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itoring_Station_Beschreibung" sheetId="1" state="visible" r:id="rId2"/>
  </sheets>
  <definedNames>
    <definedName function="false" hidden="false" name="Monitoring_Station_Beschreibung" vbProcedure="false">Monitoring_Station_Beschreibung!$A$1:$R$348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<sst xmlns="http://schemas.openxmlformats.org/spreadsheetml/2006/main" count="3698" uniqueCount="1251">
  <si>
    <t xml:space="preserve">MS_NR</t>
  </si>
  <si>
    <t xml:space="preserve">LGD_NR</t>
  </si>
  <si>
    <t xml:space="preserve">M_NAME1</t>
  </si>
  <si>
    <t xml:space="preserve">BAUJAHR</t>
  </si>
  <si>
    <t xml:space="preserve">G_HOEHE</t>
  </si>
  <si>
    <t xml:space="preserve">FILTUK_U_G</t>
  </si>
  <si>
    <t xml:space="preserve">T_BRU_U_G</t>
  </si>
  <si>
    <t xml:space="preserve">T_BOHR_U_G</t>
  </si>
  <si>
    <t xml:space="preserve">FILT_L</t>
  </si>
  <si>
    <t xml:space="preserve">GWL_LLUR</t>
  </si>
  <si>
    <t xml:space="preserve">GK_NR</t>
  </si>
  <si>
    <t xml:space="preserve">GK_NAME</t>
  </si>
  <si>
    <t xml:space="preserve">GWEBENE</t>
  </si>
  <si>
    <t xml:space="preserve">UTM_OST</t>
  </si>
  <si>
    <t xml:space="preserve">UTM_NORD</t>
  </si>
  <si>
    <t xml:space="preserve">Chem_ Mon_ operativ</t>
  </si>
  <si>
    <t xml:space="preserve">Chem_ Mon_tiefeGWK</t>
  </si>
  <si>
    <t xml:space="preserve">Chem_ Mon_ueberblick</t>
  </si>
  <si>
    <t xml:space="preserve">UTM_Hemisphere</t>
  </si>
  <si>
    <t xml:space="preserve">UTM_Zone</t>
  </si>
  <si>
    <t xml:space="preserve">UTM_Zone Letter</t>
  </si>
  <si>
    <t xml:space="preserve">N0_UTM_conversion</t>
  </si>
  <si>
    <t xml:space="preserve">E0_UTM_conversion</t>
  </si>
  <si>
    <t xml:space="preserve">k0_UTM_conversion</t>
  </si>
  <si>
    <t xml:space="preserve">f_UTM_conversion</t>
  </si>
  <si>
    <t xml:space="preserve">Earth_UTM_converstion</t>
  </si>
  <si>
    <t xml:space="preserve">n_UTM_conversion</t>
  </si>
  <si>
    <t xml:space="preserve">A_UTM_conversion</t>
  </si>
  <si>
    <t xml:space="preserve">B1_UTM_conversion</t>
  </si>
  <si>
    <t xml:space="preserve">B2_UTM_conversion</t>
  </si>
  <si>
    <t xml:space="preserve">B3_UTM_conversion</t>
  </si>
  <si>
    <t xml:space="preserve">D1_UTM_conversion</t>
  </si>
  <si>
    <t xml:space="preserve">D2_UTM_conversion</t>
  </si>
  <si>
    <t xml:space="preserve">D3_UTM_conversion</t>
  </si>
  <si>
    <t xml:space="preserve">Zeta_UTM_conversion</t>
  </si>
  <si>
    <t xml:space="preserve">ETA_UTM_Conversion</t>
  </si>
  <si>
    <t xml:space="preserve">Zetaprime_UTM_conversion</t>
  </si>
  <si>
    <t xml:space="preserve">Etaprime_UTM_conversion</t>
  </si>
  <si>
    <t xml:space="preserve">Chi_UTM_conversion</t>
  </si>
  <si>
    <t xml:space="preserve">lambda0_UTM_conversion</t>
  </si>
  <si>
    <t xml:space="preserve">Latitude_UTM_conversion</t>
  </si>
  <si>
    <t xml:space="preserve">Longitude_UTM_conversion</t>
  </si>
  <si>
    <t xml:space="preserve">10-04012001</t>
  </si>
  <si>
    <t xml:space="preserve">6709</t>
  </si>
  <si>
    <t xml:space="preserve">NEUMÜNSTER AA4 B2</t>
  </si>
  <si>
    <t xml:space="preserve">1989</t>
  </si>
  <si>
    <t xml:space="preserve">(2.1) Pleistozän, nicht abgedeckt, bis 25m u.Gel.</t>
  </si>
  <si>
    <t xml:space="preserve">El08</t>
  </si>
  <si>
    <t xml:space="preserve">Stör - Geest und östl. Hügelland</t>
  </si>
  <si>
    <t xml:space="preserve">h - HGWL</t>
  </si>
  <si>
    <t xml:space="preserve">ja</t>
  </si>
  <si>
    <t xml:space="preserve">U</t>
  </si>
  <si>
    <t xml:space="preserve">10-53090000</t>
  </si>
  <si>
    <t xml:space="preserve">4945</t>
  </si>
  <si>
    <t xml:space="preserve">WW MÖLLN AB 27 F1</t>
  </si>
  <si>
    <t xml:space="preserve">1991</t>
  </si>
  <si>
    <t xml:space="preserve">(2.3) Pleistozän, abgedeckt, 25 bis 50m u.Gel.</t>
  </si>
  <si>
    <t xml:space="preserve">ST17</t>
  </si>
  <si>
    <t xml:space="preserve">Trave - Südost</t>
  </si>
  <si>
    <t xml:space="preserve">10-55014000</t>
  </si>
  <si>
    <t xml:space="preserve">6708</t>
  </si>
  <si>
    <t xml:space="preserve">WW KLÖTZIN PB 14b</t>
  </si>
  <si>
    <t xml:space="preserve">(2.2) Pleistozän, abgedeckt, bis 25m u.Gel.</t>
  </si>
  <si>
    <t xml:space="preserve">ST07</t>
  </si>
  <si>
    <t xml:space="preserve">Kossau/ Oldenburger Graben</t>
  </si>
  <si>
    <t xml:space="preserve">10-55043000</t>
  </si>
  <si>
    <t xml:space="preserve">6707</t>
  </si>
  <si>
    <t xml:space="preserve">WW FARVE PB 1B</t>
  </si>
  <si>
    <t xml:space="preserve">1988</t>
  </si>
  <si>
    <t xml:space="preserve">10-57039000</t>
  </si>
  <si>
    <t xml:space="preserve">6710</t>
  </si>
  <si>
    <t xml:space="preserve">WW KRUMMBEK P 5</t>
  </si>
  <si>
    <t xml:space="preserve">10-58011001</t>
  </si>
  <si>
    <t xml:space="preserve">6711</t>
  </si>
  <si>
    <t xml:space="preserve">WW BARGSTEDT M3</t>
  </si>
  <si>
    <t xml:space="preserve">1986</t>
  </si>
  <si>
    <t xml:space="preserve">El04</t>
  </si>
  <si>
    <t xml:space="preserve">NOK - Geest</t>
  </si>
  <si>
    <t xml:space="preserve">10-58077000</t>
  </si>
  <si>
    <t xml:space="preserve">6712</t>
  </si>
  <si>
    <t xml:space="preserve">WW HOHENWESTEDT AB 3/87 F1</t>
  </si>
  <si>
    <t xml:space="preserve">1987</t>
  </si>
  <si>
    <t xml:space="preserve">10-58099002</t>
  </si>
  <si>
    <t xml:space="preserve">6073</t>
  </si>
  <si>
    <t xml:space="preserve">LOOSE ALTILEWITT F1</t>
  </si>
  <si>
    <t xml:space="preserve">ST03</t>
  </si>
  <si>
    <t xml:space="preserve">Angeln - östl. Hügelland Ost</t>
  </si>
  <si>
    <t xml:space="preserve">10-58121001</t>
  </si>
  <si>
    <t xml:space="preserve">6028</t>
  </si>
  <si>
    <t xml:space="preserve">BORGHORSTERHÜTTEN F1</t>
  </si>
  <si>
    <t xml:space="preserve">1978</t>
  </si>
  <si>
    <t xml:space="preserve">ST05</t>
  </si>
  <si>
    <t xml:space="preserve">Dänischer Wohld - östl. Hügelland</t>
  </si>
  <si>
    <t xml:space="preserve">10-59045113</t>
  </si>
  <si>
    <t xml:space="preserve">5597</t>
  </si>
  <si>
    <t xml:space="preserve">WW KOPPERBY A 5</t>
  </si>
  <si>
    <t xml:space="preserve">2004</t>
  </si>
  <si>
    <t xml:space="preserve">10-60008001</t>
  </si>
  <si>
    <t xml:space="preserve">8566</t>
  </si>
  <si>
    <t xml:space="preserve">BEBENSEE B 8</t>
  </si>
  <si>
    <t xml:space="preserve">ST15</t>
  </si>
  <si>
    <t xml:space="preserve">Trave - Nordwest</t>
  </si>
  <si>
    <t xml:space="preserve">10-60030001</t>
  </si>
  <si>
    <t xml:space="preserve">8567</t>
  </si>
  <si>
    <t xml:space="preserve">GR. RÖNNAU</t>
  </si>
  <si>
    <t xml:space="preserve">2001</t>
  </si>
  <si>
    <t xml:space="preserve">10L01006001</t>
  </si>
  <si>
    <t xml:space="preserve">5563</t>
  </si>
  <si>
    <t xml:space="preserve">FLENSBURG OCHSENWEG</t>
  </si>
  <si>
    <t xml:space="preserve">2005</t>
  </si>
  <si>
    <t xml:space="preserve">ST01</t>
  </si>
  <si>
    <t xml:space="preserve">Flensburg - Vorgeest</t>
  </si>
  <si>
    <t xml:space="preserve">10L01013001</t>
  </si>
  <si>
    <t xml:space="preserve">5556</t>
  </si>
  <si>
    <t xml:space="preserve">FLENSBURG SÜNDERUP</t>
  </si>
  <si>
    <t xml:space="preserve">ST02</t>
  </si>
  <si>
    <t xml:space="preserve">Flensburg - östl. Hügelland</t>
  </si>
  <si>
    <t xml:space="preserve">10L02011001</t>
  </si>
  <si>
    <t xml:space="preserve">6637</t>
  </si>
  <si>
    <t xml:space="preserve">KIEL MOORTEICHWIESE</t>
  </si>
  <si>
    <t xml:space="preserve">ST06</t>
  </si>
  <si>
    <t xml:space="preserve">Stadt Kiel  - östl. Hügelland</t>
  </si>
  <si>
    <t xml:space="preserve">10L03002004</t>
  </si>
  <si>
    <t xml:space="preserve">4873</t>
  </si>
  <si>
    <t xml:space="preserve">LÜBECK MÖNKHOF F1</t>
  </si>
  <si>
    <t xml:space="preserve">2002</t>
  </si>
  <si>
    <t xml:space="preserve">10L03003001</t>
  </si>
  <si>
    <t xml:space="preserve">4524</t>
  </si>
  <si>
    <t xml:space="preserve">NIENHÜSEN MOORKATEN F1</t>
  </si>
  <si>
    <t xml:space="preserve">ST16</t>
  </si>
  <si>
    <t xml:space="preserve">Trave - Mitte</t>
  </si>
  <si>
    <t xml:space="preserve">10L04011002</t>
  </si>
  <si>
    <t xml:space="preserve">6650</t>
  </si>
  <si>
    <t xml:space="preserve">HARTWIGSWALDE</t>
  </si>
  <si>
    <t xml:space="preserve">10L51001026</t>
  </si>
  <si>
    <t xml:space="preserve">2617</t>
  </si>
  <si>
    <t xml:space="preserve">ALBERSDORF BRAHMKAMP F1</t>
  </si>
  <si>
    <t xml:space="preserve">1990</t>
  </si>
  <si>
    <t xml:space="preserve">10L51001042</t>
  </si>
  <si>
    <t xml:space="preserve">2967</t>
  </si>
  <si>
    <t xml:space="preserve">ALBERSDORF BRAHMKAMP F1A</t>
  </si>
  <si>
    <t xml:space="preserve">2014</t>
  </si>
  <si>
    <t xml:space="preserve">10L51010001</t>
  </si>
  <si>
    <t xml:space="preserve">2478</t>
  </si>
  <si>
    <t xml:space="preserve">BRICKELN KUHLENBERG</t>
  </si>
  <si>
    <t xml:space="preserve">1983</t>
  </si>
  <si>
    <t xml:space="preserve">10L51016008</t>
  </si>
  <si>
    <t xml:space="preserve">2651</t>
  </si>
  <si>
    <t xml:space="preserve">BURG RAMSBERG</t>
  </si>
  <si>
    <t xml:space="preserve">10L51027003</t>
  </si>
  <si>
    <t xml:space="preserve">5254</t>
  </si>
  <si>
    <t xml:space="preserve">ELPERSBÜTTEL</t>
  </si>
  <si>
    <t xml:space="preserve">Ei20</t>
  </si>
  <si>
    <t xml:space="preserve">Miele - Marschen</t>
  </si>
  <si>
    <t xml:space="preserve">10L51032003</t>
  </si>
  <si>
    <t xml:space="preserve">2921</t>
  </si>
  <si>
    <t xml:space="preserve">QUICKBORNER SCHANZEN F1</t>
  </si>
  <si>
    <t xml:space="preserve">Ei21</t>
  </si>
  <si>
    <t xml:space="preserve">Miele - Altmoränengeest</t>
  </si>
  <si>
    <t xml:space="preserve">10L51049016</t>
  </si>
  <si>
    <t xml:space="preserve">2136</t>
  </si>
  <si>
    <t xml:space="preserve">APELDÖR F1</t>
  </si>
  <si>
    <t xml:space="preserve">1993</t>
  </si>
  <si>
    <t xml:space="preserve">Ei18</t>
  </si>
  <si>
    <t xml:space="preserve">Nördliche Dithmarscher Geest</t>
  </si>
  <si>
    <t xml:space="preserve">10L51053005</t>
  </si>
  <si>
    <t xml:space="preserve">2249</t>
  </si>
  <si>
    <t xml:space="preserve">BERGEWÖHRDEN</t>
  </si>
  <si>
    <t xml:space="preserve">1974</t>
  </si>
  <si>
    <t xml:space="preserve">Ei15</t>
  </si>
  <si>
    <t xml:space="preserve">Eider/Treene - Marschen und Niederungen</t>
  </si>
  <si>
    <t xml:space="preserve">10L51061003</t>
  </si>
  <si>
    <t xml:space="preserve">5589</t>
  </si>
  <si>
    <t xml:space="preserve">KREMPEL</t>
  </si>
  <si>
    <t xml:space="preserve">10L51062002</t>
  </si>
  <si>
    <t xml:space="preserve">5455</t>
  </si>
  <si>
    <t xml:space="preserve">KRONPRINZENKOOG</t>
  </si>
  <si>
    <t xml:space="preserve">10L51075005</t>
  </si>
  <si>
    <t xml:space="preserve">5453</t>
  </si>
  <si>
    <t xml:space="preserve">BLANKENMOOR III</t>
  </si>
  <si>
    <t xml:space="preserve">10L51078001</t>
  </si>
  <si>
    <t xml:space="preserve">2481</t>
  </si>
  <si>
    <t xml:space="preserve">FARNEWINKEL F1</t>
  </si>
  <si>
    <t xml:space="preserve">10L51080002</t>
  </si>
  <si>
    <t xml:space="preserve">2052</t>
  </si>
  <si>
    <t xml:space="preserve">NORDERHEISTEDT NW</t>
  </si>
  <si>
    <t xml:space="preserve">1994</t>
  </si>
  <si>
    <t xml:space="preserve">10L51082026</t>
  </si>
  <si>
    <t xml:space="preserve">2660</t>
  </si>
  <si>
    <t xml:space="preserve">OSTERWOHLD FORELLENHOF F1</t>
  </si>
  <si>
    <t xml:space="preserve">10L51083024</t>
  </si>
  <si>
    <t xml:space="preserve">2604</t>
  </si>
  <si>
    <t xml:space="preserve">LEHRSBÜTTEL F1</t>
  </si>
  <si>
    <t xml:space="preserve">10L51087004</t>
  </si>
  <si>
    <t xml:space="preserve">5561</t>
  </si>
  <si>
    <t xml:space="preserve">OSTROHE 5561</t>
  </si>
  <si>
    <t xml:space="preserve">10L51087005</t>
  </si>
  <si>
    <t xml:space="preserve">5620</t>
  </si>
  <si>
    <t xml:space="preserve">OSTROHE 5620</t>
  </si>
  <si>
    <t xml:space="preserve">2007</t>
  </si>
  <si>
    <t xml:space="preserve">10L51093001</t>
  </si>
  <si>
    <t xml:space="preserve">5454</t>
  </si>
  <si>
    <t xml:space="preserve">REINSBÜTTEL</t>
  </si>
  <si>
    <t xml:space="preserve">10L51097021</t>
  </si>
  <si>
    <t xml:space="preserve">2362</t>
  </si>
  <si>
    <t xml:space="preserve">ST. MICHAELISDONN HOPEN</t>
  </si>
  <si>
    <t xml:space="preserve">1992</t>
  </si>
  <si>
    <t xml:space="preserve">10L51100015</t>
  </si>
  <si>
    <t xml:space="preserve">2192</t>
  </si>
  <si>
    <t xml:space="preserve">GLÜSINGERBERGEN F1</t>
  </si>
  <si>
    <t xml:space="preserve">10L51114005</t>
  </si>
  <si>
    <t xml:space="preserve">2679</t>
  </si>
  <si>
    <t xml:space="preserve">TELLINGSTEDT HÜGELGRAB F1</t>
  </si>
  <si>
    <t xml:space="preserve">10L51119004</t>
  </si>
  <si>
    <t xml:space="preserve">5255</t>
  </si>
  <si>
    <t xml:space="preserve">VOLSEMENHUSEN</t>
  </si>
  <si>
    <t xml:space="preserve">El05</t>
  </si>
  <si>
    <t xml:space="preserve">NOK - Marschen</t>
  </si>
  <si>
    <t xml:space="preserve">10L51126002</t>
  </si>
  <si>
    <t xml:space="preserve">2633</t>
  </si>
  <si>
    <t xml:space="preserve">WENNBÜTTEL NORD F1</t>
  </si>
  <si>
    <t xml:space="preserve">10L51131002</t>
  </si>
  <si>
    <t xml:space="preserve">2108</t>
  </si>
  <si>
    <t xml:space="preserve">WESTERBORSTEL SW F2</t>
  </si>
  <si>
    <t xml:space="preserve">(2.6) Pleistozän, abgedeckt, über 100m u.Gel.</t>
  </si>
  <si>
    <t xml:space="preserve">m - angeschlossener tieferer GWL</t>
  </si>
  <si>
    <t xml:space="preserve">10L51138019</t>
  </si>
  <si>
    <t xml:space="preserve">2631</t>
  </si>
  <si>
    <t xml:space="preserve">TENSBÜTTEL OST F1</t>
  </si>
  <si>
    <t xml:space="preserve">10L51138021</t>
  </si>
  <si>
    <t xml:space="preserve">2686</t>
  </si>
  <si>
    <t xml:space="preserve">TENSBÜTTEL OST F1A</t>
  </si>
  <si>
    <t xml:space="preserve">10L53001003</t>
  </si>
  <si>
    <t xml:space="preserve">4837</t>
  </si>
  <si>
    <t xml:space="preserve">ALBSFELDER TANNEN F1</t>
  </si>
  <si>
    <t xml:space="preserve">10L53001005</t>
  </si>
  <si>
    <t xml:space="preserve">4977</t>
  </si>
  <si>
    <t xml:space="preserve">ALBSFELDER TANNEN MITTE</t>
  </si>
  <si>
    <t xml:space="preserve">2009</t>
  </si>
  <si>
    <t xml:space="preserve">10L53007001</t>
  </si>
  <si>
    <t xml:space="preserve">4922</t>
  </si>
  <si>
    <t xml:space="preserve">BASTHORST</t>
  </si>
  <si>
    <t xml:space="preserve">2006</t>
  </si>
  <si>
    <t xml:space="preserve">El19</t>
  </si>
  <si>
    <t xml:space="preserve">Elbe-Lübeck Kanal - Geest</t>
  </si>
  <si>
    <t xml:space="preserve">10L53014003</t>
  </si>
  <si>
    <t xml:space="preserve">4536</t>
  </si>
  <si>
    <t xml:space="preserve">BREITENFELDE F2</t>
  </si>
  <si>
    <t xml:space="preserve">(3.3) Obere Braunkohlensande</t>
  </si>
  <si>
    <t xml:space="preserve">N8</t>
  </si>
  <si>
    <t xml:space="preserve">Südholstein</t>
  </si>
  <si>
    <t xml:space="preserve">t - tiefer Grundwasserkörper</t>
  </si>
  <si>
    <t xml:space="preserve">10L53014004</t>
  </si>
  <si>
    <t xml:space="preserve">4537</t>
  </si>
  <si>
    <t xml:space="preserve">BREITENFELDE F3</t>
  </si>
  <si>
    <t xml:space="preserve">(3.4) Untere Braunkohlensande</t>
  </si>
  <si>
    <t xml:space="preserve">10L53029005</t>
  </si>
  <si>
    <t xml:space="preserve">4624</t>
  </si>
  <si>
    <t xml:space="preserve">FITZEN</t>
  </si>
  <si>
    <t xml:space="preserve">10L53029006</t>
  </si>
  <si>
    <t xml:space="preserve">4979</t>
  </si>
  <si>
    <t xml:space="preserve">FITZEN HEIDEBROOK</t>
  </si>
  <si>
    <t xml:space="preserve">2013</t>
  </si>
  <si>
    <t xml:space="preserve">10L53032010</t>
  </si>
  <si>
    <t xml:space="preserve">4631</t>
  </si>
  <si>
    <t xml:space="preserve">GEESTHACHT AN DER POST F1</t>
  </si>
  <si>
    <t xml:space="preserve">10L53043001</t>
  </si>
  <si>
    <t xml:space="preserve">4879</t>
  </si>
  <si>
    <t xml:space="preserve">GR. SARAU KLEMPAUER MOOR F1</t>
  </si>
  <si>
    <t xml:space="preserve">10L53043004</t>
  </si>
  <si>
    <t xml:space="preserve">4981</t>
  </si>
  <si>
    <t xml:space="preserve">GR. SARAU KLEMPAUER MOOR F1A</t>
  </si>
  <si>
    <t xml:space="preserve">10L53046005</t>
  </si>
  <si>
    <t xml:space="preserve">4905</t>
  </si>
  <si>
    <t xml:space="preserve">GUDOW</t>
  </si>
  <si>
    <t xml:space="preserve">10L53047012</t>
  </si>
  <si>
    <t xml:space="preserve">4625</t>
  </si>
  <si>
    <t xml:space="preserve">GÜLZOW SO</t>
  </si>
  <si>
    <t xml:space="preserve">10L53054001</t>
  </si>
  <si>
    <t xml:space="preserve">4906</t>
  </si>
  <si>
    <t xml:space="preserve">HOLLENBEK</t>
  </si>
  <si>
    <t xml:space="preserve">MEL_SU_1</t>
  </si>
  <si>
    <t xml:space="preserve">Boize/Schaale-West</t>
  </si>
  <si>
    <t xml:space="preserve">10L53057001</t>
  </si>
  <si>
    <t xml:space="preserve">4622</t>
  </si>
  <si>
    <t xml:space="preserve">NEUHORST AM WALL</t>
  </si>
  <si>
    <t xml:space="preserve">10L53062002</t>
  </si>
  <si>
    <t xml:space="preserve">4645</t>
  </si>
  <si>
    <t xml:space="preserve">KITTLITZ SALEMER STR</t>
  </si>
  <si>
    <t xml:space="preserve">1995</t>
  </si>
  <si>
    <t xml:space="preserve">MEL_SU_2</t>
  </si>
  <si>
    <t xml:space="preserve">Schaale-Ost</t>
  </si>
  <si>
    <t xml:space="preserve">oh - oberhalb HGWL</t>
  </si>
  <si>
    <t xml:space="preserve">10L53079001</t>
  </si>
  <si>
    <t xml:space="preserve">4462</t>
  </si>
  <si>
    <t xml:space="preserve">LABENZ F1</t>
  </si>
  <si>
    <t xml:space="preserve">1985</t>
  </si>
  <si>
    <t xml:space="preserve">10L53080001</t>
  </si>
  <si>
    <t xml:space="preserve">4616</t>
  </si>
  <si>
    <t xml:space="preserve">LANGENLEHSTENER HEIDE</t>
  </si>
  <si>
    <t xml:space="preserve">10L53085001</t>
  </si>
  <si>
    <t xml:space="preserve">4453</t>
  </si>
  <si>
    <t xml:space="preserve">LINAU F1</t>
  </si>
  <si>
    <t xml:space="preserve">1984</t>
  </si>
  <si>
    <t xml:space="preserve">(2.4) Pleistozän, abgedeckt, 50 bis 75m u.Gel.</t>
  </si>
  <si>
    <t xml:space="preserve">El17</t>
  </si>
  <si>
    <t xml:space="preserve">Bille - östl. Hügelland Mitte A</t>
  </si>
  <si>
    <t xml:space="preserve">10L53087005</t>
  </si>
  <si>
    <t xml:space="preserve">4513</t>
  </si>
  <si>
    <t xml:space="preserve">LÜTAU F1</t>
  </si>
  <si>
    <t xml:space="preserve">10L53087007</t>
  </si>
  <si>
    <t xml:space="preserve">4515</t>
  </si>
  <si>
    <t xml:space="preserve">LÜTAU F3</t>
  </si>
  <si>
    <t xml:space="preserve">10L53087008</t>
  </si>
  <si>
    <t xml:space="preserve">4516</t>
  </si>
  <si>
    <t xml:space="preserve">LÜTAU F4</t>
  </si>
  <si>
    <t xml:space="preserve">(3.5) Alttertiär</t>
  </si>
  <si>
    <t xml:space="preserve">10L53089001</t>
  </si>
  <si>
    <t xml:space="preserve">4388</t>
  </si>
  <si>
    <t xml:space="preserve">MÖHNSEN 1A</t>
  </si>
  <si>
    <t xml:space="preserve">10L53089004</t>
  </si>
  <si>
    <t xml:space="preserve">4391</t>
  </si>
  <si>
    <t xml:space="preserve">MÖHNSEN 1B</t>
  </si>
  <si>
    <t xml:space="preserve">10L53104002</t>
  </si>
  <si>
    <t xml:space="preserve">4475</t>
  </si>
  <si>
    <t xml:space="preserve">ROSEBURG F1</t>
  </si>
  <si>
    <t xml:space="preserve">10L53104003</t>
  </si>
  <si>
    <t xml:space="preserve">4476</t>
  </si>
  <si>
    <t xml:space="preserve">ROSEBURG F2</t>
  </si>
  <si>
    <t xml:space="preserve">10L53104004</t>
  </si>
  <si>
    <t xml:space="preserve">4477</t>
  </si>
  <si>
    <t xml:space="preserve">ROSEBURG F3</t>
  </si>
  <si>
    <t xml:space="preserve">10L53105018</t>
  </si>
  <si>
    <t xml:space="preserve">4544</t>
  </si>
  <si>
    <t xml:space="preserve">SACHSENWALD VIERTHEGE F1</t>
  </si>
  <si>
    <t xml:space="preserve">El15</t>
  </si>
  <si>
    <t xml:space="preserve">Bille - Altmoränengeest Süd</t>
  </si>
  <si>
    <t xml:space="preserve">10L53105020</t>
  </si>
  <si>
    <t xml:space="preserve">4546</t>
  </si>
  <si>
    <t xml:space="preserve">SACHSENWALD VIERTHEGE F3</t>
  </si>
  <si>
    <t xml:space="preserve">10L53107001</t>
  </si>
  <si>
    <t xml:space="preserve">4787</t>
  </si>
  <si>
    <t xml:space="preserve">SALEM WIETSAAL F1</t>
  </si>
  <si>
    <t xml:space="preserve">1999</t>
  </si>
  <si>
    <t xml:space="preserve">10L53111005</t>
  </si>
  <si>
    <t xml:space="preserve">4510</t>
  </si>
  <si>
    <t xml:space="preserve">SCHNAKENBEK ELBUFER F1</t>
  </si>
  <si>
    <t xml:space="preserve">10L53115012</t>
  </si>
  <si>
    <t xml:space="preserve">4980</t>
  </si>
  <si>
    <t xml:space="preserve">SCHULENDORF</t>
  </si>
  <si>
    <t xml:space="preserve">10L53118003</t>
  </si>
  <si>
    <t xml:space="preserve">4620</t>
  </si>
  <si>
    <t xml:space="preserve">SIEBENBÄUMEN SÜD</t>
  </si>
  <si>
    <t xml:space="preserve">10L53126001</t>
  </si>
  <si>
    <t xml:space="preserve">4384</t>
  </si>
  <si>
    <t xml:space="preserve">TRAMM NORD F1</t>
  </si>
  <si>
    <t xml:space="preserve">10L53126002</t>
  </si>
  <si>
    <t xml:space="preserve">4385</t>
  </si>
  <si>
    <t xml:space="preserve">TRAMM SÜD</t>
  </si>
  <si>
    <t xml:space="preserve">10L53136008</t>
  </si>
  <si>
    <t xml:space="preserve">4777</t>
  </si>
  <si>
    <t xml:space="preserve">ZIETHEN NO F1</t>
  </si>
  <si>
    <t xml:space="preserve">10L54001003</t>
  </si>
  <si>
    <t xml:space="preserve">1281</t>
  </si>
  <si>
    <t xml:space="preserve">ACHTRUP TETTWANG F1</t>
  </si>
  <si>
    <t xml:space="preserve">Ei11</t>
  </si>
  <si>
    <t xml:space="preserve">Arlau/Bongsieler Kanal - Geest</t>
  </si>
  <si>
    <t xml:space="preserve">10L54001006</t>
  </si>
  <si>
    <t xml:space="preserve">5635</t>
  </si>
  <si>
    <t xml:space="preserve">ACHTRUP SEEWANG</t>
  </si>
  <si>
    <t xml:space="preserve">2012</t>
  </si>
  <si>
    <t xml:space="preserve">10L54005004</t>
  </si>
  <si>
    <t xml:space="preserve">1356</t>
  </si>
  <si>
    <t xml:space="preserve">ALKERSUM SÜD BEO 26 F1A</t>
  </si>
  <si>
    <t xml:space="preserve">Ei03</t>
  </si>
  <si>
    <t xml:space="preserve">Föhr - Geest</t>
  </si>
  <si>
    <t xml:space="preserve">10L54009002</t>
  </si>
  <si>
    <t xml:space="preserve">5452</t>
  </si>
  <si>
    <t xml:space="preserve">AVENTOFT</t>
  </si>
  <si>
    <t xml:space="preserve">Ei22</t>
  </si>
  <si>
    <t xml:space="preserve">Gotteskoog - Marschen</t>
  </si>
  <si>
    <t xml:space="preserve">10L54012001</t>
  </si>
  <si>
    <t xml:space="preserve">1291</t>
  </si>
  <si>
    <t xml:space="preserve">BOHMSTEDTER FORST</t>
  </si>
  <si>
    <t xml:space="preserve">10L54013004</t>
  </si>
  <si>
    <t xml:space="preserve">5634</t>
  </si>
  <si>
    <t xml:space="preserve">BORDELUM LANGACKER</t>
  </si>
  <si>
    <t xml:space="preserve">10L54014005</t>
  </si>
  <si>
    <t xml:space="preserve">5557</t>
  </si>
  <si>
    <t xml:space="preserve">DÖRPUM</t>
  </si>
  <si>
    <t xml:space="preserve">10L54017001</t>
  </si>
  <si>
    <t xml:space="preserve">5558</t>
  </si>
  <si>
    <t xml:space="preserve">BRADERUP 5558</t>
  </si>
  <si>
    <t xml:space="preserve">Ei23</t>
  </si>
  <si>
    <t xml:space="preserve">Gotteskoog - Altmoränengeest</t>
  </si>
  <si>
    <t xml:space="preserve">10L54017002</t>
  </si>
  <si>
    <t xml:space="preserve">5621</t>
  </si>
  <si>
    <t xml:space="preserve">BRADERUP 5621</t>
  </si>
  <si>
    <t xml:space="preserve">2008</t>
  </si>
  <si>
    <t xml:space="preserve">10L54018003</t>
  </si>
  <si>
    <t xml:space="preserve">5559</t>
  </si>
  <si>
    <t xml:space="preserve">BRAMSTEDTFELD</t>
  </si>
  <si>
    <t xml:space="preserve">10L54037001</t>
  </si>
  <si>
    <t xml:space="preserve">5569</t>
  </si>
  <si>
    <t xml:space="preserve">GOLDEBEK</t>
  </si>
  <si>
    <t xml:space="preserve">10L54042002</t>
  </si>
  <si>
    <t xml:space="preserve">5560</t>
  </si>
  <si>
    <t xml:space="preserve">HATTSTEDTFELD</t>
  </si>
  <si>
    <t xml:space="preserve">10L54045001</t>
  </si>
  <si>
    <t xml:space="preserve">1293</t>
  </si>
  <si>
    <t xml:space="preserve">HÖGELFELD</t>
  </si>
  <si>
    <t xml:space="preserve">10L54062009</t>
  </si>
  <si>
    <t xml:space="preserve">1199</t>
  </si>
  <si>
    <t xml:space="preserve">KARLUMFELD SÜD</t>
  </si>
  <si>
    <t xml:space="preserve">1996</t>
  </si>
  <si>
    <t xml:space="preserve">10L54085021</t>
  </si>
  <si>
    <t xml:space="preserve">1284</t>
  </si>
  <si>
    <t xml:space="preserve">NEBEL BEO 7B F1</t>
  </si>
  <si>
    <t xml:space="preserve">Ei05</t>
  </si>
  <si>
    <t xml:space="preserve">Amrum</t>
  </si>
  <si>
    <t xml:space="preserve">10L54085027</t>
  </si>
  <si>
    <t xml:space="preserve">1367</t>
  </si>
  <si>
    <t xml:space="preserve">NEBEL BEO 14 F1</t>
  </si>
  <si>
    <t xml:space="preserve">10L54086004</t>
  </si>
  <si>
    <t xml:space="preserve">5594</t>
  </si>
  <si>
    <t xml:space="preserve">NEUKIRCHEN KA</t>
  </si>
  <si>
    <t xml:space="preserve">10L54091003</t>
  </si>
  <si>
    <t xml:space="preserve">1384</t>
  </si>
  <si>
    <t xml:space="preserve">NORDSTRAND</t>
  </si>
  <si>
    <t xml:space="preserve">1997</t>
  </si>
  <si>
    <t xml:space="preserve">Ei09</t>
  </si>
  <si>
    <t xml:space="preserve">Nordfriesische Marsch</t>
  </si>
  <si>
    <t xml:space="preserve">10L54097001</t>
  </si>
  <si>
    <t xml:space="preserve">5630</t>
  </si>
  <si>
    <t xml:space="preserve">OLDERUP</t>
  </si>
  <si>
    <t xml:space="preserve">10L54106009</t>
  </si>
  <si>
    <t xml:space="preserve">1144</t>
  </si>
  <si>
    <t xml:space="preserve">RANTRUMFELD F1</t>
  </si>
  <si>
    <t xml:space="preserve">10L54109003</t>
  </si>
  <si>
    <t xml:space="preserve">1388</t>
  </si>
  <si>
    <t xml:space="preserve">LINDHOLM</t>
  </si>
  <si>
    <t xml:space="preserve">10L54118007</t>
  </si>
  <si>
    <t xml:space="preserve">1169</t>
  </si>
  <si>
    <t xml:space="preserve">SCHWESING KA F1</t>
  </si>
  <si>
    <t xml:space="preserve">10L54119003</t>
  </si>
  <si>
    <t xml:space="preserve">5333</t>
  </si>
  <si>
    <t xml:space="preserve">SEETH HAUPTSTR</t>
  </si>
  <si>
    <t xml:space="preserve">Ei16</t>
  </si>
  <si>
    <t xml:space="preserve">Stapelholm</t>
  </si>
  <si>
    <t xml:space="preserve">10L54125002</t>
  </si>
  <si>
    <t xml:space="preserve">1292</t>
  </si>
  <si>
    <t xml:space="preserve">STADUM SÜD</t>
  </si>
  <si>
    <t xml:space="preserve">10L54131001</t>
  </si>
  <si>
    <t xml:space="preserve">1290</t>
  </si>
  <si>
    <t xml:space="preserve">SÜDERLÜGUMFELD</t>
  </si>
  <si>
    <t xml:space="preserve">10L54132010</t>
  </si>
  <si>
    <t xml:space="preserve">1383</t>
  </si>
  <si>
    <t xml:space="preserve">DARRIGBÜLLKOOG</t>
  </si>
  <si>
    <t xml:space="preserve">Ei10</t>
  </si>
  <si>
    <t xml:space="preserve">Nördliches Eiderstedt</t>
  </si>
  <si>
    <t xml:space="preserve">10L54141002</t>
  </si>
  <si>
    <t xml:space="preserve">1382</t>
  </si>
  <si>
    <t xml:space="preserve">UELVESBÜLL</t>
  </si>
  <si>
    <t xml:space="preserve">10L54144004</t>
  </si>
  <si>
    <t xml:space="preserve">5571</t>
  </si>
  <si>
    <t xml:space="preserve">VIÖLFELD</t>
  </si>
  <si>
    <t xml:space="preserve">10L54144005</t>
  </si>
  <si>
    <t xml:space="preserve">5631</t>
  </si>
  <si>
    <t xml:space="preserve">VIÖL KRAGELUND</t>
  </si>
  <si>
    <t xml:space="preserve">10L54151015</t>
  </si>
  <si>
    <t xml:space="preserve">1152</t>
  </si>
  <si>
    <t xml:space="preserve">WESTERLAND BEO 24A</t>
  </si>
  <si>
    <t xml:space="preserve">Ei01</t>
  </si>
  <si>
    <t xml:space="preserve">Sylt - Geest</t>
  </si>
  <si>
    <t xml:space="preserve">10L54151020</t>
  </si>
  <si>
    <t xml:space="preserve">5628</t>
  </si>
  <si>
    <t xml:space="preserve">WESTERLAND FRIEDRICHSHAIN</t>
  </si>
  <si>
    <t xml:space="preserve">10L54154002</t>
  </si>
  <si>
    <t xml:space="preserve">1424</t>
  </si>
  <si>
    <t xml:space="preserve">WESTREFELD F1</t>
  </si>
  <si>
    <t xml:space="preserve">10L54156002</t>
  </si>
  <si>
    <t xml:space="preserve">1375</t>
  </si>
  <si>
    <t xml:space="preserve">WINNERT F1</t>
  </si>
  <si>
    <t xml:space="preserve">Ei14</t>
  </si>
  <si>
    <t xml:space="preserve">Eider/Treene - Geest</t>
  </si>
  <si>
    <t xml:space="preserve">10L54158003</t>
  </si>
  <si>
    <t xml:space="preserve">1332</t>
  </si>
  <si>
    <t xml:space="preserve">WITSUM BEO 50 F1</t>
  </si>
  <si>
    <t xml:space="preserve">10L54165002</t>
  </si>
  <si>
    <t xml:space="preserve">1389</t>
  </si>
  <si>
    <t xml:space="preserve">NEUGALMSBÜLL</t>
  </si>
  <si>
    <t xml:space="preserve">10L54165003</t>
  </si>
  <si>
    <t xml:space="preserve">5618</t>
  </si>
  <si>
    <t xml:space="preserve">NEUGALMSBÜLL II</t>
  </si>
  <si>
    <t xml:space="preserve">10L55001012</t>
  </si>
  <si>
    <t xml:space="preserve">6386</t>
  </si>
  <si>
    <t xml:space="preserve">TANKENRADE F2</t>
  </si>
  <si>
    <t xml:space="preserve">O9</t>
  </si>
  <si>
    <t xml:space="preserve">Oldesloer Trog</t>
  </si>
  <si>
    <t xml:space="preserve">10L55001013</t>
  </si>
  <si>
    <t xml:space="preserve">6387</t>
  </si>
  <si>
    <t xml:space="preserve">TANKENRADE F3</t>
  </si>
  <si>
    <t xml:space="preserve">10L55001020</t>
  </si>
  <si>
    <t xml:space="preserve">6527</t>
  </si>
  <si>
    <t xml:space="preserve">WAHLSDORFER HOLZ F1</t>
  </si>
  <si>
    <t xml:space="preserve">2003</t>
  </si>
  <si>
    <t xml:space="preserve">10L55005005</t>
  </si>
  <si>
    <t xml:space="preserve">4522</t>
  </si>
  <si>
    <t xml:space="preserve">OSTERMARKELSDORF</t>
  </si>
  <si>
    <t xml:space="preserve">ST08</t>
  </si>
  <si>
    <t xml:space="preserve">Fehmarn</t>
  </si>
  <si>
    <t xml:space="preserve">10L55024002</t>
  </si>
  <si>
    <t xml:space="preserve">6655</t>
  </si>
  <si>
    <t xml:space="preserve">KASSEEDORF F1</t>
  </si>
  <si>
    <t xml:space="preserve">ST12</t>
  </si>
  <si>
    <t xml:space="preserve">Schwentine - Oberlauf</t>
  </si>
  <si>
    <t xml:space="preserve">10L55028032</t>
  </si>
  <si>
    <t xml:space="preserve">6270</t>
  </si>
  <si>
    <t xml:space="preserve">KREUZFELD</t>
  </si>
  <si>
    <t xml:space="preserve">ST11</t>
  </si>
  <si>
    <t xml:space="preserve">Schwentine - Mittellauf</t>
  </si>
  <si>
    <t xml:space="preserve">10L55035010</t>
  </si>
  <si>
    <t xml:space="preserve">6535</t>
  </si>
  <si>
    <t xml:space="preserve">SARKWITZ F1</t>
  </si>
  <si>
    <t xml:space="preserve">10L55035015</t>
  </si>
  <si>
    <t xml:space="preserve">6540</t>
  </si>
  <si>
    <t xml:space="preserve">NEURUPPERSDORF F1</t>
  </si>
  <si>
    <t xml:space="preserve">10L55036001</t>
  </si>
  <si>
    <t xml:space="preserve">4523</t>
  </si>
  <si>
    <t xml:space="preserve">RIEPSDORF FINKENBUSCH</t>
  </si>
  <si>
    <t xml:space="preserve">10L55037003</t>
  </si>
  <si>
    <t xml:space="preserve">6654</t>
  </si>
  <si>
    <t xml:space="preserve">GROSS SCHLAMIN</t>
  </si>
  <si>
    <t xml:space="preserve">10L55040008</t>
  </si>
  <si>
    <t xml:space="preserve">6449</t>
  </si>
  <si>
    <t xml:space="preserve">BOHNRADE</t>
  </si>
  <si>
    <t xml:space="preserve">10L55041009</t>
  </si>
  <si>
    <t xml:space="preserve">4613</t>
  </si>
  <si>
    <t xml:space="preserve">KESDORF F2</t>
  </si>
  <si>
    <t xml:space="preserve">(t) - tiefer GWK außerhalb</t>
  </si>
  <si>
    <t xml:space="preserve">10L56001017</t>
  </si>
  <si>
    <t xml:space="preserve">8594</t>
  </si>
  <si>
    <t xml:space="preserve">APPEN UNTERGLINDER WEG</t>
  </si>
  <si>
    <t xml:space="preserve">El13</t>
  </si>
  <si>
    <t xml:space="preserve">Krückau - Altmoränengeest Nord</t>
  </si>
  <si>
    <t xml:space="preserve">10L56003003</t>
  </si>
  <si>
    <t xml:space="preserve">3767</t>
  </si>
  <si>
    <t xml:space="preserve">NETTELLOHE</t>
  </si>
  <si>
    <t xml:space="preserve">10L56003005</t>
  </si>
  <si>
    <t xml:space="preserve">3944</t>
  </si>
  <si>
    <t xml:space="preserve">BEVERN DANNESCH F1</t>
  </si>
  <si>
    <t xml:space="preserve">10L56016004</t>
  </si>
  <si>
    <t xml:space="preserve">3658</t>
  </si>
  <si>
    <t xml:space="preserve">GR. NORDENDE UTWEG F1</t>
  </si>
  <si>
    <t xml:space="preserve">El11</t>
  </si>
  <si>
    <t xml:space="preserve">Krückau - Marschen Nord</t>
  </si>
  <si>
    <t xml:space="preserve">10L56016005</t>
  </si>
  <si>
    <t xml:space="preserve">3659</t>
  </si>
  <si>
    <t xml:space="preserve">GR. NORDENDE UTWEG F2</t>
  </si>
  <si>
    <t xml:space="preserve">10L56016006</t>
  </si>
  <si>
    <t xml:space="preserve">3660</t>
  </si>
  <si>
    <t xml:space="preserve">GR. NORDENDE UTWEG F3</t>
  </si>
  <si>
    <t xml:space="preserve">10L56021001</t>
  </si>
  <si>
    <t xml:space="preserve">3729</t>
  </si>
  <si>
    <t xml:space="preserve">HASLOH ELSENSEE</t>
  </si>
  <si>
    <t xml:space="preserve">10L56021003</t>
  </si>
  <si>
    <t xml:space="preserve">3731</t>
  </si>
  <si>
    <t xml:space="preserve">HASLOH WEST F2</t>
  </si>
  <si>
    <t xml:space="preserve">10L56021004</t>
  </si>
  <si>
    <t xml:space="preserve">3732</t>
  </si>
  <si>
    <t xml:space="preserve">HASLOH WEST F3</t>
  </si>
  <si>
    <t xml:space="preserve">10L56023008</t>
  </si>
  <si>
    <t xml:space="preserve">8282</t>
  </si>
  <si>
    <t xml:space="preserve">HEIDGRABEN SCHLANGENTWIETE</t>
  </si>
  <si>
    <t xml:space="preserve">10L56028008</t>
  </si>
  <si>
    <t xml:space="preserve">3738</t>
  </si>
  <si>
    <t xml:space="preserve">HOLMER SANDBERGE F3</t>
  </si>
  <si>
    <t xml:space="preserve">10L56028009</t>
  </si>
  <si>
    <t xml:space="preserve">3929</t>
  </si>
  <si>
    <t xml:space="preserve">HOLM NORDOST</t>
  </si>
  <si>
    <t xml:space="preserve">10L56036002</t>
  </si>
  <si>
    <t xml:space="preserve">3724</t>
  </si>
  <si>
    <t xml:space="preserve">MOORREGE EHEM. SCHULE</t>
  </si>
  <si>
    <t xml:space="preserve">10L56039004</t>
  </si>
  <si>
    <t xml:space="preserve">3528</t>
  </si>
  <si>
    <t xml:space="preserve">PINNEBERG DROSTEIPARK</t>
  </si>
  <si>
    <t xml:space="preserve">10L56048009</t>
  </si>
  <si>
    <t xml:space="preserve">3928</t>
  </si>
  <si>
    <t xml:space="preserve">AHRENLOHE HÖRNWEG</t>
  </si>
  <si>
    <t xml:space="preserve">10L56050015</t>
  </si>
  <si>
    <t xml:space="preserve">3934</t>
  </si>
  <si>
    <t xml:space="preserve">WEDEL BÜNDTWIETE</t>
  </si>
  <si>
    <t xml:space="preserve">10L56051001</t>
  </si>
  <si>
    <t xml:space="preserve">3776</t>
  </si>
  <si>
    <t xml:space="preserve">WESTERHORN BIRKENWEG</t>
  </si>
  <si>
    <t xml:space="preserve">10L57002002</t>
  </si>
  <si>
    <t xml:space="preserve">6066</t>
  </si>
  <si>
    <t xml:space="preserve">BARMISSEN F2</t>
  </si>
  <si>
    <t xml:space="preserve">(3.2) Braunkohlensande (undifferenziert)</t>
  </si>
  <si>
    <t xml:space="preserve">O6</t>
  </si>
  <si>
    <t xml:space="preserve">Nordholstein</t>
  </si>
  <si>
    <t xml:space="preserve">10L57012002</t>
  </si>
  <si>
    <t xml:space="preserve">6266</t>
  </si>
  <si>
    <t xml:space="preserve">BRODERSDORF AHRENHORST F2</t>
  </si>
  <si>
    <t xml:space="preserve">10L57016007</t>
  </si>
  <si>
    <t xml:space="preserve">6336</t>
  </si>
  <si>
    <t xml:space="preserve">JASDORF F1</t>
  </si>
  <si>
    <t xml:space="preserve">2000</t>
  </si>
  <si>
    <t xml:space="preserve">10L57021006</t>
  </si>
  <si>
    <t xml:space="preserve">6505</t>
  </si>
  <si>
    <t xml:space="preserve">FRESENDORF NORD</t>
  </si>
  <si>
    <t xml:space="preserve">10L57033001</t>
  </si>
  <si>
    <t xml:space="preserve">6713</t>
  </si>
  <si>
    <t xml:space="preserve">KIRCHBARKAU</t>
  </si>
  <si>
    <t xml:space="preserve">El02</t>
  </si>
  <si>
    <t xml:space="preserve">NOK - östl. Hügelland Südost</t>
  </si>
  <si>
    <t xml:space="preserve">10L57044004</t>
  </si>
  <si>
    <t xml:space="preserve">6690</t>
  </si>
  <si>
    <t xml:space="preserve">BELLIN F3</t>
  </si>
  <si>
    <t xml:space="preserve">10L57044005</t>
  </si>
  <si>
    <t xml:space="preserve">6691</t>
  </si>
  <si>
    <t xml:space="preserve">BELLIN F4</t>
  </si>
  <si>
    <t xml:space="preserve">10L57045006</t>
  </si>
  <si>
    <t xml:space="preserve">6500</t>
  </si>
  <si>
    <t xml:space="preserve">KOSSAU SCHLUENSEE F3</t>
  </si>
  <si>
    <t xml:space="preserve">10L57045007</t>
  </si>
  <si>
    <t xml:space="preserve">6524</t>
  </si>
  <si>
    <t xml:space="preserve">KOSSAU SCHLUENSEE F4</t>
  </si>
  <si>
    <t xml:space="preserve">10L57045008</t>
  </si>
  <si>
    <t xml:space="preserve">6525</t>
  </si>
  <si>
    <t xml:space="preserve">KOSSAU SCHLUENSEE F5</t>
  </si>
  <si>
    <t xml:space="preserve">10L57046004</t>
  </si>
  <si>
    <t xml:space="preserve">6103</t>
  </si>
  <si>
    <t xml:space="preserve">MARIENWARDER F2</t>
  </si>
  <si>
    <t xml:space="preserve">ST09</t>
  </si>
  <si>
    <t xml:space="preserve">Schwentine - Unterlauf</t>
  </si>
  <si>
    <t xml:space="preserve">10L57053001</t>
  </si>
  <si>
    <t xml:space="preserve">6638</t>
  </si>
  <si>
    <t xml:space="preserve">PASSOP</t>
  </si>
  <si>
    <t xml:space="preserve">10L57057014</t>
  </si>
  <si>
    <t xml:space="preserve">6124</t>
  </si>
  <si>
    <t xml:space="preserve">PLÖN STEINBERG</t>
  </si>
  <si>
    <t xml:space="preserve">10L57058003</t>
  </si>
  <si>
    <t xml:space="preserve">6287</t>
  </si>
  <si>
    <t xml:space="preserve">SIEVERSDORF NORD</t>
  </si>
  <si>
    <t xml:space="preserve">10L57060001</t>
  </si>
  <si>
    <t xml:space="preserve">6019</t>
  </si>
  <si>
    <t xml:space="preserve">PRASDORF</t>
  </si>
  <si>
    <t xml:space="preserve">1980</t>
  </si>
  <si>
    <t xml:space="preserve">10L57063013</t>
  </si>
  <si>
    <t xml:space="preserve">6465</t>
  </si>
  <si>
    <t xml:space="preserve">HOF WULFSDORF F1</t>
  </si>
  <si>
    <t xml:space="preserve">10L57068002</t>
  </si>
  <si>
    <t xml:space="preserve">6647</t>
  </si>
  <si>
    <t xml:space="preserve">NEUENRADE</t>
  </si>
  <si>
    <t xml:space="preserve">10L57074002</t>
  </si>
  <si>
    <t xml:space="preserve">6277</t>
  </si>
  <si>
    <t xml:space="preserve">SCHÖNKIRCHEN HOLZKATEN</t>
  </si>
  <si>
    <t xml:space="preserve">10L57080002</t>
  </si>
  <si>
    <t xml:space="preserve">6639</t>
  </si>
  <si>
    <t xml:space="preserve">KIELER KAMP</t>
  </si>
  <si>
    <t xml:space="preserve">10L58009002</t>
  </si>
  <si>
    <t xml:space="preserve">6007</t>
  </si>
  <si>
    <t xml:space="preserve">BÜNZERFELD</t>
  </si>
  <si>
    <t xml:space="preserve">1979</t>
  </si>
  <si>
    <t xml:space="preserve">10L58010001</t>
  </si>
  <si>
    <t xml:space="preserve">6652</t>
  </si>
  <si>
    <t xml:space="preserve">BARGSTALL</t>
  </si>
  <si>
    <t xml:space="preserve">10L58011003</t>
  </si>
  <si>
    <t xml:space="preserve">6734</t>
  </si>
  <si>
    <t xml:space="preserve">BARGSTEDT AUKRÖGEN</t>
  </si>
  <si>
    <t xml:space="preserve">2010</t>
  </si>
  <si>
    <t xml:space="preserve">10L58025001</t>
  </si>
  <si>
    <t xml:space="preserve">6806</t>
  </si>
  <si>
    <t xml:space="preserve">LÜTJENBORNHOLT</t>
  </si>
  <si>
    <t xml:space="preserve">10L58026001</t>
  </si>
  <si>
    <t xml:space="preserve">6054</t>
  </si>
  <si>
    <t xml:space="preserve">SCHNEIDERSHOOP F3</t>
  </si>
  <si>
    <t xml:space="preserve">1982</t>
  </si>
  <si>
    <t xml:space="preserve">N4</t>
  </si>
  <si>
    <t xml:space="preserve">Rendsburger Mulde Nord</t>
  </si>
  <si>
    <t xml:space="preserve">10L58026003</t>
  </si>
  <si>
    <t xml:space="preserve">6063</t>
  </si>
  <si>
    <t xml:space="preserve">SCHNEIDERSHOOP F1</t>
  </si>
  <si>
    <t xml:space="preserve">El03</t>
  </si>
  <si>
    <t xml:space="preserve">NOK - östl. Hügelland West</t>
  </si>
  <si>
    <t xml:space="preserve">10L58030001</t>
  </si>
  <si>
    <t xml:space="preserve">6100</t>
  </si>
  <si>
    <t xml:space="preserve">BREKENDORF</t>
  </si>
  <si>
    <t xml:space="preserve">10L58045004</t>
  </si>
  <si>
    <t xml:space="preserve">6807</t>
  </si>
  <si>
    <t xml:space="preserve">EISENDORF SEEWEG</t>
  </si>
  <si>
    <t xml:space="preserve">10L58047003</t>
  </si>
  <si>
    <t xml:space="preserve">6805</t>
  </si>
  <si>
    <t xml:space="preserve">ELSDORF WESTERMÜHLEN ESCHWEG</t>
  </si>
  <si>
    <t xml:space="preserve">10L58050001</t>
  </si>
  <si>
    <t xml:space="preserve">6641</t>
  </si>
  <si>
    <t xml:space="preserve">BRANDSBEK</t>
  </si>
  <si>
    <t xml:space="preserve">10L58054017</t>
  </si>
  <si>
    <t xml:space="preserve">6208</t>
  </si>
  <si>
    <t xml:space="preserve">GARLBEK F1</t>
  </si>
  <si>
    <t xml:space="preserve">1998</t>
  </si>
  <si>
    <t xml:space="preserve">10L58054029</t>
  </si>
  <si>
    <t xml:space="preserve">6827</t>
  </si>
  <si>
    <t xml:space="preserve">GARLBEK F1A</t>
  </si>
  <si>
    <t xml:space="preserve">10L58059003</t>
  </si>
  <si>
    <t xml:space="preserve">6649</t>
  </si>
  <si>
    <t xml:space="preserve">GNUTZ WEST</t>
  </si>
  <si>
    <t xml:space="preserve">10L58059004</t>
  </si>
  <si>
    <t xml:space="preserve">6828</t>
  </si>
  <si>
    <t xml:space="preserve">GNUTZ WEST II</t>
  </si>
  <si>
    <t xml:space="preserve">2015</t>
  </si>
  <si>
    <t xml:space="preserve">10L58064001</t>
  </si>
  <si>
    <t xml:space="preserve">6139</t>
  </si>
  <si>
    <t xml:space="preserve">GR. BUCHWALD F1</t>
  </si>
  <si>
    <t xml:space="preserve">10L58064003</t>
  </si>
  <si>
    <t xml:space="preserve">6138</t>
  </si>
  <si>
    <t xml:space="preserve">GR. BUCHWALD F3</t>
  </si>
  <si>
    <t xml:space="preserve">10L58064004</t>
  </si>
  <si>
    <t xml:space="preserve">6140</t>
  </si>
  <si>
    <t xml:space="preserve">GR. BUCHWALD F4</t>
  </si>
  <si>
    <t xml:space="preserve">10L58065002</t>
  </si>
  <si>
    <t xml:space="preserve">6643</t>
  </si>
  <si>
    <t xml:space="preserve">KATENSTEDT</t>
  </si>
  <si>
    <t xml:space="preserve">10L58086003</t>
  </si>
  <si>
    <t xml:space="preserve">6601</t>
  </si>
  <si>
    <t xml:space="preserve">JEVENSTEDT SÜD</t>
  </si>
  <si>
    <t xml:space="preserve">10L58090001</t>
  </si>
  <si>
    <t xml:space="preserve">6135</t>
  </si>
  <si>
    <t xml:space="preserve">KOSELFELD</t>
  </si>
  <si>
    <t xml:space="preserve">ST04</t>
  </si>
  <si>
    <t xml:space="preserve">Angeln - östl. Hügelland West</t>
  </si>
  <si>
    <t xml:space="preserve">10L58091002</t>
  </si>
  <si>
    <t xml:space="preserve">6101</t>
  </si>
  <si>
    <t xml:space="preserve">KROGASPE</t>
  </si>
  <si>
    <t xml:space="preserve">10L58094002</t>
  </si>
  <si>
    <t xml:space="preserve">6001</t>
  </si>
  <si>
    <t xml:space="preserve">LANGWEDEL ZIEGELEI F2</t>
  </si>
  <si>
    <t xml:space="preserve">10L58098001</t>
  </si>
  <si>
    <t xml:space="preserve">6079</t>
  </si>
  <si>
    <t xml:space="preserve">LOOP BONDENHOLZ</t>
  </si>
  <si>
    <t xml:space="preserve">1975</t>
  </si>
  <si>
    <t xml:space="preserve">10L58100002</t>
  </si>
  <si>
    <t xml:space="preserve">6040</t>
  </si>
  <si>
    <t xml:space="preserve">LÜTJENWESTEDT F1</t>
  </si>
  <si>
    <t xml:space="preserve">10L58100003</t>
  </si>
  <si>
    <t xml:space="preserve">6041</t>
  </si>
  <si>
    <t xml:space="preserve">LÜTJENWESTEDT REITMOOR</t>
  </si>
  <si>
    <t xml:space="preserve">N5</t>
  </si>
  <si>
    <t xml:space="preserve">Rendsburger Mulde Mitte</t>
  </si>
  <si>
    <t xml:space="preserve">10L58101002</t>
  </si>
  <si>
    <t xml:space="preserve">6052</t>
  </si>
  <si>
    <t xml:space="preserve">LUHNSTEDT KATTSHEIDE</t>
  </si>
  <si>
    <t xml:space="preserve">10L58102008</t>
  </si>
  <si>
    <t xml:space="preserve">6368</t>
  </si>
  <si>
    <t xml:space="preserve">GOOSEFELD DORFSTR F1</t>
  </si>
  <si>
    <t xml:space="preserve">10L58106002</t>
  </si>
  <si>
    <t xml:space="preserve">6648</t>
  </si>
  <si>
    <t xml:space="preserve">HEINKENBORSTEL SÜD</t>
  </si>
  <si>
    <t xml:space="preserve">10L58118003</t>
  </si>
  <si>
    <t xml:space="preserve">6653</t>
  </si>
  <si>
    <t xml:space="preserve">NÜBBEL SW</t>
  </si>
  <si>
    <t xml:space="preserve">10L58122006</t>
  </si>
  <si>
    <t xml:space="preserve">6476</t>
  </si>
  <si>
    <t xml:space="preserve">OSTENFELD WALD F1</t>
  </si>
  <si>
    <t xml:space="preserve">10L58122010</t>
  </si>
  <si>
    <t xml:space="preserve">6804</t>
  </si>
  <si>
    <t xml:space="preserve">OSTENFELD GRELLKAMP</t>
  </si>
  <si>
    <t xml:space="preserve">10L58123002</t>
  </si>
  <si>
    <t xml:space="preserve">6192</t>
  </si>
  <si>
    <t xml:space="preserve">OSTERBYHOLZ NORD F1</t>
  </si>
  <si>
    <t xml:space="preserve">10L58125002</t>
  </si>
  <si>
    <t xml:space="preserve">6645</t>
  </si>
  <si>
    <t xml:space="preserve">OSTERSTEDT</t>
  </si>
  <si>
    <t xml:space="preserve">10L58127011</t>
  </si>
  <si>
    <t xml:space="preserve">6651</t>
  </si>
  <si>
    <t xml:space="preserve">MOOSHÖRN</t>
  </si>
  <si>
    <t xml:space="preserve">10L58135016</t>
  </si>
  <si>
    <t xml:space="preserve">6160</t>
  </si>
  <si>
    <t xml:space="preserve">RENDSBURG SUHMSBERG NORD F1</t>
  </si>
  <si>
    <t xml:space="preserve">10L58140001</t>
  </si>
  <si>
    <t xml:space="preserve">6400</t>
  </si>
  <si>
    <t xml:space="preserve">SCHACHT-AUDORF RÜTGERSSTR F1</t>
  </si>
  <si>
    <t xml:space="preserve">10L58143001</t>
  </si>
  <si>
    <t xml:space="preserve">6808</t>
  </si>
  <si>
    <t xml:space="preserve">SCHMALSTEDE GROSSMOOR</t>
  </si>
  <si>
    <t xml:space="preserve">10L58146001</t>
  </si>
  <si>
    <t xml:space="preserve">6053</t>
  </si>
  <si>
    <t xml:space="preserve">HEIDKRUG</t>
  </si>
  <si>
    <t xml:space="preserve">10L58146006</t>
  </si>
  <si>
    <t xml:space="preserve">6642</t>
  </si>
  <si>
    <t xml:space="preserve">KLÜSKOPPEL</t>
  </si>
  <si>
    <t xml:space="preserve">10L58153001</t>
  </si>
  <si>
    <t xml:space="preserve">6640</t>
  </si>
  <si>
    <t xml:space="preserve">SÖREN</t>
  </si>
  <si>
    <t xml:space="preserve">10L58155001</t>
  </si>
  <si>
    <t xml:space="preserve">6644</t>
  </si>
  <si>
    <t xml:space="preserve">STAFSTEDT</t>
  </si>
  <si>
    <t xml:space="preserve">10L58156001</t>
  </si>
  <si>
    <t xml:space="preserve">6646</t>
  </si>
  <si>
    <t xml:space="preserve">LIESBÜTTEL</t>
  </si>
  <si>
    <t xml:space="preserve">10L58165004</t>
  </si>
  <si>
    <t xml:space="preserve">6674</t>
  </si>
  <si>
    <t xml:space="preserve">TÜTTENDORF</t>
  </si>
  <si>
    <t xml:space="preserve">El01</t>
  </si>
  <si>
    <t xml:space="preserve">NOK - östl. Hügelland Nordost</t>
  </si>
  <si>
    <t xml:space="preserve">10L58167004</t>
  </si>
  <si>
    <t xml:space="preserve">3462</t>
  </si>
  <si>
    <t xml:space="preserve">WAPELFELD SÜD F2</t>
  </si>
  <si>
    <t xml:space="preserve">N7</t>
  </si>
  <si>
    <t xml:space="preserve">Rendsburger Mulde Süd</t>
  </si>
  <si>
    <t xml:space="preserve">10L59001002</t>
  </si>
  <si>
    <t xml:space="preserve">5242</t>
  </si>
  <si>
    <t xml:space="preserve">ALT BENNEBEK</t>
  </si>
  <si>
    <t xml:space="preserve">10L59016001</t>
  </si>
  <si>
    <t xml:space="preserve">5534</t>
  </si>
  <si>
    <t xml:space="preserve">GEELBYHOLZ F1</t>
  </si>
  <si>
    <t xml:space="preserve">10L59023003</t>
  </si>
  <si>
    <t xml:space="preserve">5241</t>
  </si>
  <si>
    <t xml:space="preserve">ELLINGSTEDT WUHRENWEG</t>
  </si>
  <si>
    <t xml:space="preserve">10L59024008</t>
  </si>
  <si>
    <t xml:space="preserve">5257</t>
  </si>
  <si>
    <t xml:space="preserve">ERFDE SPORTPLATZ F1</t>
  </si>
  <si>
    <t xml:space="preserve">Ei17</t>
  </si>
  <si>
    <t xml:space="preserve">Erfder Geest</t>
  </si>
  <si>
    <t xml:space="preserve">10L59024011</t>
  </si>
  <si>
    <t xml:space="preserve">5260</t>
  </si>
  <si>
    <t xml:space="preserve">ERFDE KOPPEL F1</t>
  </si>
  <si>
    <t xml:space="preserve">10L59032001</t>
  </si>
  <si>
    <t xml:space="preserve">5530</t>
  </si>
  <si>
    <t xml:space="preserve">GELTORF F1</t>
  </si>
  <si>
    <t xml:space="preserve">10L59035002</t>
  </si>
  <si>
    <t xml:space="preserve">5444</t>
  </si>
  <si>
    <t xml:space="preserve">GR. RHEIDE F1</t>
  </si>
  <si>
    <t xml:space="preserve">10L59035004</t>
  </si>
  <si>
    <t xml:space="preserve">5446</t>
  </si>
  <si>
    <t xml:space="preserve">GR. RHEIDE F3</t>
  </si>
  <si>
    <t xml:space="preserve">N3</t>
  </si>
  <si>
    <t xml:space="preserve">Oeversee - Hochdonn</t>
  </si>
  <si>
    <t xml:space="preserve">10L59035005</t>
  </si>
  <si>
    <t xml:space="preserve">5447</t>
  </si>
  <si>
    <t xml:space="preserve">GR. RHEIDE F4</t>
  </si>
  <si>
    <t xml:space="preserve">10L59038001</t>
  </si>
  <si>
    <t xml:space="preserve">5208</t>
  </si>
  <si>
    <t xml:space="preserve">HAVETOFTLOIT F1</t>
  </si>
  <si>
    <t xml:space="preserve">Ei13</t>
  </si>
  <si>
    <t xml:space="preserve">Eider/Treene - östl. Hügelland West</t>
  </si>
  <si>
    <t xml:space="preserve">10L59038004</t>
  </si>
  <si>
    <t xml:space="preserve">5211</t>
  </si>
  <si>
    <t xml:space="preserve">HAVETOFTLOIT F4</t>
  </si>
  <si>
    <t xml:space="preserve">10L59044002</t>
  </si>
  <si>
    <t xml:space="preserve">5218</t>
  </si>
  <si>
    <t xml:space="preserve">JÜBEK</t>
  </si>
  <si>
    <t xml:space="preserve">10L59044003</t>
  </si>
  <si>
    <t xml:space="preserve">5636</t>
  </si>
  <si>
    <t xml:space="preserve">JÜBEK ALLMOORWEG</t>
  </si>
  <si>
    <t xml:space="preserve">10L59053002</t>
  </si>
  <si>
    <t xml:space="preserve">5234</t>
  </si>
  <si>
    <t xml:space="preserve">KROPP</t>
  </si>
  <si>
    <t xml:space="preserve">10L59077002</t>
  </si>
  <si>
    <t xml:space="preserve">5248</t>
  </si>
  <si>
    <t xml:space="preserve">SCHUBY FALKENBERG F1</t>
  </si>
  <si>
    <t xml:space="preserve">10L59080003</t>
  </si>
  <si>
    <t xml:space="preserve">5246</t>
  </si>
  <si>
    <t xml:space="preserve">STEINFELD F1</t>
  </si>
  <si>
    <t xml:space="preserve">10L59085019</t>
  </si>
  <si>
    <t xml:space="preserve">5374</t>
  </si>
  <si>
    <t xml:space="preserve">WESTERKOOG</t>
  </si>
  <si>
    <t xml:space="preserve">10L59085020</t>
  </si>
  <si>
    <t xml:space="preserve">5341</t>
  </si>
  <si>
    <t xml:space="preserve">SÜDERSTAPEL NW F1</t>
  </si>
  <si>
    <t xml:space="preserve">10L59087004</t>
  </si>
  <si>
    <t xml:space="preserve">5458</t>
  </si>
  <si>
    <t xml:space="preserve">TETENHUSEN F3</t>
  </si>
  <si>
    <t xml:space="preserve">10L59087005</t>
  </si>
  <si>
    <t xml:space="preserve">5459</t>
  </si>
  <si>
    <t xml:space="preserve">TETENHUSEN F4</t>
  </si>
  <si>
    <t xml:space="preserve">10L59092002</t>
  </si>
  <si>
    <t xml:space="preserve">5214</t>
  </si>
  <si>
    <t xml:space="preserve">TREIA NORDERBROK F1</t>
  </si>
  <si>
    <t xml:space="preserve">10L59092003</t>
  </si>
  <si>
    <t xml:space="preserve">5215</t>
  </si>
  <si>
    <t xml:space="preserve">TREIA NORDERBROK F2</t>
  </si>
  <si>
    <t xml:space="preserve">10L59095002</t>
  </si>
  <si>
    <t xml:space="preserve">5239</t>
  </si>
  <si>
    <t xml:space="preserve">GANGERSCHILD F2</t>
  </si>
  <si>
    <t xml:space="preserve">10L59097001</t>
  </si>
  <si>
    <t xml:space="preserve">5567</t>
  </si>
  <si>
    <t xml:space="preserve">TWEDT</t>
  </si>
  <si>
    <t xml:space="preserve">10L59098005</t>
  </si>
  <si>
    <t xml:space="preserve">5366</t>
  </si>
  <si>
    <t xml:space="preserve">BREKLINGFELD F1</t>
  </si>
  <si>
    <t xml:space="preserve">10L59119002</t>
  </si>
  <si>
    <t xml:space="preserve">5233</t>
  </si>
  <si>
    <t xml:space="preserve">HANDEWITT</t>
  </si>
  <si>
    <t xml:space="preserve">10L59119003</t>
  </si>
  <si>
    <t xml:space="preserve">5251</t>
  </si>
  <si>
    <t xml:space="preserve">ELLUND WILMKJERWEG</t>
  </si>
  <si>
    <t xml:space="preserve">10L59119007</t>
  </si>
  <si>
    <t xml:space="preserve">5564</t>
  </si>
  <si>
    <t xml:space="preserve">HANDEWITTFELD</t>
  </si>
  <si>
    <t xml:space="preserve">10L59127003</t>
  </si>
  <si>
    <t xml:space="preserve">5243</t>
  </si>
  <si>
    <t xml:space="preserve">MARKERUP F1</t>
  </si>
  <si>
    <t xml:space="preserve">Ei12</t>
  </si>
  <si>
    <t xml:space="preserve">Eider/Treene - östl. Hügelland Ost</t>
  </si>
  <si>
    <t xml:space="preserve">10L59132002</t>
  </si>
  <si>
    <t xml:space="preserve">5566</t>
  </si>
  <si>
    <t xml:space="preserve">KLEINJÖRLFELD</t>
  </si>
  <si>
    <t xml:space="preserve">10L59137001</t>
  </si>
  <si>
    <t xml:space="preserve">5572</t>
  </si>
  <si>
    <t xml:space="preserve">LANGBALLIG</t>
  </si>
  <si>
    <t xml:space="preserve">10L59138002</t>
  </si>
  <si>
    <t xml:space="preserve">5240</t>
  </si>
  <si>
    <t xml:space="preserve">WESTERLANGSTEDT F1</t>
  </si>
  <si>
    <t xml:space="preserve">10L59138005</t>
  </si>
  <si>
    <t xml:space="preserve">5586</t>
  </si>
  <si>
    <t xml:space="preserve">WESTERLANGSTEDT F3</t>
  </si>
  <si>
    <t xml:space="preserve">10L59138006</t>
  </si>
  <si>
    <t xml:space="preserve">5587</t>
  </si>
  <si>
    <t xml:space="preserve">WESTERLANGSTEDT F4</t>
  </si>
  <si>
    <t xml:space="preserve">10L59143002</t>
  </si>
  <si>
    <t xml:space="preserve">5632</t>
  </si>
  <si>
    <t xml:space="preserve">MEDELBY NORD</t>
  </si>
  <si>
    <t xml:space="preserve">10L59144002</t>
  </si>
  <si>
    <t xml:space="preserve">5448</t>
  </si>
  <si>
    <t xml:space="preserve">MEYN F1</t>
  </si>
  <si>
    <t xml:space="preserve">10L59158002</t>
  </si>
  <si>
    <t xml:space="preserve">5570</t>
  </si>
  <si>
    <t xml:space="preserve">SCHAFFLUNDFELD</t>
  </si>
  <si>
    <t xml:space="preserve">10L59164001</t>
  </si>
  <si>
    <t xml:space="preserve">5588</t>
  </si>
  <si>
    <t xml:space="preserve">FLINTHOLM</t>
  </si>
  <si>
    <t xml:space="preserve">10L59171003</t>
  </si>
  <si>
    <t xml:space="preserve">5497</t>
  </si>
  <si>
    <t xml:space="preserve">TARPHOLZ F1</t>
  </si>
  <si>
    <t xml:space="preserve">10L59174004</t>
  </si>
  <si>
    <t xml:space="preserve">5235</t>
  </si>
  <si>
    <t xml:space="preserve">WANDERUP KIERACKER</t>
  </si>
  <si>
    <t xml:space="preserve">10L59174007</t>
  </si>
  <si>
    <t xml:space="preserve">5568</t>
  </si>
  <si>
    <t xml:space="preserve">WANDERUPFELD</t>
  </si>
  <si>
    <t xml:space="preserve">10L59177001</t>
  </si>
  <si>
    <t xml:space="preserve">5562</t>
  </si>
  <si>
    <t xml:space="preserve">WEESBYDAMM</t>
  </si>
  <si>
    <t xml:space="preserve">10L59177002</t>
  </si>
  <si>
    <t xml:space="preserve">5633</t>
  </si>
  <si>
    <t xml:space="preserve">WEESBY</t>
  </si>
  <si>
    <t xml:space="preserve">10L59182003</t>
  </si>
  <si>
    <t xml:space="preserve">5565</t>
  </si>
  <si>
    <t xml:space="preserve">JUHLSCHAUFELD</t>
  </si>
  <si>
    <t xml:space="preserve">10L60002002</t>
  </si>
  <si>
    <t xml:space="preserve">3370</t>
  </si>
  <si>
    <t xml:space="preserve">BECKERSHOF F2</t>
  </si>
  <si>
    <t xml:space="preserve">1977</t>
  </si>
  <si>
    <t xml:space="preserve">10L60004010</t>
  </si>
  <si>
    <t xml:space="preserve">3971</t>
  </si>
  <si>
    <t xml:space="preserve">BAD BRAMSTEDT BISSENMOOR</t>
  </si>
  <si>
    <t xml:space="preserve">10L60007003</t>
  </si>
  <si>
    <t xml:space="preserve">8441</t>
  </si>
  <si>
    <t xml:space="preserve">BARK</t>
  </si>
  <si>
    <t xml:space="preserve">10L60009003</t>
  </si>
  <si>
    <t xml:space="preserve">8504</t>
  </si>
  <si>
    <t xml:space="preserve">BIMÖHLEN HAUPTSTR</t>
  </si>
  <si>
    <t xml:space="preserve">10L60010014</t>
  </si>
  <si>
    <t xml:space="preserve">3921</t>
  </si>
  <si>
    <t xml:space="preserve">BLUNK NW</t>
  </si>
  <si>
    <t xml:space="preserve">10L60012011</t>
  </si>
  <si>
    <t xml:space="preserve">8221</t>
  </si>
  <si>
    <t xml:space="preserve">BORNHÖVED AM ACKERHORST</t>
  </si>
  <si>
    <t xml:space="preserve">10L60012016</t>
  </si>
  <si>
    <t xml:space="preserve">8605</t>
  </si>
  <si>
    <t xml:space="preserve">BORNHÖVED AM ACKERHORST F1A</t>
  </si>
  <si>
    <t xml:space="preserve">10L60014023</t>
  </si>
  <si>
    <t xml:space="preserve">3798</t>
  </si>
  <si>
    <t xml:space="preserve">BOCKHORN FORSTHAUS F1A</t>
  </si>
  <si>
    <t xml:space="preserve">10L60014029</t>
  </si>
  <si>
    <t xml:space="preserve">8553</t>
  </si>
  <si>
    <t xml:space="preserve">BOCKHORN FORSTHAUS F3</t>
  </si>
  <si>
    <t xml:space="preserve">10L60026001</t>
  </si>
  <si>
    <t xml:space="preserve">3475</t>
  </si>
  <si>
    <t xml:space="preserve">GÖNNEBEK</t>
  </si>
  <si>
    <t xml:space="preserve">10L60028002</t>
  </si>
  <si>
    <t xml:space="preserve">8595</t>
  </si>
  <si>
    <t xml:space="preserve">GR. KUMMERFELD STÖRBROOK</t>
  </si>
  <si>
    <t xml:space="preserve">10L60030001</t>
  </si>
  <si>
    <t xml:space="preserve">8574</t>
  </si>
  <si>
    <t xml:space="preserve">GR. RÖNNAU TRAVEHOF</t>
  </si>
  <si>
    <t xml:space="preserve">10L60031007</t>
  </si>
  <si>
    <t xml:space="preserve">3924</t>
  </si>
  <si>
    <t xml:space="preserve">HAGEN SO</t>
  </si>
  <si>
    <t xml:space="preserve">10L60039031</t>
  </si>
  <si>
    <t xml:space="preserve">3962</t>
  </si>
  <si>
    <t xml:space="preserve">RHEN HORSTMOOR F1</t>
  </si>
  <si>
    <t xml:space="preserve">10L60045001</t>
  </si>
  <si>
    <t xml:space="preserve">3661</t>
  </si>
  <si>
    <t xml:space="preserve">KATTENDORF F1</t>
  </si>
  <si>
    <t xml:space="preserve">10L60047006</t>
  </si>
  <si>
    <t xml:space="preserve">3671</t>
  </si>
  <si>
    <t xml:space="preserve">KISDORF RATHKRÜGEN F1</t>
  </si>
  <si>
    <t xml:space="preserve">10L60052001</t>
  </si>
  <si>
    <t xml:space="preserve">8505</t>
  </si>
  <si>
    <t xml:space="preserve">LATENDORF BÖRNHOF F1</t>
  </si>
  <si>
    <t xml:space="preserve">10L60054013</t>
  </si>
  <si>
    <t xml:space="preserve">3656</t>
  </si>
  <si>
    <t xml:space="preserve">LENTFÖHRDEN WEST F4</t>
  </si>
  <si>
    <t xml:space="preserve">10L60054014</t>
  </si>
  <si>
    <t xml:space="preserve">3657</t>
  </si>
  <si>
    <t xml:space="preserve">LENTFÖHRDEN WEST F5</t>
  </si>
  <si>
    <t xml:space="preserve">10L60054015</t>
  </si>
  <si>
    <t xml:space="preserve">3972</t>
  </si>
  <si>
    <t xml:space="preserve">LENTFÖHRDEN GRÜTZBERG F1</t>
  </si>
  <si>
    <t xml:space="preserve">10L60058001</t>
  </si>
  <si>
    <t xml:space="preserve">8204</t>
  </si>
  <si>
    <t xml:space="preserve">NAHE REHBROOK F1</t>
  </si>
  <si>
    <t xml:space="preserve">El16</t>
  </si>
  <si>
    <t xml:space="preserve">Alster - östl. Hügelland Nord</t>
  </si>
  <si>
    <t xml:space="preserve">10L60058004</t>
  </si>
  <si>
    <t xml:space="preserve">8207</t>
  </si>
  <si>
    <t xml:space="preserve">NAHE REHBROOK F4</t>
  </si>
  <si>
    <t xml:space="preserve">10L60064025</t>
  </si>
  <si>
    <t xml:space="preserve">8151</t>
  </si>
  <si>
    <t xml:space="preserve">NÜTZEN SW F1</t>
  </si>
  <si>
    <t xml:space="preserve">10L60068003</t>
  </si>
  <si>
    <t xml:space="preserve">3800</t>
  </si>
  <si>
    <t xml:space="preserve">TRAPPENKAMP F1</t>
  </si>
  <si>
    <t xml:space="preserve">10L60068004</t>
  </si>
  <si>
    <t xml:space="preserve">3801</t>
  </si>
  <si>
    <t xml:space="preserve">TRAPPENKAMP F2</t>
  </si>
  <si>
    <t xml:space="preserve">10L60068008</t>
  </si>
  <si>
    <t xml:space="preserve">8576</t>
  </si>
  <si>
    <t xml:space="preserve">TRAPPENKAMP F1A</t>
  </si>
  <si>
    <t xml:space="preserve">10L60069001</t>
  </si>
  <si>
    <t xml:space="preserve">3472</t>
  </si>
  <si>
    <t xml:space="preserve">ROHLSTORF F1</t>
  </si>
  <si>
    <t xml:space="preserve">10L60075005</t>
  </si>
  <si>
    <t xml:space="preserve">8475</t>
  </si>
  <si>
    <t xml:space="preserve">TRAVENHORST F1</t>
  </si>
  <si>
    <t xml:space="preserve">10L60075011</t>
  </si>
  <si>
    <t xml:space="preserve">8506</t>
  </si>
  <si>
    <t xml:space="preserve">10L60076003</t>
  </si>
  <si>
    <t xml:space="preserve">8445</t>
  </si>
  <si>
    <t xml:space="preserve">SETH HATKAMP F1</t>
  </si>
  <si>
    <t xml:space="preserve">10L60076004</t>
  </si>
  <si>
    <t xml:space="preserve">8607</t>
  </si>
  <si>
    <t xml:space="preserve">SETH HATKAMP F1A</t>
  </si>
  <si>
    <t xml:space="preserve">10L60080005</t>
  </si>
  <si>
    <t xml:space="preserve">8568</t>
  </si>
  <si>
    <t xml:space="preserve">STOCKSEE NORD</t>
  </si>
  <si>
    <t xml:space="preserve">10L60086013</t>
  </si>
  <si>
    <t xml:space="preserve">8214</t>
  </si>
  <si>
    <t xml:space="preserve">ALT ERFRADE NORD F1</t>
  </si>
  <si>
    <t xml:space="preserve">10L60092002</t>
  </si>
  <si>
    <t xml:space="preserve">3925</t>
  </si>
  <si>
    <t xml:space="preserve">WAHLSTEDT STREEMWEG</t>
  </si>
  <si>
    <t xml:space="preserve">10L61003004</t>
  </si>
  <si>
    <t xml:space="preserve">3919</t>
  </si>
  <si>
    <t xml:space="preserve">AGETHORST</t>
  </si>
  <si>
    <t xml:space="preserve">10L61006001</t>
  </si>
  <si>
    <t xml:space="preserve">3463</t>
  </si>
  <si>
    <t xml:space="preserve">BROKREIHE</t>
  </si>
  <si>
    <t xml:space="preserve">El10</t>
  </si>
  <si>
    <t xml:space="preserve">Stör - Marschen und Niederungen</t>
  </si>
  <si>
    <t xml:space="preserve">10L61011002</t>
  </si>
  <si>
    <t xml:space="preserve">3351</t>
  </si>
  <si>
    <t xml:space="preserve">BESDORF F2</t>
  </si>
  <si>
    <t xml:space="preserve">10L61020002</t>
  </si>
  <si>
    <t xml:space="preserve">3428</t>
  </si>
  <si>
    <t xml:space="preserve">NORDBÜTTEL</t>
  </si>
  <si>
    <t xml:space="preserve">1981</t>
  </si>
  <si>
    <t xml:space="preserve">10L61022005</t>
  </si>
  <si>
    <t xml:space="preserve">3502</t>
  </si>
  <si>
    <t xml:space="preserve">DÄGELING TRUPPENÜBUNGSPLATZ F1</t>
  </si>
  <si>
    <t xml:space="preserve">El09</t>
  </si>
  <si>
    <t xml:space="preserve">Münsterdorfer Geest</t>
  </si>
  <si>
    <t xml:space="preserve">10L61036002</t>
  </si>
  <si>
    <t xml:space="preserve">3430</t>
  </si>
  <si>
    <t xml:space="preserve">HENNSTEDT</t>
  </si>
  <si>
    <t xml:space="preserve">10L61040006</t>
  </si>
  <si>
    <t xml:space="preserve">8596</t>
  </si>
  <si>
    <t xml:space="preserve">HOHENASPE ROLLOH</t>
  </si>
  <si>
    <t xml:space="preserve">10L61042006</t>
  </si>
  <si>
    <t xml:space="preserve">3447</t>
  </si>
  <si>
    <t xml:space="preserve">HOLSTEINER WALD</t>
  </si>
  <si>
    <t xml:space="preserve">10L61042008</t>
  </si>
  <si>
    <t xml:space="preserve">3923</t>
  </si>
  <si>
    <t xml:space="preserve">HOHENFIERT</t>
  </si>
  <si>
    <t xml:space="preserve">10L61043001</t>
  </si>
  <si>
    <t xml:space="preserve">8500</t>
  </si>
  <si>
    <t xml:space="preserve">HOLSTENNIENDORF</t>
  </si>
  <si>
    <t xml:space="preserve">10L61044015</t>
  </si>
  <si>
    <t xml:space="preserve">3670</t>
  </si>
  <si>
    <t xml:space="preserve">HORST SCHULE F2</t>
  </si>
  <si>
    <t xml:space="preserve">10L61044020</t>
  </si>
  <si>
    <t xml:space="preserve">3681</t>
  </si>
  <si>
    <t xml:space="preserve">HORSTMÜHLE GALGENBERG</t>
  </si>
  <si>
    <t xml:space="preserve">10L61046004</t>
  </si>
  <si>
    <t xml:space="preserve">3443</t>
  </si>
  <si>
    <t xml:space="preserve">ITZEHOE PLANSCHBECKEN</t>
  </si>
  <si>
    <t xml:space="preserve">10L61047008</t>
  </si>
  <si>
    <t xml:space="preserve">3453</t>
  </si>
  <si>
    <t xml:space="preserve">SAAREN F2</t>
  </si>
  <si>
    <t xml:space="preserve">10L61049014</t>
  </si>
  <si>
    <t xml:space="preserve">8373</t>
  </si>
  <si>
    <t xml:space="preserve">KELLINGHUSEN SCHÄFERKATE F1</t>
  </si>
  <si>
    <t xml:space="preserve">10L61066007</t>
  </si>
  <si>
    <t xml:space="preserve">8597</t>
  </si>
  <si>
    <t xml:space="preserve">LOOFT TEICHKATE</t>
  </si>
  <si>
    <t xml:space="preserve">10L61076003</t>
  </si>
  <si>
    <t xml:space="preserve">3922</t>
  </si>
  <si>
    <t xml:space="preserve">NIENBÜTTEL NORD</t>
  </si>
  <si>
    <t xml:space="preserve">10L61077003</t>
  </si>
  <si>
    <t xml:space="preserve">8501</t>
  </si>
  <si>
    <t xml:space="preserve">NORTORF SCHOTTENER WEG</t>
  </si>
  <si>
    <t xml:space="preserve">10L61081004</t>
  </si>
  <si>
    <t xml:space="preserve">8358</t>
  </si>
  <si>
    <t xml:space="preserve">OLDENBORSTEL F1</t>
  </si>
  <si>
    <t xml:space="preserve">10L61081007</t>
  </si>
  <si>
    <t xml:space="preserve">8606</t>
  </si>
  <si>
    <t xml:space="preserve">OLDENBORSTEL F1A</t>
  </si>
  <si>
    <t xml:space="preserve">10L61082004</t>
  </si>
  <si>
    <t xml:space="preserve">3434</t>
  </si>
  <si>
    <t xml:space="preserve">OLDENDORF OST F2</t>
  </si>
  <si>
    <t xml:space="preserve">10L61103002</t>
  </si>
  <si>
    <t xml:space="preserve">8439</t>
  </si>
  <si>
    <t xml:space="preserve">STÖRKATHEN</t>
  </si>
  <si>
    <t xml:space="preserve">10L61108002</t>
  </si>
  <si>
    <t xml:space="preserve">8393</t>
  </si>
  <si>
    <t xml:space="preserve">WARRINGHOLZ GROSSES HOLZ F1</t>
  </si>
  <si>
    <t xml:space="preserve">10L61112006</t>
  </si>
  <si>
    <t xml:space="preserve">8442</t>
  </si>
  <si>
    <t xml:space="preserve">WILLENSCHAREN OST F1</t>
  </si>
  <si>
    <t xml:space="preserve">10L61116001</t>
  </si>
  <si>
    <t xml:space="preserve">3341</t>
  </si>
  <si>
    <t xml:space="preserve">WRIST F2</t>
  </si>
  <si>
    <t xml:space="preserve">10L61116003</t>
  </si>
  <si>
    <t xml:space="preserve">8443</t>
  </si>
  <si>
    <t xml:space="preserve">WRIST F1</t>
  </si>
  <si>
    <t xml:space="preserve">10L61117001</t>
  </si>
  <si>
    <t xml:space="preserve">8503</t>
  </si>
  <si>
    <t xml:space="preserve">WULFSMOOR FISCHERSTIEG</t>
  </si>
  <si>
    <t xml:space="preserve">10L61118001</t>
  </si>
  <si>
    <t xml:space="preserve">8502</t>
  </si>
  <si>
    <t xml:space="preserve">GR. KOLLMAR SUSHÖRN</t>
  </si>
  <si>
    <t xml:space="preserve">10L62001002</t>
  </si>
  <si>
    <t xml:space="preserve">4432</t>
  </si>
  <si>
    <t xml:space="preserve">AHRENSFELDE F1</t>
  </si>
  <si>
    <t xml:space="preserve">10L62005002</t>
  </si>
  <si>
    <t xml:space="preserve">4361</t>
  </si>
  <si>
    <t xml:space="preserve">BARGFELD GRASTWIETE F2</t>
  </si>
  <si>
    <t xml:space="preserve">1976</t>
  </si>
  <si>
    <t xml:space="preserve">10L62006028</t>
  </si>
  <si>
    <t xml:space="preserve">4667</t>
  </si>
  <si>
    <t xml:space="preserve">BARGTEHEIDE SÜDRING</t>
  </si>
  <si>
    <t xml:space="preserve">10L62009014</t>
  </si>
  <si>
    <t xml:space="preserve">4503</t>
  </si>
  <si>
    <t xml:space="preserve">BARSBÜTTEL RÄHNREDDER F2</t>
  </si>
  <si>
    <t xml:space="preserve">10L62009015</t>
  </si>
  <si>
    <t xml:space="preserve">4504</t>
  </si>
  <si>
    <t xml:space="preserve">BARSBÜTTEL RÄHNREDDER F3</t>
  </si>
  <si>
    <t xml:space="preserve">10L62012001</t>
  </si>
  <si>
    <t xml:space="preserve">4367</t>
  </si>
  <si>
    <t xml:space="preserve">BÜNNINGSTEDT F3</t>
  </si>
  <si>
    <t xml:space="preserve">10L62012002</t>
  </si>
  <si>
    <t xml:space="preserve">4368</t>
  </si>
  <si>
    <t xml:space="preserve">BÜNNINGSTEDT F2</t>
  </si>
  <si>
    <t xml:space="preserve">10L62014010</t>
  </si>
  <si>
    <t xml:space="preserve">4672</t>
  </si>
  <si>
    <t xml:space="preserve">DELINGSDORF TIMMERHORN</t>
  </si>
  <si>
    <t xml:space="preserve">10L62015001</t>
  </si>
  <si>
    <t xml:space="preserve">4349</t>
  </si>
  <si>
    <t xml:space="preserve">EICHEDE</t>
  </si>
  <si>
    <t xml:space="preserve">10L62015004</t>
  </si>
  <si>
    <t xml:space="preserve">4531</t>
  </si>
  <si>
    <t xml:space="preserve">EICHEDE F3</t>
  </si>
  <si>
    <t xml:space="preserve">10L62019002</t>
  </si>
  <si>
    <t xml:space="preserve">4481</t>
  </si>
  <si>
    <t xml:space="preserve">GRABAU F2</t>
  </si>
  <si>
    <t xml:space="preserve">10L62019003</t>
  </si>
  <si>
    <t xml:space="preserve">4482</t>
  </si>
  <si>
    <t xml:space="preserve">GRABAU F3</t>
  </si>
  <si>
    <t xml:space="preserve">10L62020008</t>
  </si>
  <si>
    <t xml:space="preserve">4775</t>
  </si>
  <si>
    <t xml:space="preserve">GRANDERHEIDE III</t>
  </si>
  <si>
    <t xml:space="preserve">El14</t>
  </si>
  <si>
    <t xml:space="preserve">Bille - Altmoränengeest Mitte</t>
  </si>
  <si>
    <t xml:space="preserve">10L62021001</t>
  </si>
  <si>
    <t xml:space="preserve">4455</t>
  </si>
  <si>
    <t xml:space="preserve">GRÖNWOHLD F1</t>
  </si>
  <si>
    <t xml:space="preserve">10L62021002</t>
  </si>
  <si>
    <t xml:space="preserve">4456</t>
  </si>
  <si>
    <t xml:space="preserve">GRÖNWOHLD F2</t>
  </si>
  <si>
    <t xml:space="preserve">10L62023003</t>
  </si>
  <si>
    <t xml:space="preserve">4430</t>
  </si>
  <si>
    <t xml:space="preserve">GROSSHANSDORF BRATENHOF F3</t>
  </si>
  <si>
    <t xml:space="preserve">10L62023004</t>
  </si>
  <si>
    <t xml:space="preserve">4431</t>
  </si>
  <si>
    <t xml:space="preserve">GROSSHANSDORF BRATENHOF F4</t>
  </si>
  <si>
    <t xml:space="preserve">10L62036004</t>
  </si>
  <si>
    <t xml:space="preserve">4586</t>
  </si>
  <si>
    <t xml:space="preserve">TIMMERHORN F1</t>
  </si>
  <si>
    <t xml:space="preserve">10L62046004</t>
  </si>
  <si>
    <t xml:space="preserve">4493</t>
  </si>
  <si>
    <t xml:space="preserve">MEDDEWADE F3</t>
  </si>
  <si>
    <t xml:space="preserve">10L62046005</t>
  </si>
  <si>
    <t xml:space="preserve">4494</t>
  </si>
  <si>
    <t xml:space="preserve">MEDDEWADE F4</t>
  </si>
  <si>
    <t xml:space="preserve">10L62048004</t>
  </si>
  <si>
    <t xml:space="preserve">4707</t>
  </si>
  <si>
    <t xml:space="preserve">LANGNIENDORF F3</t>
  </si>
  <si>
    <t xml:space="preserve">10L62048005</t>
  </si>
  <si>
    <t xml:space="preserve">4708</t>
  </si>
  <si>
    <t xml:space="preserve">LANGNIENDORF F4</t>
  </si>
  <si>
    <t xml:space="preserve">10L62053003</t>
  </si>
  <si>
    <t xml:space="preserve">4507</t>
  </si>
  <si>
    <t xml:space="preserve">HAVIGHORST F3</t>
  </si>
  <si>
    <t xml:space="preserve">10L62060004</t>
  </si>
  <si>
    <t xml:space="preserve">4712</t>
  </si>
  <si>
    <t xml:space="preserve">REINBEK SILKERFELD F1</t>
  </si>
  <si>
    <t xml:space="preserve">10L62061003</t>
  </si>
  <si>
    <t xml:space="preserve">4701</t>
  </si>
  <si>
    <t xml:space="preserve">REINFELD HECKKATEN F1</t>
  </si>
  <si>
    <t xml:space="preserve">10L62071004</t>
  </si>
  <si>
    <t xml:space="preserve">4599</t>
  </si>
  <si>
    <t xml:space="preserve">STAPELFELD MVA</t>
  </si>
  <si>
    <t xml:space="preserve">El21</t>
  </si>
  <si>
    <t xml:space="preserve">Bille - östl. Hügelland Mitte B</t>
  </si>
  <si>
    <t xml:space="preserve">10L62076008</t>
  </si>
  <si>
    <t xml:space="preserve">4617</t>
  </si>
  <si>
    <t xml:space="preserve">TANGSTEDTER FORST</t>
  </si>
  <si>
    <t xml:space="preserve">10L62076011</t>
  </si>
  <si>
    <t xml:space="preserve">4978</t>
  </si>
  <si>
    <t xml:space="preserve">TANGSTEDT KREUZWEG</t>
  </si>
  <si>
    <t xml:space="preserve">10L62081007</t>
  </si>
  <si>
    <t xml:space="preserve">4841</t>
  </si>
  <si>
    <t xml:space="preserve">TREMSBÜTTEL SATTENFELDER STR F1</t>
  </si>
  <si>
    <t xml:space="preserve">10L62082008</t>
  </si>
  <si>
    <t xml:space="preserve">4451</t>
  </si>
  <si>
    <t xml:space="preserve">HOHENFELDE F2</t>
  </si>
  <si>
    <t xml:space="preserve">10L62082009</t>
  </si>
  <si>
    <t xml:space="preserve">4452</t>
  </si>
  <si>
    <t xml:space="preserve">HOHENFELDE F3</t>
  </si>
  <si>
    <t xml:space="preserve">10L62086003</t>
  </si>
  <si>
    <t xml:space="preserve">4623</t>
  </si>
  <si>
    <t xml:space="preserve">WITZHAVE JAHRENSBERG</t>
  </si>
  <si>
    <t xml:space="preserve">10L62088003</t>
  </si>
  <si>
    <t xml:space="preserve">4426</t>
  </si>
  <si>
    <t xml:space="preserve">KRONSHORST F2</t>
  </si>
  <si>
    <t xml:space="preserve">10L62088004</t>
  </si>
  <si>
    <t xml:space="preserve">4427</t>
  </si>
  <si>
    <t xml:space="preserve">KRONSHORST F3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</si>
</sst>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349"/>
  <sheetViews>
    <sheetView showFormulas="false" showGridLines="true" showRowColHeaders="true" showZeros="true" rightToLeft="false" tabSelected="true" showOutlineSymbols="true" defaultGridColor="true" view="normal" topLeftCell="AG1" colorId="64" zoomScale="100" zoomScaleNormal="100" zoomScalePageLayoutView="100" workbookViewId="0">
      <selection pane="topLeft" activeCell="AJ2" activeCellId="0" sqref="AJ2"/>
    </sheetView>
  </sheetViews>
  <sheetFormatPr defaultRowHeight="15" zeroHeight="false" outlineLevelRow="0" outlineLevelCol="0"/>
  <cols>
    <col collapsed="false" customWidth="true" hidden="false" outlineLevel="0" max="1" min="1" style="0" width="12.88"/>
    <col collapsed="false" customWidth="true" hidden="false" outlineLevel="0" max="2" min="2" style="0" width="8.88"/>
    <col collapsed="false" customWidth="true" hidden="false" outlineLevel="0" max="3" min="3" style="0" width="37.33"/>
    <col collapsed="false" customWidth="true" hidden="false" outlineLevel="0" max="4" min="4" style="0" width="10.07"/>
    <col collapsed="false" customWidth="true" hidden="false" outlineLevel="0" max="5" min="5" style="0" width="10.43"/>
    <col collapsed="false" customWidth="true" hidden="false" outlineLevel="0" max="6" min="6" style="0" width="12.58"/>
    <col collapsed="false" customWidth="true" hidden="false" outlineLevel="0" max="7" min="7" style="0" width="12.22"/>
    <col collapsed="false" customWidth="true" hidden="false" outlineLevel="0" max="8" min="8" style="0" width="13.67"/>
    <col collapsed="false" customWidth="true" hidden="false" outlineLevel="0" max="9" min="9" style="0" width="7.23"/>
    <col collapsed="false" customWidth="true" hidden="false" outlineLevel="0" max="10" min="10" style="0" width="41.44"/>
    <col collapsed="false" customWidth="true" hidden="false" outlineLevel="0" max="11" min="11" style="0" width="10.83"/>
    <col collapsed="false" customWidth="true" hidden="false" outlineLevel="0" max="12" min="12" style="0" width="36.88"/>
    <col collapsed="false" customWidth="true" hidden="false" outlineLevel="0" max="13" min="13" style="0" width="29.73"/>
    <col collapsed="false" customWidth="true" hidden="false" outlineLevel="0" max="14" min="14" style="0" width="12.32"/>
    <col collapsed="false" customWidth="true" hidden="false" outlineLevel="0" max="15" min="15" style="0" width="11.88"/>
    <col collapsed="false" customWidth="true" hidden="false" outlineLevel="0" max="16" min="16" style="0" width="19.63"/>
    <col collapsed="false" customWidth="true" hidden="false" outlineLevel="0" max="17" min="17" style="0" width="20.43"/>
    <col collapsed="false" customWidth="true" hidden="false" outlineLevel="0" max="18" min="18" style="0" width="21.03"/>
    <col collapsed="false" customWidth="true" hidden="false" outlineLevel="0" max="19" min="19" style="0" width="16.47"/>
    <col collapsed="false" customWidth="true" hidden="false" outlineLevel="0" max="1025" min="20" style="0" width="10.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3.8" hidden="false" customHeight="false" outlineLevel="0" collapsed="false">
      <c r="A2" s="1" t="s">
        <v>42</v>
      </c>
      <c r="B2" s="1" t="s">
        <v>43</v>
      </c>
      <c r="C2" s="1" t="s">
        <v>44</v>
      </c>
      <c r="D2" s="1" t="s">
        <v>45</v>
      </c>
      <c r="E2" s="1" t="n">
        <v>19.99</v>
      </c>
      <c r="F2" s="1" t="n">
        <v>9.3</v>
      </c>
      <c r="G2" s="1" t="n">
        <v>10.3</v>
      </c>
      <c r="H2" s="1" t="n">
        <v>10.6</v>
      </c>
      <c r="I2" s="1" t="n">
        <v>7</v>
      </c>
      <c r="J2" s="1" t="s">
        <v>46</v>
      </c>
      <c r="K2" s="1" t="s">
        <v>47</v>
      </c>
      <c r="L2" s="1" t="s">
        <v>48</v>
      </c>
      <c r="M2" s="1" t="s">
        <v>49</v>
      </c>
      <c r="N2" s="1" t="n">
        <v>32562403.89</v>
      </c>
      <c r="O2" s="1" t="n">
        <v>5990709.25</v>
      </c>
      <c r="P2" s="1" t="s">
        <v>50</v>
      </c>
      <c r="R2" s="1" t="s">
        <v>50</v>
      </c>
      <c r="S2" s="0" t="n">
        <v>1</v>
      </c>
      <c r="T2" s="0" t="n">
        <v>32</v>
      </c>
      <c r="U2" s="0" t="s">
        <v>51</v>
      </c>
      <c r="V2" s="0" t="n">
        <v>0</v>
      </c>
      <c r="W2" s="0" t="n">
        <v>500000</v>
      </c>
      <c r="X2" s="0" t="n">
        <v>0.9996</v>
      </c>
      <c r="Y2" s="0" t="n">
        <f aca="false">1/298.257223563</f>
        <v>0.00335281066474748</v>
      </c>
      <c r="Z2" s="0" t="n">
        <v>6378137</v>
      </c>
      <c r="AA2" s="0" t="n">
        <f aca="false">$Y$2/(2-$Y$2)</f>
        <v>0.0016792203863837</v>
      </c>
      <c r="AB2" s="0" t="n">
        <f aca="false">($Z$2/(1+$AA$2))*(1+$AA$2^2/4+$AA$2/64)</f>
        <v>6367616.21368008</v>
      </c>
      <c r="AC2" s="0" t="n">
        <f aca="false">1/2*$AA$2-2/3*$AA$2^2+37/96*$AA$2^3</f>
        <v>0.000837732164082144</v>
      </c>
      <c r="AD2" s="0" t="n">
        <f aca="false">1/48*$AA$2^2+1/15*$AA$2^3</f>
        <v>5.90611086371992E-008</v>
      </c>
      <c r="AE2" s="0" t="n">
        <f aca="false">17/486*$AA$2^3</f>
        <v>1.6562875846301E-010</v>
      </c>
      <c r="AF2" s="0" t="n">
        <f aca="false">2*$AA$2-2/3*$AA$2^2-2*$AA$2^3</f>
        <v>0.00335655144862887</v>
      </c>
      <c r="AG2" s="0" t="n">
        <f aca="false">7/2*$AA$2^2-8/5*$AA$2^3</f>
        <v>9.86165781689377E-006</v>
      </c>
      <c r="AH2" s="0" t="n">
        <f aca="false">56/15*$AA$2^3</f>
        <v>1.76774599620756E-008</v>
      </c>
      <c r="AI2" s="0" t="n">
        <f aca="false">($O2-$V$2)/($X$2*$AB$2)</f>
        <v>0.941185255436963</v>
      </c>
      <c r="AJ2" s="0" t="n">
        <f aca="false">($N2-$W$2)/($X$2*$AB$2)</f>
        <v>5.03724359434281</v>
      </c>
      <c r="AK2" s="0" t="n">
        <f aca="false">($AI2-(($AC$2*SIN((2*1*$AI2))*COSH((2*1*$AJ2)))+($AD$2*SIN((2*2*$AI2))*COSH((2*2*$AJ2)))+($AE$2*SIN((2*3*$AI2))*COSH((2*3*$AJ2)))))</f>
        <v>658.547548347385</v>
      </c>
      <c r="AL2" s="0" t="n">
        <f aca="false">($AJ2-(($AC$2*COS((2*1*$AI2))*SINH((2*1*$AJ2)))+($AD$2*COS((2*2*$AI2))*SINH((2*2*$AJ2)))+($AE$2*COS((2*3*$AI2))*SINH((2*3*$AJ2)))))</f>
        <v>-868.594595292299</v>
      </c>
      <c r="AM2" s="0" t="e">
        <f aca="false">ASIN(((SIN(($AK2))/(COSH((($AL2)))))))</f>
        <v>#NUM!</v>
      </c>
      <c r="AN2" s="0" t="n">
        <f aca="false">$T2*6-183</f>
        <v>9</v>
      </c>
      <c r="AO2" s="0" t="e">
        <f aca="false">$AM2+($AF$2*SIN(2*$AM2))+($AG$2*SIN(4*$AM2)+($AH$2*SIN(6*$AM2)))</f>
        <v>#NUM!</v>
      </c>
      <c r="AP2" s="0" t="e">
        <f aca="false">$AN2+ATAN(SINH($AL2)/COS($AK2))</f>
        <v>#NUM!</v>
      </c>
    </row>
    <row r="3" customFormat="false" ht="13.8" hidden="false" customHeight="false" outlineLevel="0" collapsed="false">
      <c r="A3" s="1" t="s">
        <v>52</v>
      </c>
      <c r="B3" s="1" t="s">
        <v>53</v>
      </c>
      <c r="C3" s="1" t="s">
        <v>54</v>
      </c>
      <c r="D3" s="1" t="s">
        <v>55</v>
      </c>
      <c r="E3" s="1" t="n">
        <v>46.84</v>
      </c>
      <c r="F3" s="1" t="n">
        <v>31</v>
      </c>
      <c r="G3" s="1" t="n">
        <v>33</v>
      </c>
      <c r="H3" s="1" t="n">
        <v>36</v>
      </c>
      <c r="I3" s="1" t="n">
        <v>5</v>
      </c>
      <c r="J3" s="1" t="s">
        <v>56</v>
      </c>
      <c r="K3" s="1" t="s">
        <v>57</v>
      </c>
      <c r="L3" s="1" t="s">
        <v>58</v>
      </c>
      <c r="M3" s="1" t="s">
        <v>49</v>
      </c>
      <c r="N3" s="1" t="n">
        <v>32614100.96</v>
      </c>
      <c r="O3" s="1" t="n">
        <v>5942295.98</v>
      </c>
      <c r="P3" s="1" t="s">
        <v>50</v>
      </c>
      <c r="R3" s="1" t="s">
        <v>50</v>
      </c>
      <c r="S3" s="0" t="n">
        <v>1</v>
      </c>
      <c r="T3" s="0" t="n">
        <v>32</v>
      </c>
      <c r="U3" s="0" t="s">
        <v>51</v>
      </c>
      <c r="AI3" s="0" t="n">
        <f aca="false">($O3-$V$2)/($X$2*$AB$2)</f>
        <v>0.933579168412879</v>
      </c>
      <c r="AJ3" s="0" t="n">
        <f aca="false">($N3-$W$2)/($X$2*$AB$2)</f>
        <v>5.04536559092165</v>
      </c>
      <c r="AK3" s="0" t="n">
        <f aca="false">($AI3-(($AC$2*SIN(RADIANS(2*1*$AI3))*COSH(RADIANS(2*1*$AJ3)))+($AD$2*SIN(RADIANS(2*2*$AI3))*COSH(RADIANS(2*2*$AJ3)))+($AE$2*SIN(RADIANS(2*3*$AI3))*COSH(RADIANS(2*3*$AJ3)))))</f>
        <v>0.933551444668226</v>
      </c>
      <c r="AL3" s="0" t="n">
        <f aca="false">($AJ3-(($AC$2*COS(RADIANS(2*1*$AI3))*SINH(RADIANS(2*1*$AJ3)))+($AD$2*COS(RADIANS(2*2*$AI3))*SINH(RADIANS(2*2*$AJ3)))+($AE$2*COS(RADIANS(2*3*$AI3))*SINH(RADIANS(2*3*$AJ3)))))</f>
        <v>5.04521734605308</v>
      </c>
      <c r="AM3" s="0" t="n">
        <f aca="false">ASIN(((SIN(($AK3))/(COSH((($AL3)))))))</f>
        <v>0.0103519989473225</v>
      </c>
      <c r="AN3" s="0" t="n">
        <f aca="false">$T3*6-183</f>
        <v>9</v>
      </c>
      <c r="AO3" s="0" t="n">
        <f aca="false">$AM3+($AF$2*SIN(2*$AM3))+($AG$2*SIN(4*$AM3)+($AH$2*SIN(6*$AM3)))</f>
        <v>0.0104218973487979</v>
      </c>
      <c r="AP3" s="0" t="n">
        <f aca="false">$AN3+ATAN(SINH($AL3)/COS($AK3))</f>
        <v>10.5631327019751</v>
      </c>
    </row>
    <row r="4" customFormat="false" ht="13.8" hidden="false" customHeight="false" outlineLevel="0" collapsed="false">
      <c r="A4" s="1" t="s">
        <v>59</v>
      </c>
      <c r="B4" s="1" t="s">
        <v>60</v>
      </c>
      <c r="C4" s="1" t="s">
        <v>61</v>
      </c>
      <c r="D4" s="1" t="s">
        <v>55</v>
      </c>
      <c r="E4" s="1" t="n">
        <v>16.26</v>
      </c>
      <c r="F4" s="1" t="n">
        <v>16</v>
      </c>
      <c r="G4" s="1" t="n">
        <v>16</v>
      </c>
      <c r="H4" s="1" t="n">
        <v>17</v>
      </c>
      <c r="I4" s="1" t="n">
        <v>2</v>
      </c>
      <c r="J4" s="1" t="s">
        <v>62</v>
      </c>
      <c r="K4" s="1" t="s">
        <v>63</v>
      </c>
      <c r="L4" s="1" t="s">
        <v>64</v>
      </c>
      <c r="M4" s="1" t="s">
        <v>49</v>
      </c>
      <c r="N4" s="1" t="n">
        <v>32626700.61</v>
      </c>
      <c r="O4" s="1" t="n">
        <v>6016514.9</v>
      </c>
      <c r="R4" s="1" t="s">
        <v>50</v>
      </c>
      <c r="S4" s="0" t="n">
        <v>1</v>
      </c>
      <c r="T4" s="0" t="n">
        <v>32</v>
      </c>
      <c r="U4" s="0" t="s">
        <v>51</v>
      </c>
      <c r="AI4" s="0" t="n">
        <f aca="false">($O4-$V$2)/($X$2*$AB$2)</f>
        <v>0.945239516171945</v>
      </c>
      <c r="AJ4" s="0" t="n">
        <f aca="false">($N4-$W$2)/($X$2*$AB$2)</f>
        <v>5.04734509022779</v>
      </c>
      <c r="AK4" s="0" t="n">
        <f aca="false">($AI4-(($AC$2*SIN(RADIANS(2*1*$AI4))*COSH(RADIANS(2*1*$AJ4)))+($AD$2*SIN(RADIANS(2*2*$AI4))*COSH(RADIANS(2*2*$AJ4)))+($AE$2*SIN(RADIANS(2*3*$AI4))*COSH(RADIANS(2*3*$AJ4)))))</f>
        <v>0.945211445946021</v>
      </c>
      <c r="AL4" s="0" t="n">
        <f aca="false">($AJ4-(($AC$2*COS(RADIANS(2*1*$AI4))*SINH(RADIANS(2*1*$AJ4)))+($AD$2*COS(RADIANS(2*2*$AI4))*SINH(RADIANS(2*2*$AJ4)))+($AE$2*COS(RADIANS(2*3*$AI4))*SINH(RADIANS(2*3*$AJ4)))))</f>
        <v>5.04719678857705</v>
      </c>
      <c r="AM4" s="0" t="n">
        <f aca="false">ASIN(((SIN(($AK4))/(COSH((($AL4)))))))</f>
        <v>0.0104200049736215</v>
      </c>
      <c r="AN4" s="0" t="n">
        <f aca="false">$T4*6-183</f>
        <v>9</v>
      </c>
      <c r="AO4" s="0" t="n">
        <f aca="false">$AM4+($AF$2*SIN(2*$AM4))+($AG$2*SIN(4*$AM4)+($AH$2*SIN(6*$AM4)))</f>
        <v>0.0104903624955541</v>
      </c>
      <c r="AP4" s="0" t="n">
        <f aca="false">$AN4+ATAN(SINH($AL4)/COS($AK4))</f>
        <v>10.5632688410236</v>
      </c>
    </row>
    <row r="5" customFormat="false" ht="13.8" hidden="false" customHeight="false" outlineLevel="0" collapsed="false">
      <c r="A5" s="1" t="s">
        <v>65</v>
      </c>
      <c r="B5" s="1" t="s">
        <v>66</v>
      </c>
      <c r="C5" s="1" t="s">
        <v>67</v>
      </c>
      <c r="D5" s="1" t="s">
        <v>68</v>
      </c>
      <c r="E5" s="1" t="n">
        <v>19.58</v>
      </c>
      <c r="F5" s="1" t="n">
        <v>32.5</v>
      </c>
      <c r="G5" s="1" t="n">
        <v>34.5</v>
      </c>
      <c r="H5" s="1" t="n">
        <v>35</v>
      </c>
      <c r="I5" s="1" t="n">
        <v>5</v>
      </c>
      <c r="J5" s="1" t="s">
        <v>56</v>
      </c>
      <c r="K5" s="1" t="s">
        <v>63</v>
      </c>
      <c r="L5" s="1" t="s">
        <v>64</v>
      </c>
      <c r="M5" s="1" t="s">
        <v>49</v>
      </c>
      <c r="N5" s="1" t="n">
        <v>32618699.81</v>
      </c>
      <c r="O5" s="1" t="n">
        <v>6014440.69</v>
      </c>
      <c r="R5" s="1" t="s">
        <v>50</v>
      </c>
      <c r="S5" s="0" t="n">
        <v>1</v>
      </c>
      <c r="T5" s="0" t="n">
        <v>32</v>
      </c>
      <c r="U5" s="0" t="s">
        <v>51</v>
      </c>
      <c r="AI5" s="0" t="n">
        <f aca="false">($O5-$V$2)/($X$2*$AB$2)</f>
        <v>0.944913642258321</v>
      </c>
      <c r="AJ5" s="0" t="n">
        <f aca="false">($N5-$W$2)/($X$2*$AB$2)</f>
        <v>5.04608810467275</v>
      </c>
      <c r="AK5" s="0" t="n">
        <f aca="false">($AI5-(($AC$2*SIN(RADIANS(2*1*$AI5))*COSH(RADIANS(2*1*$AJ5)))+($AD$2*SIN(RADIANS(2*2*$AI5))*COSH(RADIANS(2*2*$AJ5)))+($AE$2*SIN(RADIANS(2*3*$AI5))*COSH(RADIANS(2*3*$AJ5)))))</f>
        <v>0.944885581920944</v>
      </c>
      <c r="AL5" s="0" t="n">
        <f aca="false">($AJ5-(($AC$2*COS(RADIANS(2*1*$AI5))*SINH(RADIANS(2*1*$AJ5)))+($AD$2*COS(RADIANS(2*2*$AI5))*SINH(RADIANS(2*2*$AJ5)))+($AE$2*COS(RADIANS(2*3*$AI5))*SINH(RADIANS(2*3*$AJ5)))))</f>
        <v>5.0459398402806</v>
      </c>
      <c r="AM5" s="0" t="n">
        <f aca="false">ASIN(((SIN(($AK5))/(COSH((($AL5)))))))</f>
        <v>0.010430653453623</v>
      </c>
      <c r="AN5" s="0" t="n">
        <f aca="false">$T5*6-183</f>
        <v>9</v>
      </c>
      <c r="AO5" s="0" t="n">
        <f aca="false">$AM5+($AF$2*SIN(2*$AM5))+($AG$2*SIN(4*$AM5)+($AH$2*SIN(6*$AM5)))</f>
        <v>0.010501082865168</v>
      </c>
      <c r="AP5" s="0" t="n">
        <f aca="false">$AN5+ATAN(SINH($AL5)/COS($AK5))</f>
        <v>10.5632559735872</v>
      </c>
    </row>
    <row r="6" customFormat="false" ht="13.8" hidden="false" customHeight="false" outlineLevel="0" collapsed="false">
      <c r="A6" s="1" t="s">
        <v>69</v>
      </c>
      <c r="B6" s="1" t="s">
        <v>70</v>
      </c>
      <c r="C6" s="1" t="s">
        <v>71</v>
      </c>
      <c r="D6" s="1" t="s">
        <v>55</v>
      </c>
      <c r="F6" s="1" t="n">
        <v>40</v>
      </c>
      <c r="H6" s="1" t="n">
        <v>121.4</v>
      </c>
      <c r="I6" s="1" t="n">
        <v>5</v>
      </c>
      <c r="J6" s="1" t="s">
        <v>56</v>
      </c>
      <c r="K6" s="1" t="s">
        <v>63</v>
      </c>
      <c r="L6" s="1" t="s">
        <v>64</v>
      </c>
      <c r="M6" s="1" t="s">
        <v>49</v>
      </c>
      <c r="N6" s="1" t="n">
        <v>32592901.14</v>
      </c>
      <c r="O6" s="1" t="n">
        <v>6023691.51</v>
      </c>
      <c r="R6" s="1" t="s">
        <v>50</v>
      </c>
      <c r="S6" s="0" t="n">
        <v>1</v>
      </c>
      <c r="T6" s="0" t="n">
        <v>32</v>
      </c>
      <c r="U6" s="0" t="s">
        <v>51</v>
      </c>
      <c r="AI6" s="0" t="n">
        <f aca="false">($O6-$V$2)/($X$2*$AB$2)</f>
        <v>0.946367015310051</v>
      </c>
      <c r="AJ6" s="0" t="n">
        <f aca="false">($N6-$W$2)/($X$2*$AB$2)</f>
        <v>5.042034940548</v>
      </c>
      <c r="AK6" s="0" t="n">
        <f aca="false">($AI6-(($AC$2*SIN(RADIANS(2*1*$AI6))*COSH(RADIANS(2*1*$AJ6)))+($AD$2*SIN(RADIANS(2*2*$AI6))*COSH(RADIANS(2*2*$AJ6)))+($AE$2*SIN(RADIANS(2*3*$AI6))*COSH(RADIANS(2*3*$AJ6)))))</f>
        <v>0.94633891252195</v>
      </c>
      <c r="AL6" s="0" t="n">
        <f aca="false">($AJ6-(($AC$2*COS(RADIANS(2*1*$AI6))*SINH(RADIANS(2*1*$AJ6)))+($AD$2*COS(RADIANS(2*2*$AI6))*SINH(RADIANS(2*2*$AJ6)))+($AE$2*COS(RADIANS(2*3*$AI6))*SINH(RADIANS(2*3*$AJ6)))))</f>
        <v>5.04188679672252</v>
      </c>
      <c r="AM6" s="0" t="n">
        <f aca="false">ASIN(((SIN(($AK6))/(COSH((($AL6)))))))</f>
        <v>0.0104840051157055</v>
      </c>
      <c r="AN6" s="0" t="n">
        <f aca="false">$T6*6-183</f>
        <v>9</v>
      </c>
      <c r="AO6" s="0" t="n">
        <f aca="false">$AM6+($AF$2*SIN(2*$AM6))+($AG$2*SIN(4*$AM6)+($AH$2*SIN(6*$AM6)))</f>
        <v>0.0105547947124678</v>
      </c>
      <c r="AP6" s="0" t="n">
        <f aca="false">$AN6+ATAN(SINH($AL6)/COS($AK6))</f>
        <v>10.5632405776684</v>
      </c>
    </row>
    <row r="7" customFormat="false" ht="13.8" hidden="false" customHeight="false" outlineLevel="0" collapsed="false">
      <c r="A7" s="1" t="s">
        <v>72</v>
      </c>
      <c r="B7" s="1" t="s">
        <v>73</v>
      </c>
      <c r="C7" s="1" t="s">
        <v>74</v>
      </c>
      <c r="D7" s="1" t="s">
        <v>75</v>
      </c>
      <c r="F7" s="1" t="n">
        <v>18</v>
      </c>
      <c r="G7" s="1" t="n">
        <v>20</v>
      </c>
      <c r="H7" s="1" t="n">
        <v>170</v>
      </c>
      <c r="I7" s="1" t="n">
        <v>2</v>
      </c>
      <c r="J7" s="1" t="s">
        <v>46</v>
      </c>
      <c r="K7" s="1" t="s">
        <v>76</v>
      </c>
      <c r="L7" s="1" t="s">
        <v>77</v>
      </c>
      <c r="M7" s="1" t="s">
        <v>49</v>
      </c>
      <c r="N7" s="1" t="n">
        <v>32551901.3</v>
      </c>
      <c r="O7" s="1" t="n">
        <v>6003842.22</v>
      </c>
      <c r="P7" s="1" t="s">
        <v>50</v>
      </c>
      <c r="R7" s="1" t="s">
        <v>50</v>
      </c>
      <c r="S7" s="0" t="n">
        <v>1</v>
      </c>
      <c r="T7" s="0" t="n">
        <v>32</v>
      </c>
      <c r="U7" s="0" t="s">
        <v>51</v>
      </c>
      <c r="AI7" s="0" t="n">
        <f aca="false">($O7-$V$2)/($X$2*$AB$2)</f>
        <v>0.943248543306275</v>
      </c>
      <c r="AJ7" s="0" t="n">
        <f aca="false">($N7-$W$2)/($X$2*$AB$2)</f>
        <v>5.0355935588563</v>
      </c>
      <c r="AK7" s="0" t="n">
        <f aca="false">($AI7-(($AC$2*SIN(RADIANS(2*1*$AI7))*COSH(RADIANS(2*1*$AJ7)))+($AD$2*SIN(RADIANS(2*2*$AI7))*COSH(RADIANS(2*2*$AJ7)))+($AE$2*SIN(RADIANS(2*3*$AI7))*COSH(RADIANS(2*3*$AJ7)))))</f>
        <v>0.943220534185953</v>
      </c>
      <c r="AL7" s="0" t="n">
        <f aca="false">($AJ7-(($AC$2*COS(RADIANS(2*1*$AI7))*SINH(RADIANS(2*1*$AJ7)))+($AD$2*COS(RADIANS(2*2*$AI7))*SINH(RADIANS(2*2*$AJ7)))+($AE$2*COS(RADIANS(2*3*$AI7))*SINH(RADIANS(2*3*$AJ7)))))</f>
        <v>5.03544560570556</v>
      </c>
      <c r="AM7" s="0" t="n">
        <f aca="false">ASIN(((SIN(($AK7))/(COSH((($AL7)))))))</f>
        <v>0.0105279843599367</v>
      </c>
      <c r="AN7" s="0" t="n">
        <f aca="false">$T7*6-183</f>
        <v>9</v>
      </c>
      <c r="AO7" s="0" t="n">
        <f aca="false">$AM7+($AF$2*SIN(2*$AM7))+($AG$2*SIN(4*$AM7)+($AH$2*SIN(6*$AM7)))</f>
        <v>0.0105990708666759</v>
      </c>
      <c r="AP7" s="0" t="n">
        <f aca="false">$AN7+ATAN(SINH($AL7)/COS($AK7))</f>
        <v>10.5631588827458</v>
      </c>
    </row>
    <row r="8" customFormat="false" ht="13.8" hidden="false" customHeight="false" outlineLevel="0" collapsed="false">
      <c r="A8" s="1" t="s">
        <v>78</v>
      </c>
      <c r="B8" s="1" t="s">
        <v>79</v>
      </c>
      <c r="C8" s="1" t="s">
        <v>80</v>
      </c>
      <c r="D8" s="1" t="s">
        <v>81</v>
      </c>
      <c r="E8" s="1" t="n">
        <v>35.05</v>
      </c>
      <c r="F8" s="1" t="n">
        <v>14</v>
      </c>
      <c r="G8" s="1" t="n">
        <v>16.5</v>
      </c>
      <c r="H8" s="1" t="n">
        <v>16.5</v>
      </c>
      <c r="I8" s="1" t="n">
        <v>5</v>
      </c>
      <c r="J8" s="1" t="s">
        <v>62</v>
      </c>
      <c r="K8" s="1" t="s">
        <v>76</v>
      </c>
      <c r="L8" s="1" t="s">
        <v>77</v>
      </c>
      <c r="M8" s="1" t="s">
        <v>49</v>
      </c>
      <c r="N8" s="1" t="n">
        <v>32541877.16</v>
      </c>
      <c r="O8" s="1" t="n">
        <v>5994426.17</v>
      </c>
      <c r="P8" s="1" t="s">
        <v>50</v>
      </c>
      <c r="R8" s="1" t="s">
        <v>50</v>
      </c>
      <c r="S8" s="0" t="n">
        <v>1</v>
      </c>
      <c r="T8" s="0" t="n">
        <v>32</v>
      </c>
      <c r="U8" s="0" t="s">
        <v>51</v>
      </c>
      <c r="AI8" s="0" t="n">
        <f aca="false">($O8-$V$2)/($X$2*$AB$2)</f>
        <v>0.941769211385024</v>
      </c>
      <c r="AJ8" s="0" t="n">
        <f aca="false">($N8-$W$2)/($X$2*$AB$2)</f>
        <v>5.03401869144532</v>
      </c>
      <c r="AK8" s="0" t="n">
        <f aca="false">($AI8-(($AC$2*SIN(RADIANS(2*1*$AI8))*COSH(RADIANS(2*1*$AJ8)))+($AD$2*SIN(RADIANS(2*2*$AI8))*COSH(RADIANS(2*2*$AJ8)))+($AE$2*SIN(RADIANS(2*3*$AI8))*COSH(RADIANS(2*3*$AJ8)))))</f>
        <v>0.941741246444157</v>
      </c>
      <c r="AL8" s="0" t="n">
        <f aca="false">($AJ8-(($AC$2*COS(RADIANS(2*1*$AI8))*SINH(RADIANS(2*1*$AJ8)))+($AD$2*COS(RADIANS(2*2*$AI8))*SINH(RADIANS(2*2*$AJ8)))+($AE$2*COS(RADIANS(2*3*$AI8))*SINH(RADIANS(2*3*$AJ8)))))</f>
        <v>5.03387078479059</v>
      </c>
      <c r="AM8" s="0" t="n">
        <f aca="false">ASIN(((SIN(($AK8))/(COSH((($AL8)))))))</f>
        <v>0.0105332491124106</v>
      </c>
      <c r="AN8" s="0" t="n">
        <f aca="false">$T8*6-183</f>
        <v>9</v>
      </c>
      <c r="AO8" s="0" t="n">
        <f aca="false">$AM8+($AF$2*SIN(2*$AM8))+($AG$2*SIN(4*$AM8)+($AH$2*SIN(6*$AM8)))</f>
        <v>0.0106043711621863</v>
      </c>
      <c r="AP8" s="0" t="n">
        <f aca="false">$AN8+ATAN(SINH($AL8)/COS($AK8))</f>
        <v>10.5631312549048</v>
      </c>
    </row>
    <row r="9" customFormat="false" ht="13.8" hidden="false" customHeight="false" outlineLevel="0" collapsed="false">
      <c r="A9" s="1" t="s">
        <v>82</v>
      </c>
      <c r="B9" s="1" t="s">
        <v>83</v>
      </c>
      <c r="C9" s="1" t="s">
        <v>84</v>
      </c>
      <c r="D9" s="1" t="s">
        <v>81</v>
      </c>
      <c r="E9" s="1" t="n">
        <v>26.09</v>
      </c>
      <c r="F9" s="1" t="n">
        <v>36</v>
      </c>
      <c r="G9" s="1" t="n">
        <v>38</v>
      </c>
      <c r="H9" s="1" t="n">
        <v>40</v>
      </c>
      <c r="I9" s="1" t="n">
        <v>6</v>
      </c>
      <c r="J9" s="1" t="s">
        <v>56</v>
      </c>
      <c r="K9" s="1" t="s">
        <v>85</v>
      </c>
      <c r="L9" s="1" t="s">
        <v>86</v>
      </c>
      <c r="M9" s="1" t="s">
        <v>49</v>
      </c>
      <c r="N9" s="1" t="n">
        <v>32559431</v>
      </c>
      <c r="O9" s="1" t="n">
        <v>6042478</v>
      </c>
      <c r="R9" s="1" t="s">
        <v>50</v>
      </c>
      <c r="S9" s="0" t="n">
        <v>1</v>
      </c>
      <c r="T9" s="0" t="n">
        <v>32</v>
      </c>
      <c r="U9" s="0" t="s">
        <v>51</v>
      </c>
      <c r="AI9" s="0" t="n">
        <f aca="false">($O9-$V$2)/($X$2*$AB$2)</f>
        <v>0.949318513480225</v>
      </c>
      <c r="AJ9" s="0" t="n">
        <f aca="false">($N9-$W$2)/($X$2*$AB$2)</f>
        <v>5.0367765310758</v>
      </c>
      <c r="AK9" s="0" t="n">
        <f aca="false">($AI9-(($AC$2*SIN(RADIANS(2*1*$AI9))*COSH(RADIANS(2*1*$AJ9)))+($AD$2*SIN(RADIANS(2*2*$AI9))*COSH(RADIANS(2*2*$AJ9)))+($AE$2*SIN(RADIANS(2*3*$AI9))*COSH(RADIANS(2*3*$AJ9)))))</f>
        <v>0.94929032397945</v>
      </c>
      <c r="AL9" s="0" t="n">
        <f aca="false">($AJ9-(($AC$2*COS(RADIANS(2*1*$AI9))*SINH(RADIANS(2*1*$AJ9)))+($AD$2*COS(RADIANS(2*2*$AI9))*SINH(RADIANS(2*2*$AJ9)))+($AE$2*COS(RADIANS(2*3*$AI9))*SINH(RADIANS(2*3*$AJ9)))))</f>
        <v>5.03662854384665</v>
      </c>
      <c r="AM9" s="0" t="n">
        <f aca="false">ASIN(((SIN(($AK9))/(COSH((($AL9)))))))</f>
        <v>0.0105616467950718</v>
      </c>
      <c r="AN9" s="0" t="n">
        <f aca="false">$T9*6-183</f>
        <v>9</v>
      </c>
      <c r="AO9" s="0" t="n">
        <f aca="false">$AM9+($AF$2*SIN(2*$AM9))+($AG$2*SIN(4*$AM9)+($AH$2*SIN(6*$AM9)))</f>
        <v>0.0106329605612008</v>
      </c>
      <c r="AP9" s="0" t="n">
        <f aca="false">$AN9+ATAN(SINH($AL9)/COS($AK9))</f>
        <v>10.5632318802006</v>
      </c>
    </row>
    <row r="10" customFormat="false" ht="13.8" hidden="false" customHeight="false" outlineLevel="0" collapsed="false">
      <c r="A10" s="1" t="s">
        <v>87</v>
      </c>
      <c r="B10" s="1" t="s">
        <v>88</v>
      </c>
      <c r="C10" s="1" t="s">
        <v>89</v>
      </c>
      <c r="D10" s="1" t="s">
        <v>90</v>
      </c>
      <c r="E10" s="1" t="n">
        <v>24.68</v>
      </c>
      <c r="F10" s="1" t="n">
        <v>47</v>
      </c>
      <c r="G10" s="1" t="n">
        <v>47</v>
      </c>
      <c r="H10" s="1" t="n">
        <v>48</v>
      </c>
      <c r="I10" s="1" t="n">
        <v>6</v>
      </c>
      <c r="J10" s="1" t="s">
        <v>56</v>
      </c>
      <c r="K10" s="1" t="s">
        <v>91</v>
      </c>
      <c r="L10" s="1" t="s">
        <v>92</v>
      </c>
      <c r="M10" s="1" t="s">
        <v>49</v>
      </c>
      <c r="N10" s="1" t="n">
        <v>32568314.26</v>
      </c>
      <c r="O10" s="1" t="n">
        <v>6032293.5</v>
      </c>
      <c r="R10" s="1" t="s">
        <v>50</v>
      </c>
      <c r="S10" s="0" t="n">
        <v>1</v>
      </c>
      <c r="T10" s="0" t="n">
        <v>32</v>
      </c>
      <c r="U10" s="0" t="s">
        <v>51</v>
      </c>
      <c r="AI10" s="0" t="n">
        <f aca="false">($O10-$V$2)/($X$2*$AB$2)</f>
        <v>0.947718452313177</v>
      </c>
      <c r="AJ10" s="0" t="n">
        <f aca="false">($N10-$W$2)/($X$2*$AB$2)</f>
        <v>5.03817215770085</v>
      </c>
      <c r="AK10" s="0" t="n">
        <f aca="false">($AI10-(($AC$2*SIN(RADIANS(2*1*$AI10))*COSH(RADIANS(2*1*$AJ10)))+($AD$2*SIN(RADIANS(2*2*$AI10))*COSH(RADIANS(2*2*$AJ10)))+($AE$2*SIN(RADIANS(2*3*$AI10))*COSH(RADIANS(2*3*$AJ10)))))</f>
        <v>0.947690310069275</v>
      </c>
      <c r="AL10" s="0" t="n">
        <f aca="false">($AJ10-(($AC$2*COS(RADIANS(2*1*$AI10))*SINH(RADIANS(2*1*$AJ10)))+($AD$2*COS(RADIANS(2*2*$AI10))*SINH(RADIANS(2*2*$AJ10)))+($AE$2*COS(RADIANS(2*3*$AI10))*SINH(RADIANS(2*3*$AJ10)))))</f>
        <v>5.03802412877035</v>
      </c>
      <c r="AM10" s="0" t="n">
        <f aca="false">ASIN(((SIN(($AK10))/(COSH((($AL10)))))))</f>
        <v>0.0105348183746553</v>
      </c>
      <c r="AN10" s="0" t="n">
        <f aca="false">$T10*6-183</f>
        <v>9</v>
      </c>
      <c r="AO10" s="0" t="n">
        <f aca="false">$AM10+($AF$2*SIN(2*$AM10))+($AG$2*SIN(4*$AM10)+($AH$2*SIN(6*$AM10)))</f>
        <v>0.0106059510187253</v>
      </c>
      <c r="AP10" s="0" t="n">
        <f aca="false">$AN10+ATAN(SINH($AL10)/COS($AK10))</f>
        <v>10.5632255644701</v>
      </c>
    </row>
    <row r="11" customFormat="false" ht="13.8" hidden="false" customHeight="false" outlineLevel="0" collapsed="false">
      <c r="A11" s="1" t="s">
        <v>93</v>
      </c>
      <c r="B11" s="1" t="s">
        <v>94</v>
      </c>
      <c r="C11" s="1" t="s">
        <v>95</v>
      </c>
      <c r="D11" s="1" t="s">
        <v>96</v>
      </c>
      <c r="E11" s="1" t="n">
        <v>14.05</v>
      </c>
      <c r="F11" s="1" t="n">
        <v>48</v>
      </c>
      <c r="G11" s="1" t="n">
        <v>48</v>
      </c>
      <c r="H11" s="1" t="n">
        <v>82</v>
      </c>
      <c r="I11" s="1" t="n">
        <v>5</v>
      </c>
      <c r="J11" s="1" t="s">
        <v>56</v>
      </c>
      <c r="K11" s="1" t="s">
        <v>85</v>
      </c>
      <c r="L11" s="1" t="s">
        <v>86</v>
      </c>
      <c r="M11" s="1" t="s">
        <v>49</v>
      </c>
      <c r="N11" s="1" t="n">
        <v>32561357</v>
      </c>
      <c r="O11" s="1" t="n">
        <v>6056677</v>
      </c>
      <c r="R11" s="1" t="s">
        <v>50</v>
      </c>
      <c r="S11" s="0" t="n">
        <v>1</v>
      </c>
      <c r="T11" s="0" t="n">
        <v>32</v>
      </c>
      <c r="U11" s="0" t="s">
        <v>51</v>
      </c>
      <c r="AI11" s="0" t="n">
        <f aca="false">($O11-$V$2)/($X$2*$AB$2)</f>
        <v>0.951549282640312</v>
      </c>
      <c r="AJ11" s="0" t="n">
        <f aca="false">($N11-$W$2)/($X$2*$AB$2)</f>
        <v>5.03707912008927</v>
      </c>
      <c r="AK11" s="0" t="n">
        <f aca="false">($AI11-(($AC$2*SIN(RADIANS(2*1*$AI11))*COSH(RADIANS(2*1*$AJ11)))+($AD$2*SIN(RADIANS(2*2*$AI11))*COSH(RADIANS(2*2*$AJ11)))+($AE$2*SIN(RADIANS(2*3*$AI11))*COSH(RADIANS(2*3*$AJ11)))))</f>
        <v>0.951521026870435</v>
      </c>
      <c r="AL11" s="0" t="n">
        <f aca="false">($AJ11-(($AC$2*COS(RADIANS(2*1*$AI11))*SINH(RADIANS(2*1*$AJ11)))+($AD$2*COS(RADIANS(2*2*$AI11))*SINH(RADIANS(2*2*$AJ11)))+($AE$2*COS(RADIANS(2*3*$AI11))*SINH(RADIANS(2*3*$AJ11)))))</f>
        <v>5.03693112426082</v>
      </c>
      <c r="AM11" s="0" t="n">
        <f aca="false">ASIN(((SIN(($AK11))/(COSH((($AL11)))))))</f>
        <v>0.0105752941656199</v>
      </c>
      <c r="AN11" s="0" t="n">
        <f aca="false">$T11*6-183</f>
        <v>9</v>
      </c>
      <c r="AO11" s="0" t="n">
        <f aca="false">$AM11+($AF$2*SIN(2*$AM11))+($AG$2*SIN(4*$AM11)+($AH$2*SIN(6*$AM11)))</f>
        <v>0.0106467000667931</v>
      </c>
      <c r="AP11" s="0" t="n">
        <f aca="false">$AN11+ATAN(SINH($AL11)/COS($AK11))</f>
        <v>10.5632577405827</v>
      </c>
    </row>
    <row r="12" customFormat="false" ht="13.8" hidden="false" customHeight="false" outlineLevel="0" collapsed="false">
      <c r="A12" s="1" t="s">
        <v>97</v>
      </c>
      <c r="B12" s="1" t="s">
        <v>98</v>
      </c>
      <c r="C12" s="1" t="s">
        <v>99</v>
      </c>
      <c r="D12" s="1" t="s">
        <v>81</v>
      </c>
      <c r="F12" s="1" t="n">
        <v>33</v>
      </c>
      <c r="G12" s="1" t="n">
        <v>35</v>
      </c>
      <c r="H12" s="1" t="n">
        <v>43</v>
      </c>
      <c r="I12" s="1" t="n">
        <v>4</v>
      </c>
      <c r="J12" s="1" t="s">
        <v>56</v>
      </c>
      <c r="K12" s="1" t="s">
        <v>100</v>
      </c>
      <c r="L12" s="1" t="s">
        <v>101</v>
      </c>
      <c r="M12" s="1" t="s">
        <v>49</v>
      </c>
      <c r="N12" s="1" t="n">
        <v>32585493.19</v>
      </c>
      <c r="O12" s="1" t="n">
        <v>5971648.34</v>
      </c>
      <c r="P12" s="1" t="s">
        <v>50</v>
      </c>
      <c r="R12" s="1" t="s">
        <v>50</v>
      </c>
      <c r="S12" s="0" t="n">
        <v>1</v>
      </c>
      <c r="T12" s="0" t="n">
        <v>32</v>
      </c>
      <c r="U12" s="0" t="s">
        <v>51</v>
      </c>
      <c r="AI12" s="0" t="n">
        <f aca="false">($O12-$V$2)/($X$2*$AB$2)</f>
        <v>0.938190643831132</v>
      </c>
      <c r="AJ12" s="0" t="n">
        <f aca="false">($N12-$W$2)/($X$2*$AB$2)</f>
        <v>5.04087109616463</v>
      </c>
      <c r="AK12" s="0" t="n">
        <f aca="false">($AI12-(($AC$2*SIN(RADIANS(2*1*$AI12))*COSH(RADIANS(2*1*$AJ12)))+($AD$2*SIN(RADIANS(2*2*$AI12))*COSH(RADIANS(2*2*$AJ12)))+($AE$2*SIN(RADIANS(2*3*$AI12))*COSH(RADIANS(2*3*$AJ12)))))</f>
        <v>0.938162783954016</v>
      </c>
      <c r="AL12" s="0" t="n">
        <f aca="false">($AJ12-(($AC$2*COS(RADIANS(2*1*$AI12))*SINH(RADIANS(2*1*$AJ12)))+($AD$2*COS(RADIANS(2*2*$AI12))*SINH(RADIANS(2*2*$AJ12)))+($AE$2*COS(RADIANS(2*3*$AI12))*SINH(RADIANS(2*3*$AJ12)))))</f>
        <v>5.04072298549582</v>
      </c>
      <c r="AM12" s="0" t="n">
        <f aca="false">ASIN(((SIN(($AK12))/(COSH((($AL12)))))))</f>
        <v>0.0104340147875165</v>
      </c>
      <c r="AN12" s="0" t="n">
        <f aca="false">$T12*6-183</f>
        <v>9</v>
      </c>
      <c r="AO12" s="0" t="n">
        <f aca="false">$AM12+($AF$2*SIN(2*$AM12))+($AG$2*SIN(4*$AM12)+($AH$2*SIN(6*$AM12)))</f>
        <v>0.010504466891964</v>
      </c>
      <c r="AP12" s="0" t="n">
        <f aca="false">$AN12+ATAN(SINH($AL12)/COS($AK12))</f>
        <v>10.5631462134419</v>
      </c>
    </row>
    <row r="13" customFormat="false" ht="13.8" hidden="false" customHeight="false" outlineLevel="0" collapsed="false">
      <c r="A13" s="1" t="s">
        <v>102</v>
      </c>
      <c r="B13" s="1" t="s">
        <v>103</v>
      </c>
      <c r="C13" s="1" t="s">
        <v>104</v>
      </c>
      <c r="D13" s="1" t="s">
        <v>105</v>
      </c>
      <c r="E13" s="1" t="n">
        <v>35.68</v>
      </c>
      <c r="F13" s="1" t="n">
        <v>14</v>
      </c>
      <c r="G13" s="1" t="n">
        <v>14</v>
      </c>
      <c r="H13" s="1" t="n">
        <v>18</v>
      </c>
      <c r="I13" s="1" t="n">
        <v>6</v>
      </c>
      <c r="J13" s="1" t="s">
        <v>46</v>
      </c>
      <c r="K13" s="1" t="s">
        <v>100</v>
      </c>
      <c r="L13" s="1" t="s">
        <v>101</v>
      </c>
      <c r="M13" s="1" t="s">
        <v>49</v>
      </c>
      <c r="N13" s="1" t="n">
        <v>32587279.67</v>
      </c>
      <c r="O13" s="1" t="n">
        <v>5981689.34</v>
      </c>
      <c r="P13" s="1" t="s">
        <v>50</v>
      </c>
      <c r="R13" s="1" t="s">
        <v>50</v>
      </c>
      <c r="S13" s="0" t="n">
        <v>1</v>
      </c>
      <c r="T13" s="0" t="n">
        <v>32</v>
      </c>
      <c r="U13" s="0" t="s">
        <v>51</v>
      </c>
      <c r="AI13" s="0" t="n">
        <f aca="false">($O13-$V$2)/($X$2*$AB$2)</f>
        <v>0.939768160074278</v>
      </c>
      <c r="AJ13" s="0" t="n">
        <f aca="false">($N13-$W$2)/($X$2*$AB$2)</f>
        <v>5.04115176554199</v>
      </c>
      <c r="AK13" s="0" t="n">
        <f aca="false">($AI13-(($AC$2*SIN(RADIANS(2*1*$AI13))*COSH(RADIANS(2*1*$AJ13)))+($AD$2*SIN(RADIANS(2*2*$AI13))*COSH(RADIANS(2*2*$AJ13)))+($AE$2*SIN(RADIANS(2*3*$AI13))*COSH(RADIANS(2*3*$AJ13)))))</f>
        <v>0.939740253321461</v>
      </c>
      <c r="AL13" s="0" t="n">
        <f aca="false">($AJ13-(($AC$2*COS(RADIANS(2*1*$AI13))*SINH(RADIANS(2*1*$AJ13)))+($AD$2*COS(RADIANS(2*2*$AI13))*SINH(RADIANS(2*2*$AJ13)))+($AE$2*COS(RADIANS(2*3*$AI13))*SINH(RADIANS(2*3*$AJ13)))))</f>
        <v>5.04100364680913</v>
      </c>
      <c r="AM13" s="0" t="n">
        <f aca="false">ASIN(((SIN(($AK13))/(COSH((($AL13)))))))</f>
        <v>0.0104431382449728</v>
      </c>
      <c r="AN13" s="0" t="n">
        <f aca="false">$T13*6-183</f>
        <v>9</v>
      </c>
      <c r="AO13" s="0" t="n">
        <f aca="false">$AM13+($AF$2*SIN(2*$AM13))+($AG$2*SIN(4*$AM13)+($AH$2*SIN(6*$AM13)))</f>
        <v>0.0105136519433239</v>
      </c>
      <c r="AP13" s="0" t="n">
        <f aca="false">$AN13+ATAN(SINH($AL13)/COS($AK13))</f>
        <v>10.5631648246735</v>
      </c>
    </row>
    <row r="14" customFormat="false" ht="13.8" hidden="false" customHeight="false" outlineLevel="0" collapsed="false">
      <c r="A14" s="1" t="s">
        <v>106</v>
      </c>
      <c r="B14" s="1" t="s">
        <v>107</v>
      </c>
      <c r="C14" s="1" t="s">
        <v>108</v>
      </c>
      <c r="D14" s="1" t="s">
        <v>109</v>
      </c>
      <c r="E14" s="1" t="n">
        <v>38.52</v>
      </c>
      <c r="F14" s="1" t="n">
        <v>9.04</v>
      </c>
      <c r="G14" s="1" t="n">
        <v>9.04</v>
      </c>
      <c r="H14" s="1" t="n">
        <v>15</v>
      </c>
      <c r="I14" s="1" t="n">
        <v>3</v>
      </c>
      <c r="J14" s="1" t="s">
        <v>46</v>
      </c>
      <c r="K14" s="1" t="s">
        <v>110</v>
      </c>
      <c r="L14" s="1" t="s">
        <v>111</v>
      </c>
      <c r="M14" s="1" t="s">
        <v>49</v>
      </c>
      <c r="N14" s="1" t="n">
        <v>32525102.46</v>
      </c>
      <c r="O14" s="1" t="n">
        <v>6069061.17</v>
      </c>
      <c r="R14" s="1" t="s">
        <v>50</v>
      </c>
      <c r="S14" s="0" t="n">
        <v>1</v>
      </c>
      <c r="T14" s="0" t="n">
        <v>32</v>
      </c>
      <c r="U14" s="0" t="s">
        <v>51</v>
      </c>
      <c r="AI14" s="0" t="n">
        <f aca="false">($O14-$V$2)/($X$2*$AB$2)</f>
        <v>0.95349492842588</v>
      </c>
      <c r="AJ14" s="0" t="n">
        <f aca="false">($N14-$W$2)/($X$2*$AB$2)</f>
        <v>5.03138326053965</v>
      </c>
      <c r="AK14" s="0" t="n">
        <f aca="false">($AI14-(($AC$2*SIN(RADIANS(2*1*$AI14))*COSH(RADIANS(2*1*$AJ14)))+($AD$2*SIN(RADIANS(2*2*$AI14))*COSH(RADIANS(2*2*$AJ14)))+($AE$2*SIN(RADIANS(2*3*$AI14))*COSH(RADIANS(2*3*$AJ14)))))</f>
        <v>0.953466615881952</v>
      </c>
      <c r="AL14" s="0" t="n">
        <f aca="false">($AJ14-(($AC$2*COS(RADIANS(2*1*$AI14))*SINH(RADIANS(2*1*$AJ14)))+($AD$2*COS(RADIANS(2*2*$AI14))*SINH(RADIANS(2*2*$AJ14)))+($AE$2*COS(RADIANS(2*3*$AI14))*SINH(RADIANS(2*3*$AJ14)))))</f>
        <v>5.03123543411576</v>
      </c>
      <c r="AM14" s="0" t="n">
        <f aca="false">ASIN(((SIN(($AK14))/(COSH((($AL14)))))))</f>
        <v>0.0106504272512187</v>
      </c>
      <c r="AN14" s="0" t="n">
        <f aca="false">$T14*6-183</f>
        <v>9</v>
      </c>
      <c r="AO14" s="0" t="n">
        <f aca="false">$AM14+($AF$2*SIN(2*$AM14))+($AG$2*SIN(4*$AM14)+($AH$2*SIN(6*$AM14)))</f>
        <v>0.0107223403839416</v>
      </c>
      <c r="AP14" s="0" t="n">
        <f aca="false">$AN14+ATAN(SINH($AL14)/COS($AK14))</f>
        <v>10.5632353858219</v>
      </c>
    </row>
    <row r="15" customFormat="false" ht="13.8" hidden="false" customHeight="false" outlineLevel="0" collapsed="false">
      <c r="A15" s="1" t="s">
        <v>112</v>
      </c>
      <c r="B15" s="1" t="s">
        <v>113</v>
      </c>
      <c r="C15" s="1" t="s">
        <v>114</v>
      </c>
      <c r="D15" s="1" t="s">
        <v>45</v>
      </c>
      <c r="E15" s="1" t="n">
        <v>42.46</v>
      </c>
      <c r="F15" s="1" t="n">
        <v>14.2</v>
      </c>
      <c r="G15" s="1" t="n">
        <v>16.2</v>
      </c>
      <c r="H15" s="1" t="n">
        <v>20.7</v>
      </c>
      <c r="I15" s="1" t="n">
        <v>2</v>
      </c>
      <c r="J15" s="1" t="s">
        <v>62</v>
      </c>
      <c r="K15" s="1" t="s">
        <v>115</v>
      </c>
      <c r="L15" s="1" t="s">
        <v>116</v>
      </c>
      <c r="M15" s="1" t="s">
        <v>49</v>
      </c>
      <c r="N15" s="1" t="n">
        <v>32530079.46</v>
      </c>
      <c r="O15" s="1" t="n">
        <v>6069067.03</v>
      </c>
      <c r="P15" s="1" t="s">
        <v>50</v>
      </c>
      <c r="R15" s="1" t="s">
        <v>50</v>
      </c>
      <c r="S15" s="0" t="n">
        <v>1</v>
      </c>
      <c r="T15" s="0" t="n">
        <v>32</v>
      </c>
      <c r="U15" s="0" t="s">
        <v>51</v>
      </c>
      <c r="AI15" s="0" t="n">
        <f aca="false">($O15-$V$2)/($X$2*$AB$2)</f>
        <v>0.953495849075734</v>
      </c>
      <c r="AJ15" s="0" t="n">
        <f aca="false">($N15-$W$2)/($X$2*$AB$2)</f>
        <v>5.03216518448568</v>
      </c>
      <c r="AK15" s="0" t="n">
        <f aca="false">($AI15-(($AC$2*SIN(RADIANS(2*1*$AI15))*COSH(RADIANS(2*1*$AJ15)))+($AD$2*SIN(RADIANS(2*2*$AI15))*COSH(RADIANS(2*2*$AJ15)))+($AE$2*SIN(RADIANS(2*3*$AI15))*COSH(RADIANS(2*3*$AJ15)))))</f>
        <v>0.953467536370069</v>
      </c>
      <c r="AL15" s="0" t="n">
        <f aca="false">($AJ15-(($AC$2*COS(RADIANS(2*1*$AI15))*SINH(RADIANS(2*1*$AJ15)))+($AD$2*COS(RADIANS(2*2*$AI15))*SINH(RADIANS(2*2*$AJ15)))+($AE$2*COS(RADIANS(2*3*$AI15))*SINH(RADIANS(2*3*$AJ15)))))</f>
        <v>5.03201733485247</v>
      </c>
      <c r="AM15" s="0" t="n">
        <f aca="false">ASIN(((SIN(($AK15))/(COSH((($AL15)))))))</f>
        <v>0.0106421102782167</v>
      </c>
      <c r="AN15" s="0" t="n">
        <f aca="false">$T15*6-183</f>
        <v>9</v>
      </c>
      <c r="AO15" s="0" t="n">
        <f aca="false">$AM15+($AF$2*SIN(2*$AM15))+($AG$2*SIN(4*$AM15)+($AH$2*SIN(6*$AM15)))</f>
        <v>0.0107139672622406</v>
      </c>
      <c r="AP15" s="0" t="n">
        <f aca="false">$AN15+ATAN(SINH($AL15)/COS($AK15))</f>
        <v>10.5632413054912</v>
      </c>
    </row>
    <row r="16" customFormat="false" ht="13.8" hidden="false" customHeight="false" outlineLevel="0" collapsed="false">
      <c r="A16" s="1" t="s">
        <v>117</v>
      </c>
      <c r="B16" s="1" t="s">
        <v>118</v>
      </c>
      <c r="C16" s="1" t="s">
        <v>119</v>
      </c>
      <c r="D16" s="1" t="s">
        <v>109</v>
      </c>
      <c r="E16" s="1" t="n">
        <v>11.18</v>
      </c>
      <c r="F16" s="1" t="n">
        <v>20.2</v>
      </c>
      <c r="G16" s="1" t="n">
        <v>20.2</v>
      </c>
      <c r="H16" s="1" t="n">
        <v>21</v>
      </c>
      <c r="I16" s="1" t="n">
        <v>3</v>
      </c>
      <c r="J16" s="1" t="s">
        <v>62</v>
      </c>
      <c r="K16" s="1" t="s">
        <v>120</v>
      </c>
      <c r="L16" s="1" t="s">
        <v>121</v>
      </c>
      <c r="M16" s="1" t="s">
        <v>49</v>
      </c>
      <c r="N16" s="1" t="n">
        <v>32573157.07</v>
      </c>
      <c r="O16" s="1" t="n">
        <v>6018577.99</v>
      </c>
      <c r="R16" s="1" t="s">
        <v>50</v>
      </c>
      <c r="S16" s="0" t="n">
        <v>1</v>
      </c>
      <c r="T16" s="0" t="n">
        <v>32</v>
      </c>
      <c r="U16" s="0" t="s">
        <v>51</v>
      </c>
      <c r="AI16" s="0" t="n">
        <f aca="false">($O16-$V$2)/($X$2*$AB$2)</f>
        <v>0.945563643050351</v>
      </c>
      <c r="AJ16" s="0" t="n">
        <f aca="false">($N16-$W$2)/($X$2*$AB$2)</f>
        <v>5.03893299939365</v>
      </c>
      <c r="AK16" s="0" t="n">
        <f aca="false">($AI16-(($AC$2*SIN(RADIANS(2*1*$AI16))*COSH(RADIANS(2*1*$AJ16)))+($AD$2*SIN(RADIANS(2*2*$AI16))*COSH(RADIANS(2*2*$AJ16)))+($AE$2*SIN(RADIANS(2*3*$AI16))*COSH(RADIANS(2*3*$AJ16)))))</f>
        <v>0.945535564639779</v>
      </c>
      <c r="AL16" s="0" t="n">
        <f aca="false">($AJ16-(($AC$2*COS(RADIANS(2*1*$AI16))*SINH(RADIANS(2*1*$AJ16)))+($AD$2*COS(RADIANS(2*2*$AI16))*SINH(RADIANS(2*2*$AJ16)))+($AE$2*COS(RADIANS(2*3*$AI16))*SINH(RADIANS(2*3*$AJ16)))))</f>
        <v>5.03878494751009</v>
      </c>
      <c r="AM16" s="0" t="n">
        <f aca="false">ASIN(((SIN(($AK16))/(COSH((($AL16)))))))</f>
        <v>0.0105104817856473</v>
      </c>
      <c r="AN16" s="0" t="n">
        <f aca="false">$T16*6-183</f>
        <v>9</v>
      </c>
      <c r="AO16" s="0" t="n">
        <f aca="false">$AM16+($AF$2*SIN(2*$AM16))+($AG$2*SIN(4*$AM16)+($AH$2*SIN(6*$AM16)))</f>
        <v>0.0105814501301472</v>
      </c>
      <c r="AP16" s="0" t="n">
        <f aca="false">$AN16+ATAN(SINH($AL16)/COS($AK16))</f>
        <v>10.5632086573268</v>
      </c>
    </row>
    <row r="17" customFormat="false" ht="13.8" hidden="false" customHeight="false" outlineLevel="0" collapsed="false">
      <c r="A17" s="1" t="s">
        <v>122</v>
      </c>
      <c r="B17" s="1" t="s">
        <v>123</v>
      </c>
      <c r="C17" s="1" t="s">
        <v>124</v>
      </c>
      <c r="D17" s="1" t="s">
        <v>125</v>
      </c>
      <c r="E17" s="1" t="n">
        <v>5.53</v>
      </c>
      <c r="F17" s="1" t="n">
        <v>14</v>
      </c>
      <c r="G17" s="1" t="n">
        <v>14</v>
      </c>
      <c r="H17" s="1" t="n">
        <v>15</v>
      </c>
      <c r="I17" s="1" t="n">
        <v>2</v>
      </c>
      <c r="J17" s="1" t="s">
        <v>62</v>
      </c>
      <c r="K17" s="1" t="s">
        <v>57</v>
      </c>
      <c r="L17" s="1" t="s">
        <v>58</v>
      </c>
      <c r="M17" s="1" t="s">
        <v>49</v>
      </c>
      <c r="N17" s="1" t="n">
        <v>32611666.19</v>
      </c>
      <c r="O17" s="1" t="n">
        <v>5965742.28</v>
      </c>
      <c r="P17" s="1" t="s">
        <v>50</v>
      </c>
      <c r="R17" s="1" t="s">
        <v>50</v>
      </c>
      <c r="S17" s="0" t="n">
        <v>1</v>
      </c>
      <c r="T17" s="0" t="n">
        <v>32</v>
      </c>
      <c r="U17" s="0" t="s">
        <v>51</v>
      </c>
      <c r="AI17" s="0" t="n">
        <f aca="false">($O17-$V$2)/($X$2*$AB$2)</f>
        <v>0.937262757606354</v>
      </c>
      <c r="AJ17" s="0" t="n">
        <f aca="false">($N17-$W$2)/($X$2*$AB$2)</f>
        <v>5.04498307033373</v>
      </c>
      <c r="AK17" s="0" t="n">
        <f aca="false">($AI17-(($AC$2*SIN(RADIANS(2*1*$AI17))*COSH(RADIANS(2*1*$AJ17)))+($AD$2*SIN(RADIANS(2*2*$AI17))*COSH(RADIANS(2*2*$AJ17)))+($AE$2*SIN(RADIANS(2*3*$AI17))*COSH(RADIANS(2*3*$AJ17)))))</f>
        <v>0.937234924576917</v>
      </c>
      <c r="AL17" s="0" t="n">
        <f aca="false">($AJ17-(($AC$2*COS(RADIANS(2*1*$AI17))*SINH(RADIANS(2*1*$AJ17)))+($AD$2*COS(RADIANS(2*2*$AI17))*SINH(RADIANS(2*2*$AJ17)))+($AE$2*COS(RADIANS(2*3*$AI17))*SINH(RADIANS(2*3*$AJ17)))))</f>
        <v>5.04483483744337</v>
      </c>
      <c r="AM17" s="0" t="n">
        <f aca="false">ASIN(((SIN(($AK17))/(COSH((($AL17)))))))</f>
        <v>0.0103841282609021</v>
      </c>
      <c r="AN17" s="0" t="n">
        <f aca="false">$T17*6-183</f>
        <v>9</v>
      </c>
      <c r="AO17" s="0" t="n">
        <f aca="false">$AM17+($AF$2*SIN(2*$AM17))+($AG$2*SIN(4*$AM17)+($AH$2*SIN(6*$AM17)))</f>
        <v>0.0104542435731005</v>
      </c>
      <c r="AP17" s="0" t="n">
        <f aca="false">$AN17+ATAN(SINH($AL17)/COS($AK17))</f>
        <v>10.5631679680268</v>
      </c>
    </row>
    <row r="18" customFormat="false" ht="13.8" hidden="false" customHeight="false" outlineLevel="0" collapsed="false">
      <c r="A18" s="1" t="s">
        <v>126</v>
      </c>
      <c r="B18" s="1" t="s">
        <v>127</v>
      </c>
      <c r="C18" s="1" t="s">
        <v>128</v>
      </c>
      <c r="D18" s="1" t="s">
        <v>81</v>
      </c>
      <c r="E18" s="1" t="n">
        <v>17.87</v>
      </c>
      <c r="F18" s="1" t="n">
        <v>42.15</v>
      </c>
      <c r="G18" s="1" t="n">
        <v>44.15</v>
      </c>
      <c r="H18" s="1" t="n">
        <v>46</v>
      </c>
      <c r="I18" s="1" t="n">
        <v>4</v>
      </c>
      <c r="J18" s="1" t="s">
        <v>56</v>
      </c>
      <c r="K18" s="1" t="s">
        <v>129</v>
      </c>
      <c r="L18" s="1" t="s">
        <v>130</v>
      </c>
      <c r="M18" s="1" t="s">
        <v>49</v>
      </c>
      <c r="N18" s="1" t="n">
        <v>32603431.2</v>
      </c>
      <c r="O18" s="1" t="n">
        <v>5964503.58</v>
      </c>
      <c r="R18" s="1" t="s">
        <v>50</v>
      </c>
      <c r="S18" s="0" t="n">
        <v>1</v>
      </c>
      <c r="T18" s="0" t="n">
        <v>32</v>
      </c>
      <c r="U18" s="0" t="s">
        <v>51</v>
      </c>
      <c r="AI18" s="0" t="n">
        <f aca="false">($O18-$V$2)/($X$2*$AB$2)</f>
        <v>0.937068148566379</v>
      </c>
      <c r="AJ18" s="0" t="n">
        <f aca="false">($N18-$W$2)/($X$2*$AB$2)</f>
        <v>5.04368929177709</v>
      </c>
      <c r="AK18" s="0" t="n">
        <f aca="false">($AI18-(($AC$2*SIN(RADIANS(2*1*$AI18))*COSH(RADIANS(2*1*$AJ18)))+($AD$2*SIN(RADIANS(2*2*$AI18))*COSH(RADIANS(2*2*$AJ18)))+($AE$2*SIN(RADIANS(2*3*$AI18))*COSH(RADIANS(2*3*$AJ18)))))</f>
        <v>0.937040321533124</v>
      </c>
      <c r="AL18" s="0" t="n">
        <f aca="false">($AJ18-(($AC$2*COS(RADIANS(2*1*$AI18))*SINH(RADIANS(2*1*$AJ18)))+($AD$2*COS(RADIANS(2*2*$AI18))*SINH(RADIANS(2*2*$AJ18)))+($AE$2*COS(RADIANS(2*3*$AI18))*SINH(RADIANS(2*3*$AJ18)))))</f>
        <v>5.04354109726006</v>
      </c>
      <c r="AM18" s="0" t="n">
        <f aca="false">ASIN(((SIN(($AK18))/(COSH((($AL18)))))))</f>
        <v>0.0103960840788518</v>
      </c>
      <c r="AN18" s="0" t="n">
        <f aca="false">$T18*6-183</f>
        <v>9</v>
      </c>
      <c r="AO18" s="0" t="n">
        <f aca="false">$AM18+($AF$2*SIN(2*$AM18))+($AG$2*SIN(4*$AM18)+($AH$2*SIN(6*$AM18)))</f>
        <v>0.0104662801068331</v>
      </c>
      <c r="AP18" s="0" t="n">
        <f aca="false">$AN18+ATAN(SINH($AL18)/COS($AK18))</f>
        <v>10.5631560688201</v>
      </c>
    </row>
    <row r="19" customFormat="false" ht="13.8" hidden="false" customHeight="false" outlineLevel="0" collapsed="false">
      <c r="A19" s="1" t="s">
        <v>131</v>
      </c>
      <c r="B19" s="1" t="s">
        <v>132</v>
      </c>
      <c r="C19" s="1" t="s">
        <v>133</v>
      </c>
      <c r="D19" s="1" t="s">
        <v>109</v>
      </c>
      <c r="E19" s="1" t="n">
        <v>22.88</v>
      </c>
      <c r="F19" s="1" t="n">
        <v>5.35</v>
      </c>
      <c r="G19" s="1" t="n">
        <v>5.35</v>
      </c>
      <c r="H19" s="1" t="n">
        <v>10</v>
      </c>
      <c r="I19" s="1" t="n">
        <v>3</v>
      </c>
      <c r="J19" s="1" t="s">
        <v>46</v>
      </c>
      <c r="K19" s="1" t="s">
        <v>47</v>
      </c>
      <c r="L19" s="1" t="s">
        <v>48</v>
      </c>
      <c r="M19" s="1" t="s">
        <v>49</v>
      </c>
      <c r="N19" s="1" t="n">
        <v>32565491.59</v>
      </c>
      <c r="O19" s="1" t="n">
        <v>5987446.43</v>
      </c>
      <c r="P19" s="1" t="s">
        <v>50</v>
      </c>
      <c r="R19" s="1" t="s">
        <v>50</v>
      </c>
      <c r="S19" s="0" t="n">
        <v>1</v>
      </c>
      <c r="T19" s="0" t="n">
        <v>32</v>
      </c>
      <c r="U19" s="0" t="s">
        <v>51</v>
      </c>
      <c r="AI19" s="0" t="n">
        <f aca="false">($O19-$V$2)/($X$2*$AB$2)</f>
        <v>0.94067264199722</v>
      </c>
      <c r="AJ19" s="0" t="n">
        <f aca="false">($N19-$W$2)/($X$2*$AB$2)</f>
        <v>5.03772869512002</v>
      </c>
      <c r="AK19" s="0" t="n">
        <f aca="false">($AI19-(($AC$2*SIN(RADIANS(2*1*$AI19))*COSH(RADIANS(2*1*$AJ19)))+($AD$2*SIN(RADIANS(2*2*$AI19))*COSH(RADIANS(2*2*$AJ19)))+($AE$2*SIN(RADIANS(2*3*$AI19))*COSH(RADIANS(2*3*$AJ19)))))</f>
        <v>0.940644708976539</v>
      </c>
      <c r="AL19" s="0" t="n">
        <f aca="false">($AJ19-(($AC$2*COS(RADIANS(2*1*$AI19))*SINH(RADIANS(2*1*$AJ19)))+($AD$2*COS(RADIANS(2*2*$AI19))*SINH(RADIANS(2*2*$AJ19)))+($AE$2*COS(RADIANS(2*3*$AI19))*SINH(RADIANS(2*3*$AJ19)))))</f>
        <v>5.03758067815243</v>
      </c>
      <c r="AM19" s="0" t="n">
        <f aca="false">ASIN(((SIN(($AK19))/(COSH((($AL19)))))))</f>
        <v>0.0104858659957965</v>
      </c>
      <c r="AN19" s="0" t="n">
        <f aca="false">$T19*6-183</f>
        <v>9</v>
      </c>
      <c r="AO19" s="0" t="n">
        <f aca="false">$AM19+($AF$2*SIN(2*$AM19))+($AG$2*SIN(4*$AM19)+($AH$2*SIN(6*$AM19)))</f>
        <v>0.0105566681556298</v>
      </c>
      <c r="AP19" s="0" t="n">
        <f aca="false">$AN19+ATAN(SINH($AL19)/COS($AK19))</f>
        <v>10.5631481372837</v>
      </c>
    </row>
    <row r="20" customFormat="false" ht="13.8" hidden="false" customHeight="false" outlineLevel="0" collapsed="false">
      <c r="A20" s="1" t="s">
        <v>134</v>
      </c>
      <c r="B20" s="1" t="s">
        <v>135</v>
      </c>
      <c r="C20" s="1" t="s">
        <v>136</v>
      </c>
      <c r="D20" s="1" t="s">
        <v>137</v>
      </c>
      <c r="E20" s="1" t="n">
        <v>18.31</v>
      </c>
      <c r="F20" s="1" t="n">
        <v>13</v>
      </c>
      <c r="G20" s="1" t="n">
        <v>13</v>
      </c>
      <c r="H20" s="1" t="n">
        <v>14</v>
      </c>
      <c r="I20" s="1" t="n">
        <v>3</v>
      </c>
      <c r="J20" s="1" t="s">
        <v>46</v>
      </c>
      <c r="K20" s="1" t="s">
        <v>76</v>
      </c>
      <c r="L20" s="1" t="s">
        <v>77</v>
      </c>
      <c r="M20" s="1" t="s">
        <v>49</v>
      </c>
      <c r="N20" s="1" t="n">
        <v>32517709.81</v>
      </c>
      <c r="O20" s="1" t="n">
        <v>5997627.4</v>
      </c>
      <c r="P20" s="1" t="s">
        <v>50</v>
      </c>
      <c r="R20" s="1" t="s">
        <v>50</v>
      </c>
      <c r="S20" s="0" t="n">
        <v>1</v>
      </c>
      <c r="T20" s="0" t="n">
        <v>32</v>
      </c>
      <c r="U20" s="0" t="s">
        <v>51</v>
      </c>
      <c r="AI20" s="0" t="n">
        <f aca="false">($O20-$V$2)/($X$2*$AB$2)</f>
        <v>0.94227214857485</v>
      </c>
      <c r="AJ20" s="0" t="n">
        <f aca="false">($N20-$W$2)/($X$2*$AB$2)</f>
        <v>5.03022181990078</v>
      </c>
      <c r="AK20" s="0" t="n">
        <f aca="false">($AI20-(($AC$2*SIN(RADIANS(2*1*$AI20))*COSH(RADIANS(2*1*$AJ20)))+($AD$2*SIN(RADIANS(2*2*$AI20))*COSH(RADIANS(2*2*$AJ20)))+($AE$2*SIN(RADIANS(2*3*$AI20))*COSH(RADIANS(2*3*$AJ20)))))</f>
        <v>0.942244169350166</v>
      </c>
      <c r="AL20" s="0" t="n">
        <f aca="false">($AJ20-(($AC$2*COS(RADIANS(2*1*$AI20))*SINH(RADIANS(2*1*$AJ20)))+($AD$2*COS(RADIANS(2*2*$AI20))*SINH(RADIANS(2*2*$AJ20)))+($AE$2*COS(RADIANS(2*3*$AI20))*SINH(RADIANS(2*3*$AJ20)))))</f>
        <v>5.03007402603398</v>
      </c>
      <c r="AM20" s="0" t="n">
        <f aca="false">ASIN(((SIN(($AK20))/(COSH((($AL20)))))))</f>
        <v>0.0105771836353726</v>
      </c>
      <c r="AN20" s="0" t="n">
        <f aca="false">$T20*6-183</f>
        <v>9</v>
      </c>
      <c r="AO20" s="0" t="n">
        <f aca="false">$AM20+($AF$2*SIN(2*$AM20))+($AG$2*SIN(4*$AM20)+($AH$2*SIN(6*$AM20)))</f>
        <v>0.0106486022925797</v>
      </c>
      <c r="AP20" s="0" t="n">
        <f aca="false">$AN20+ATAN(SINH($AL20)/COS($AK20))</f>
        <v>10.5631074143951</v>
      </c>
    </row>
    <row r="21" customFormat="false" ht="13.8" hidden="false" customHeight="false" outlineLevel="0" collapsed="false">
      <c r="A21" s="1" t="s">
        <v>138</v>
      </c>
      <c r="B21" s="1" t="s">
        <v>139</v>
      </c>
      <c r="C21" s="1" t="s">
        <v>140</v>
      </c>
      <c r="D21" s="1" t="s">
        <v>141</v>
      </c>
      <c r="E21" s="1" t="n">
        <v>18.21</v>
      </c>
      <c r="F21" s="1" t="n">
        <v>10.1</v>
      </c>
      <c r="G21" s="1" t="n">
        <v>10.1</v>
      </c>
      <c r="H21" s="1" t="n">
        <v>11</v>
      </c>
      <c r="I21" s="1" t="n">
        <v>3</v>
      </c>
      <c r="J21" s="1" t="s">
        <v>46</v>
      </c>
      <c r="K21" s="1" t="s">
        <v>76</v>
      </c>
      <c r="L21" s="1" t="s">
        <v>77</v>
      </c>
      <c r="M21" s="1" t="s">
        <v>49</v>
      </c>
      <c r="N21" s="1" t="n">
        <v>32517708</v>
      </c>
      <c r="O21" s="1" t="n">
        <v>5997619</v>
      </c>
      <c r="P21" s="1" t="s">
        <v>50</v>
      </c>
      <c r="R21" s="1" t="s">
        <v>50</v>
      </c>
      <c r="S21" s="0" t="n">
        <v>1</v>
      </c>
      <c r="T21" s="0" t="n">
        <v>32</v>
      </c>
      <c r="U21" s="0" t="s">
        <v>51</v>
      </c>
      <c r="AI21" s="0" t="n">
        <f aca="false">($O21-$V$2)/($X$2*$AB$2)</f>
        <v>0.942270828871988</v>
      </c>
      <c r="AJ21" s="0" t="n">
        <f aca="false">($N21-$W$2)/($X$2*$AB$2)</f>
        <v>5.03022153553623</v>
      </c>
      <c r="AK21" s="0" t="n">
        <f aca="false">($AI21-(($AC$2*SIN(RADIANS(2*1*$AI21))*COSH(RADIANS(2*1*$AJ21)))+($AD$2*SIN(RADIANS(2*2*$AI21))*COSH(RADIANS(2*2*$AJ21)))+($AE$2*SIN(RADIANS(2*3*$AI21))*COSH(RADIANS(2*3*$AJ21)))))</f>
        <v>0.942242849686524</v>
      </c>
      <c r="AL21" s="0" t="n">
        <f aca="false">($AJ21-(($AC$2*COS(RADIANS(2*1*$AI21))*SINH(RADIANS(2*1*$AJ21)))+($AD$2*COS(RADIANS(2*2*$AI21))*SINH(RADIANS(2*2*$AJ21)))+($AE$2*COS(RADIANS(2*3*$AI21))*SINH(RADIANS(2*3*$AJ21)))))</f>
        <v>5.03007374167765</v>
      </c>
      <c r="AM21" s="0" t="n">
        <f aca="false">ASIN(((SIN(($AK21))/(COSH((($AL21)))))))</f>
        <v>0.0105771764962269</v>
      </c>
      <c r="AN21" s="0" t="n">
        <f aca="false">$T21*6-183</f>
        <v>9</v>
      </c>
      <c r="AO21" s="0" t="n">
        <f aca="false">$AM21+($AF$2*SIN(2*$AM21))+($AG$2*SIN(4*$AM21)+($AH$2*SIN(6*$AM21)))</f>
        <v>0.0106485951052368</v>
      </c>
      <c r="AP21" s="0" t="n">
        <f aca="false">$AN21+ATAN(SINH($AL21)/COS($AK21))</f>
        <v>10.5631073982502</v>
      </c>
    </row>
    <row r="22" customFormat="false" ht="13.8" hidden="false" customHeight="false" outlineLevel="0" collapsed="false">
      <c r="A22" s="1" t="s">
        <v>142</v>
      </c>
      <c r="B22" s="1" t="s">
        <v>143</v>
      </c>
      <c r="C22" s="1" t="s">
        <v>144</v>
      </c>
      <c r="D22" s="1" t="s">
        <v>145</v>
      </c>
      <c r="E22" s="1" t="n">
        <v>14.14</v>
      </c>
      <c r="F22" s="1" t="n">
        <v>20</v>
      </c>
      <c r="G22" s="1" t="n">
        <v>21</v>
      </c>
      <c r="H22" s="1" t="n">
        <v>49</v>
      </c>
      <c r="I22" s="1" t="n">
        <v>5</v>
      </c>
      <c r="J22" s="1" t="s">
        <v>46</v>
      </c>
      <c r="K22" s="1" t="s">
        <v>76</v>
      </c>
      <c r="L22" s="1" t="s">
        <v>77</v>
      </c>
      <c r="M22" s="1" t="s">
        <v>49</v>
      </c>
      <c r="N22" s="1" t="n">
        <v>32515466.33</v>
      </c>
      <c r="O22" s="1" t="n">
        <v>5984963.43</v>
      </c>
      <c r="P22" s="1" t="s">
        <v>50</v>
      </c>
      <c r="R22" s="1" t="s">
        <v>50</v>
      </c>
      <c r="S22" s="0" t="n">
        <v>1</v>
      </c>
      <c r="T22" s="0" t="n">
        <v>32</v>
      </c>
      <c r="U22" s="0" t="s">
        <v>51</v>
      </c>
      <c r="AI22" s="0" t="n">
        <f aca="false">($O22-$V$2)/($X$2*$AB$2)</f>
        <v>0.940282544115362</v>
      </c>
      <c r="AJ22" s="0" t="n">
        <f aca="false">($N22-$W$2)/($X$2*$AB$2)</f>
        <v>5.0298693524034</v>
      </c>
      <c r="AK22" s="0" t="n">
        <f aca="false">($AI22-(($AC$2*SIN(RADIANS(2*1*$AI22))*COSH(RADIANS(2*1*$AJ22)))+($AD$2*SIN(RADIANS(2*2*$AI22))*COSH(RADIANS(2*2*$AJ22)))+($AE$2*SIN(RADIANS(2*3*$AI22))*COSH(RADIANS(2*3*$AJ22)))))</f>
        <v>0.940254624007196</v>
      </c>
      <c r="AL22" s="0" t="n">
        <f aca="false">($AJ22-(($AC$2*COS(RADIANS(2*1*$AI22))*SINH(RADIANS(2*1*$AJ22)))+($AD$2*COS(RADIANS(2*2*$AI22))*SINH(RADIANS(2*2*$AJ22)))+($AE$2*COS(RADIANS(2*3*$AI22))*SINH(RADIANS(2*3*$AJ22)))))</f>
        <v>5.02972156866126</v>
      </c>
      <c r="AM22" s="0" t="n">
        <f aca="false">ASIN(((SIN(($AK22))/(COSH((($AL22)))))))</f>
        <v>0.010565588506487</v>
      </c>
      <c r="AN22" s="0" t="n">
        <f aca="false">$T22*6-183</f>
        <v>9</v>
      </c>
      <c r="AO22" s="0" t="n">
        <f aca="false">$AM22+($AF$2*SIN(2*$AM22))+($AG$2*SIN(4*$AM22)+($AH$2*SIN(6*$AM22)))</f>
        <v>0.0106369288835906</v>
      </c>
      <c r="AP22" s="0" t="n">
        <f aca="false">$AN22+ATAN(SINH($AL22)/COS($AK22))</f>
        <v>10.5630836676509</v>
      </c>
    </row>
    <row r="23" customFormat="false" ht="13.8" hidden="false" customHeight="false" outlineLevel="0" collapsed="false">
      <c r="A23" s="1" t="s">
        <v>146</v>
      </c>
      <c r="B23" s="1" t="s">
        <v>147</v>
      </c>
      <c r="C23" s="1" t="s">
        <v>148</v>
      </c>
      <c r="D23" s="1" t="s">
        <v>55</v>
      </c>
      <c r="E23" s="1" t="n">
        <v>3.9</v>
      </c>
      <c r="F23" s="1" t="n">
        <v>18</v>
      </c>
      <c r="G23" s="1" t="n">
        <v>18</v>
      </c>
      <c r="H23" s="1" t="n">
        <v>99</v>
      </c>
      <c r="I23" s="1" t="n">
        <v>4</v>
      </c>
      <c r="J23" s="1" t="s">
        <v>46</v>
      </c>
      <c r="K23" s="1" t="s">
        <v>76</v>
      </c>
      <c r="L23" s="1" t="s">
        <v>77</v>
      </c>
      <c r="M23" s="1" t="s">
        <v>49</v>
      </c>
      <c r="N23" s="1" t="n">
        <v>32516523.83</v>
      </c>
      <c r="O23" s="1" t="n">
        <v>5982256.5</v>
      </c>
      <c r="P23" s="1" t="s">
        <v>50</v>
      </c>
      <c r="R23" s="1" t="s">
        <v>50</v>
      </c>
      <c r="S23" s="0" t="n">
        <v>1</v>
      </c>
      <c r="T23" s="0" t="n">
        <v>32</v>
      </c>
      <c r="U23" s="0" t="s">
        <v>51</v>
      </c>
      <c r="AI23" s="0" t="n">
        <f aca="false">($O23-$V$2)/($X$2*$AB$2)</f>
        <v>0.939857265154695</v>
      </c>
      <c r="AJ23" s="0" t="n">
        <f aca="false">($N23-$W$2)/($X$2*$AB$2)</f>
        <v>5.03003549356734</v>
      </c>
      <c r="AK23" s="0" t="n">
        <f aca="false">($AI23-(($AC$2*SIN(RADIANS(2*1*$AI23))*COSH(RADIANS(2*1*$AJ23)))+($AD$2*SIN(RADIANS(2*2*$AI23))*COSH(RADIANS(2*2*$AJ23)))+($AE$2*SIN(RADIANS(2*3*$AI23))*COSH(RADIANS(2*3*$AJ23)))))</f>
        <v>0.939829357641797</v>
      </c>
      <c r="AL23" s="0" t="n">
        <f aca="false">($AJ23-(($AC$2*COS(RADIANS(2*1*$AI23))*SINH(RADIANS(2*1*$AJ23)))+($AD$2*COS(RADIANS(2*2*$AI23))*SINH(RADIANS(2*2*$AJ23)))+($AE$2*COS(RADIANS(2*3*$AI23))*SINH(RADIANS(2*3*$AJ23)))))</f>
        <v>5.02988770482164</v>
      </c>
      <c r="AM23" s="0" t="n">
        <f aca="false">ASIN(((SIN(($AK23))/(COSH((($AL23)))))))</f>
        <v>0.0105605530985735</v>
      </c>
      <c r="AN23" s="0" t="n">
        <f aca="false">$T23*6-183</f>
        <v>9</v>
      </c>
      <c r="AO23" s="0" t="n">
        <f aca="false">$AM23+($AF$2*SIN(2*$AM23))+($AG$2*SIN(4*$AM23)+($AH$2*SIN(6*$AM23)))</f>
        <v>0.0106318594810232</v>
      </c>
      <c r="AP23" s="0" t="n">
        <f aca="false">$AN23+ATAN(SINH($AL23)/COS($AK23))</f>
        <v>10.5630804571758</v>
      </c>
    </row>
    <row r="24" customFormat="false" ht="13.8" hidden="false" customHeight="false" outlineLevel="0" collapsed="false">
      <c r="A24" s="1" t="s">
        <v>149</v>
      </c>
      <c r="B24" s="1" t="s">
        <v>150</v>
      </c>
      <c r="C24" s="1" t="s">
        <v>151</v>
      </c>
      <c r="D24" s="1" t="s">
        <v>105</v>
      </c>
      <c r="E24" s="1" t="n">
        <v>1.43</v>
      </c>
      <c r="F24" s="1" t="n">
        <v>25</v>
      </c>
      <c r="G24" s="1" t="n">
        <v>25</v>
      </c>
      <c r="H24" s="1" t="n">
        <v>26</v>
      </c>
      <c r="I24" s="1" t="n">
        <v>2</v>
      </c>
      <c r="J24" s="1" t="s">
        <v>62</v>
      </c>
      <c r="K24" s="1" t="s">
        <v>152</v>
      </c>
      <c r="L24" s="1" t="s">
        <v>153</v>
      </c>
      <c r="M24" s="1" t="s">
        <v>49</v>
      </c>
      <c r="N24" s="1" t="n">
        <v>32502944.34</v>
      </c>
      <c r="O24" s="1" t="n">
        <v>5991199.14</v>
      </c>
      <c r="R24" s="1" t="s">
        <v>50</v>
      </c>
      <c r="S24" s="0" t="n">
        <v>1</v>
      </c>
      <c r="T24" s="0" t="n">
        <v>32</v>
      </c>
      <c r="U24" s="0" t="s">
        <v>51</v>
      </c>
      <c r="AI24" s="0" t="n">
        <f aca="false">($O24-$V$2)/($X$2*$AB$2)</f>
        <v>0.94126222082212</v>
      </c>
      <c r="AJ24" s="0" t="n">
        <f aca="false">($N24-$W$2)/($X$2*$AB$2)</f>
        <v>5.02790205406444</v>
      </c>
      <c r="AK24" s="0" t="n">
        <f aca="false">($AI24-(($AC$2*SIN(RADIANS(2*1*$AI24))*COSH(RADIANS(2*1*$AJ24)))+($AD$2*SIN(RADIANS(2*2*$AI24))*COSH(RADIANS(2*2*$AJ24)))+($AE$2*SIN(RADIANS(2*3*$AI24))*COSH(RADIANS(2*3*$AJ24)))))</f>
        <v>0.941234271968211</v>
      </c>
      <c r="AL24" s="0" t="n">
        <f aca="false">($AJ24-(($AC$2*COS(RADIANS(2*1*$AI24))*SINH(RADIANS(2*1*$AJ24)))+($AD$2*COS(RADIANS(2*2*$AI24))*SINH(RADIANS(2*2*$AJ24)))+($AE$2*COS(RADIANS(2*3*$AI24))*SINH(RADIANS(2*3*$AJ24)))))</f>
        <v>5.02775432888261</v>
      </c>
      <c r="AM24" s="0" t="n">
        <f aca="false">ASIN(((SIN(($AK24))/(COSH((($AL24)))))))</f>
        <v>0.010593958415214</v>
      </c>
      <c r="AN24" s="0" t="n">
        <f aca="false">$T24*6-183</f>
        <v>9</v>
      </c>
      <c r="AO24" s="0" t="n">
        <f aca="false">$AM24+($AF$2*SIN(2*$AM24))+($AG$2*SIN(4*$AM24)+($AH$2*SIN(6*$AM24)))</f>
        <v>0.0106654903208992</v>
      </c>
      <c r="AP24" s="0" t="n">
        <f aca="false">$AN24+ATAN(SINH($AL24)/COS($AK24))</f>
        <v>10.5630788540912</v>
      </c>
    </row>
    <row r="25" customFormat="false" ht="13.8" hidden="false" customHeight="false" outlineLevel="0" collapsed="false">
      <c r="A25" s="1" t="s">
        <v>154</v>
      </c>
      <c r="B25" s="1" t="s">
        <v>155</v>
      </c>
      <c r="C25" s="1" t="s">
        <v>156</v>
      </c>
      <c r="D25" s="1" t="s">
        <v>45</v>
      </c>
      <c r="E25" s="1" t="n">
        <v>14.29</v>
      </c>
      <c r="F25" s="1" t="n">
        <v>8</v>
      </c>
      <c r="G25" s="1" t="n">
        <v>9</v>
      </c>
      <c r="H25" s="1" t="n">
        <v>12</v>
      </c>
      <c r="I25" s="1" t="n">
        <v>2</v>
      </c>
      <c r="J25" s="1" t="s">
        <v>46</v>
      </c>
      <c r="K25" s="1" t="s">
        <v>157</v>
      </c>
      <c r="L25" s="1" t="s">
        <v>158</v>
      </c>
      <c r="M25" s="1" t="s">
        <v>49</v>
      </c>
      <c r="N25" s="1" t="n">
        <v>32512072.7</v>
      </c>
      <c r="O25" s="1" t="n">
        <v>5984782.52</v>
      </c>
      <c r="P25" s="1" t="s">
        <v>50</v>
      </c>
      <c r="R25" s="1" t="s">
        <v>50</v>
      </c>
      <c r="S25" s="0" t="n">
        <v>1</v>
      </c>
      <c r="T25" s="0" t="n">
        <v>32</v>
      </c>
      <c r="U25" s="0" t="s">
        <v>51</v>
      </c>
      <c r="AI25" s="0" t="n">
        <f aca="false">($O25-$V$2)/($X$2*$AB$2)</f>
        <v>0.940254121800498</v>
      </c>
      <c r="AJ25" s="0" t="n">
        <f aca="false">($N25-$W$2)/($X$2*$AB$2)</f>
        <v>5.02933618773372</v>
      </c>
      <c r="AK25" s="0" t="n">
        <f aca="false">($AI25-(($AC$2*SIN(RADIANS(2*1*$AI25))*COSH(RADIANS(2*1*$AJ25)))+($AD$2*SIN(RADIANS(2*2*$AI25))*COSH(RADIANS(2*2*$AJ25)))+($AE$2*SIN(RADIANS(2*3*$AI25))*COSH(RADIANS(2*3*$AJ25)))))</f>
        <v>0.940226202626319</v>
      </c>
      <c r="AL25" s="0" t="n">
        <f aca="false">($AJ25-(($AC$2*COS(RADIANS(2*1*$AI25))*SINH(RADIANS(2*1*$AJ25)))+($AD$2*COS(RADIANS(2*2*$AI25))*SINH(RADIANS(2*2*$AJ25)))+($AE$2*COS(RADIANS(2*3*$AI25))*SINH(RADIANS(2*3*$AJ25)))))</f>
        <v>5.02918841981248</v>
      </c>
      <c r="AM25" s="0" t="n">
        <f aca="false">ASIN(((SIN(($AK25))/(COSH((($AL25)))))))</f>
        <v>0.010571003443673</v>
      </c>
      <c r="AN25" s="0" t="n">
        <f aca="false">$T25*6-183</f>
        <v>9</v>
      </c>
      <c r="AO25" s="0" t="n">
        <f aca="false">$AM25+($AF$2*SIN(2*$AM25))+($AG$2*SIN(4*$AM25)+($AH$2*SIN(6*$AM25)))</f>
        <v>0.0106423803776708</v>
      </c>
      <c r="AP25" s="0" t="n">
        <f aca="false">$AN25+ATAN(SINH($AL25)/COS($AK25))</f>
        <v>10.5630792539223</v>
      </c>
    </row>
    <row r="26" customFormat="false" ht="13.8" hidden="false" customHeight="false" outlineLevel="0" collapsed="false">
      <c r="A26" s="1" t="s">
        <v>159</v>
      </c>
      <c r="B26" s="1" t="s">
        <v>160</v>
      </c>
      <c r="C26" s="1" t="s">
        <v>161</v>
      </c>
      <c r="D26" s="1" t="s">
        <v>162</v>
      </c>
      <c r="E26" s="1" t="n">
        <v>9.01</v>
      </c>
      <c r="F26" s="1" t="n">
        <v>40</v>
      </c>
      <c r="G26" s="1" t="n">
        <v>40</v>
      </c>
      <c r="H26" s="1" t="n">
        <v>41</v>
      </c>
      <c r="I26" s="1" t="n">
        <v>5</v>
      </c>
      <c r="J26" s="1" t="s">
        <v>56</v>
      </c>
      <c r="K26" s="1" t="s">
        <v>163</v>
      </c>
      <c r="L26" s="1" t="s">
        <v>164</v>
      </c>
      <c r="M26" s="1" t="s">
        <v>49</v>
      </c>
      <c r="N26" s="1" t="n">
        <v>32512504.14</v>
      </c>
      <c r="O26" s="1" t="n">
        <v>6014667.76</v>
      </c>
      <c r="P26" s="1" t="s">
        <v>50</v>
      </c>
      <c r="R26" s="1" t="s">
        <v>50</v>
      </c>
      <c r="S26" s="0" t="n">
        <v>1</v>
      </c>
      <c r="T26" s="0" t="n">
        <v>32</v>
      </c>
      <c r="U26" s="0" t="s">
        <v>51</v>
      </c>
      <c r="AI26" s="0" t="n">
        <f aca="false">($O26-$V$2)/($X$2*$AB$2)</f>
        <v>0.94494931665463</v>
      </c>
      <c r="AJ26" s="0" t="n">
        <f aca="false">($N26-$W$2)/($X$2*$AB$2)</f>
        <v>5.02940397018646</v>
      </c>
      <c r="AK26" s="0" t="n">
        <f aca="false">($AI26-(($AC$2*SIN(RADIANS(2*1*$AI26))*COSH(RADIANS(2*1*$AJ26)))+($AD$2*SIN(RADIANS(2*2*$AI26))*COSH(RADIANS(2*2*$AJ26)))+($AE$2*SIN(RADIANS(2*3*$AI26))*COSH(RADIANS(2*3*$AJ26)))))</f>
        <v>0.944921258103909</v>
      </c>
      <c r="AL26" s="0" t="n">
        <f aca="false">($AJ26-(($AC$2*COS(RADIANS(2*1*$AI26))*SINH(RADIANS(2*1*$AJ26)))+($AD$2*COS(RADIANS(2*2*$AI26))*SINH(RADIANS(2*2*$AJ26)))+($AE$2*COS(RADIANS(2*3*$AI26))*SINH(RADIANS(2*3*$AJ26)))))</f>
        <v>5.02925620105076</v>
      </c>
      <c r="AM26" s="0" t="n">
        <f aca="false">ASIN(((SIN(($AK26))/(COSH((($AL26)))))))</f>
        <v>0.0106063996231232</v>
      </c>
      <c r="AN26" s="0" t="n">
        <f aca="false">$T26*6-183</f>
        <v>9</v>
      </c>
      <c r="AO26" s="0" t="n">
        <f aca="false">$AM26+($AF$2*SIN(2*$AM26))+($AG$2*SIN(4*$AM26)+($AH$2*SIN(6*$AM26)))</f>
        <v>0.0106780155207886</v>
      </c>
      <c r="AP26" s="0" t="n">
        <f aca="false">$AN26+ATAN(SINH($AL26)/COS($AK26))</f>
        <v>10.5631294903392</v>
      </c>
    </row>
    <row r="27" customFormat="false" ht="13.8" hidden="false" customHeight="false" outlineLevel="0" collapsed="false">
      <c r="A27" s="1" t="s">
        <v>165</v>
      </c>
      <c r="B27" s="1" t="s">
        <v>166</v>
      </c>
      <c r="C27" s="1" t="s">
        <v>167</v>
      </c>
      <c r="D27" s="1" t="s">
        <v>168</v>
      </c>
      <c r="E27" s="1" t="n">
        <v>-0.45</v>
      </c>
      <c r="F27" s="1" t="n">
        <v>39.5</v>
      </c>
      <c r="G27" s="1" t="n">
        <v>39.5</v>
      </c>
      <c r="H27" s="1" t="n">
        <v>40</v>
      </c>
      <c r="I27" s="1" t="n">
        <v>5</v>
      </c>
      <c r="J27" s="1" t="s">
        <v>56</v>
      </c>
      <c r="K27" s="1" t="s">
        <v>169</v>
      </c>
      <c r="L27" s="1" t="s">
        <v>170</v>
      </c>
      <c r="M27" s="1" t="s">
        <v>49</v>
      </c>
      <c r="N27" s="1" t="n">
        <v>32514728.4</v>
      </c>
      <c r="O27" s="1" t="n">
        <v>6018711.03</v>
      </c>
      <c r="R27" s="1" t="s">
        <v>50</v>
      </c>
      <c r="S27" s="0" t="n">
        <v>1</v>
      </c>
      <c r="T27" s="0" t="n">
        <v>32</v>
      </c>
      <c r="U27" s="0" t="s">
        <v>51</v>
      </c>
      <c r="AI27" s="0" t="n">
        <f aca="false">($O27-$V$2)/($X$2*$AB$2)</f>
        <v>0.945584544629973</v>
      </c>
      <c r="AJ27" s="0" t="n">
        <f aca="false">($N27-$W$2)/($X$2*$AB$2)</f>
        <v>5.029753418078</v>
      </c>
      <c r="AK27" s="0" t="n">
        <f aca="false">($AI27-(($AC$2*SIN(RADIANS(2*1*$AI27))*COSH(RADIANS(2*1*$AJ27)))+($AD$2*SIN(RADIANS(2*2*$AI27))*COSH(RADIANS(2*2*$AJ27)))+($AE$2*SIN(RADIANS(2*3*$AI27))*COSH(RADIANS(2*3*$AJ27)))))</f>
        <v>0.94555646716462</v>
      </c>
      <c r="AL27" s="0" t="n">
        <f aca="false">($AJ27-(($AC$2*COS(RADIANS(2*1*$AI27))*SINH(RADIANS(2*1*$AJ27)))+($AD$2*COS(RADIANS(2*2*$AI27))*SINH(RADIANS(2*2*$AJ27)))+($AE$2*COS(RADIANS(2*3*$AI27))*SINH(RADIANS(2*3*$AJ27)))))</f>
        <v>5.02960563867804</v>
      </c>
      <c r="AM27" s="0" t="n">
        <f aca="false">ASIN(((SIN(($AK27))/(COSH((($AL27)))))))</f>
        <v>0.0106075603292156</v>
      </c>
      <c r="AN27" s="0" t="n">
        <f aca="false">$T27*6-183</f>
        <v>9</v>
      </c>
      <c r="AO27" s="0" t="n">
        <f aca="false">$AM27+($AF$2*SIN(2*$AM27))+($AG$2*SIN(4*$AM27)+($AH$2*SIN(6*$AM27)))</f>
        <v>0.0106791840629347</v>
      </c>
      <c r="AP27" s="0" t="n">
        <f aca="false">$AN27+ATAN(SINH($AL27)/COS($AK27))</f>
        <v>10.5631389056047</v>
      </c>
    </row>
    <row r="28" customFormat="false" ht="13.8" hidden="false" customHeight="false" outlineLevel="0" collapsed="false">
      <c r="A28" s="1" t="s">
        <v>171</v>
      </c>
      <c r="B28" s="1" t="s">
        <v>172</v>
      </c>
      <c r="C28" s="1" t="s">
        <v>173</v>
      </c>
      <c r="D28" s="1" t="s">
        <v>109</v>
      </c>
      <c r="E28" s="1" t="n">
        <v>1</v>
      </c>
      <c r="F28" s="1" t="n">
        <v>35</v>
      </c>
      <c r="G28" s="1" t="n">
        <v>35</v>
      </c>
      <c r="H28" s="1" t="n">
        <v>50</v>
      </c>
      <c r="I28" s="1" t="n">
        <v>3</v>
      </c>
      <c r="J28" s="1" t="s">
        <v>56</v>
      </c>
      <c r="K28" s="1" t="s">
        <v>169</v>
      </c>
      <c r="L28" s="1" t="s">
        <v>170</v>
      </c>
      <c r="M28" s="1" t="s">
        <v>49</v>
      </c>
      <c r="N28" s="1" t="n">
        <v>32502381.41</v>
      </c>
      <c r="O28" s="1" t="n">
        <v>6018924.33</v>
      </c>
      <c r="R28" s="1" t="s">
        <v>50</v>
      </c>
      <c r="S28" s="0" t="n">
        <v>1</v>
      </c>
      <c r="T28" s="0" t="n">
        <v>32</v>
      </c>
      <c r="U28" s="0" t="s">
        <v>51</v>
      </c>
      <c r="AI28" s="0" t="n">
        <f aca="false">($O28-$V$2)/($X$2*$AB$2)</f>
        <v>0.945618055656232</v>
      </c>
      <c r="AJ28" s="0" t="n">
        <f aca="false">($N28-$W$2)/($X$2*$AB$2)</f>
        <v>5.02781361354868</v>
      </c>
      <c r="AK28" s="0" t="n">
        <f aca="false">($AI28-(($AC$2*SIN(RADIANS(2*1*$AI28))*COSH(RADIANS(2*1*$AJ28)))+($AD$2*SIN(RADIANS(2*2*$AI28))*COSH(RADIANS(2*2*$AJ28)))+($AE$2*SIN(RADIANS(2*3*$AI28))*COSH(RADIANS(2*3*$AJ28)))))</f>
        <v>0.945589977526684</v>
      </c>
      <c r="AL28" s="0" t="n">
        <f aca="false">($AJ28-(($AC$2*COS(RADIANS(2*1*$AI28))*SINH(RADIANS(2*1*$AJ28)))+($AD$2*COS(RADIANS(2*2*$AI28))*SINH(RADIANS(2*2*$AJ28)))+($AE$2*COS(RADIANS(2*3*$AI28))*SINH(RADIANS(2*3*$AJ28)))))</f>
        <v>5.02766589173223</v>
      </c>
      <c r="AM28" s="0" t="n">
        <f aca="false">ASIN(((SIN(($AK28))/(COSH((($AL28)))))))</f>
        <v>0.0106284123807481</v>
      </c>
      <c r="AN28" s="0" t="n">
        <f aca="false">$T28*6-183</f>
        <v>9</v>
      </c>
      <c r="AO28" s="0" t="n">
        <f aca="false">$AM28+($AF$2*SIN(2*$AM28))+($AG$2*SIN(4*$AM28)+($AH$2*SIN(6*$AM28)))</f>
        <v>0.010700176888881</v>
      </c>
      <c r="AP28" s="0" t="n">
        <f aca="false">$AN28+ATAN(SINH($AL28)/COS($AK28))</f>
        <v>10.5631243931974</v>
      </c>
    </row>
    <row r="29" customFormat="false" ht="13.8" hidden="false" customHeight="false" outlineLevel="0" collapsed="false">
      <c r="A29" s="1" t="s">
        <v>174</v>
      </c>
      <c r="B29" s="1" t="s">
        <v>175</v>
      </c>
      <c r="C29" s="1" t="s">
        <v>176</v>
      </c>
      <c r="D29" s="1" t="s">
        <v>125</v>
      </c>
      <c r="E29" s="1" t="n">
        <v>2.27</v>
      </c>
      <c r="F29" s="1" t="n">
        <v>27</v>
      </c>
      <c r="G29" s="1" t="n">
        <v>27</v>
      </c>
      <c r="H29" s="1" t="n">
        <v>28</v>
      </c>
      <c r="I29" s="1" t="n">
        <v>3</v>
      </c>
      <c r="J29" s="1" t="s">
        <v>56</v>
      </c>
      <c r="K29" s="1" t="s">
        <v>152</v>
      </c>
      <c r="L29" s="1" t="s">
        <v>153</v>
      </c>
      <c r="M29" s="1" t="s">
        <v>49</v>
      </c>
      <c r="N29" s="1" t="n">
        <v>32498373.96</v>
      </c>
      <c r="O29" s="1" t="n">
        <v>5982929.54</v>
      </c>
      <c r="R29" s="1" t="s">
        <v>50</v>
      </c>
      <c r="S29" s="0" t="n">
        <v>1</v>
      </c>
      <c r="T29" s="0" t="n">
        <v>32</v>
      </c>
      <c r="U29" s="0" t="s">
        <v>51</v>
      </c>
      <c r="AI29" s="0" t="n">
        <f aca="false">($O29-$V$2)/($X$2*$AB$2)</f>
        <v>0.939963004775479</v>
      </c>
      <c r="AJ29" s="0" t="n">
        <f aca="false">($N29-$W$2)/($X$2*$AB$2)</f>
        <v>5.0271840131634</v>
      </c>
      <c r="AK29" s="0" t="n">
        <f aca="false">($AI29-(($AC$2*SIN(RADIANS(2*1*$AI29))*COSH(RADIANS(2*1*$AJ29)))+($AD$2*SIN(RADIANS(2*2*$AI29))*COSH(RADIANS(2*2*$AJ29)))+($AE$2*SIN(RADIANS(2*3*$AI29))*COSH(RADIANS(2*3*$AJ29)))))</f>
        <v>0.939935094606844</v>
      </c>
      <c r="AL29" s="0" t="n">
        <f aca="false">($AJ29-(($AC$2*COS(RADIANS(2*1*$AI29))*SINH(RADIANS(2*1*$AJ29)))+($AD$2*COS(RADIANS(2*2*$AI29))*SINH(RADIANS(2*2*$AJ29)))+($AE$2*COS(RADIANS(2*3*$AI29))*SINH(RADIANS(2*3*$AJ29)))))</f>
        <v>5.02703630907449</v>
      </c>
      <c r="AM29" s="0" t="n">
        <f aca="false">ASIN(((SIN(($AK29))/(COSH((($AL29)))))))</f>
        <v>0.0105915250372965</v>
      </c>
      <c r="AN29" s="0" t="n">
        <f aca="false">$T29*6-183</f>
        <v>9</v>
      </c>
      <c r="AO29" s="0" t="n">
        <f aca="false">$AM29+($AF$2*SIN(2*$AM29))+($AG$2*SIN(4*$AM29)+($AH$2*SIN(6*$AM29)))</f>
        <v>0.0106630405149712</v>
      </c>
      <c r="AP29" s="0" t="n">
        <f aca="false">$AN29+ATAN(SINH($AL29)/COS($AK29))</f>
        <v>10.5630595436478</v>
      </c>
    </row>
    <row r="30" customFormat="false" ht="13.8" hidden="false" customHeight="false" outlineLevel="0" collapsed="false">
      <c r="A30" s="1" t="s">
        <v>177</v>
      </c>
      <c r="B30" s="1" t="s">
        <v>178</v>
      </c>
      <c r="C30" s="1" t="s">
        <v>179</v>
      </c>
      <c r="D30" s="1" t="s">
        <v>125</v>
      </c>
      <c r="E30" s="1" t="n">
        <v>1.75</v>
      </c>
      <c r="F30" s="1" t="n">
        <v>20</v>
      </c>
      <c r="G30" s="1" t="n">
        <v>20</v>
      </c>
      <c r="H30" s="1" t="n">
        <v>21</v>
      </c>
      <c r="I30" s="1" t="n">
        <v>3</v>
      </c>
      <c r="J30" s="1" t="s">
        <v>62</v>
      </c>
      <c r="K30" s="1" t="s">
        <v>169</v>
      </c>
      <c r="L30" s="1" t="s">
        <v>170</v>
      </c>
      <c r="M30" s="1" t="s">
        <v>49</v>
      </c>
      <c r="N30" s="1" t="n">
        <v>32500611.78</v>
      </c>
      <c r="O30" s="1" t="n">
        <v>6010088.93</v>
      </c>
      <c r="R30" s="1" t="s">
        <v>50</v>
      </c>
      <c r="S30" s="0" t="n">
        <v>1</v>
      </c>
      <c r="T30" s="0" t="n">
        <v>32</v>
      </c>
      <c r="U30" s="0" t="s">
        <v>51</v>
      </c>
      <c r="AI30" s="0" t="n">
        <f aca="false">($O30-$V$2)/($X$2*$AB$2)</f>
        <v>0.944229948195352</v>
      </c>
      <c r="AJ30" s="0" t="n">
        <f aca="false">($N30-$W$2)/($X$2*$AB$2)</f>
        <v>5.02753559143242</v>
      </c>
      <c r="AK30" s="0" t="n">
        <f aca="false">($AI30-(($AC$2*SIN(RADIANS(2*1*$AI30))*COSH(RADIANS(2*1*$AJ30)))+($AD$2*SIN(RADIANS(2*2*$AI30))*COSH(RADIANS(2*2*$AJ30)))+($AE$2*SIN(RADIANS(2*3*$AI30))*COSH(RADIANS(2*3*$AJ30)))))</f>
        <v>0.944201911315065</v>
      </c>
      <c r="AL30" s="0" t="n">
        <f aca="false">($AJ30-(($AC$2*COS(RADIANS(2*1*$AI30))*SINH(RADIANS(2*1*$AJ30)))+($AD$2*COS(RADIANS(2*2*$AI30))*SINH(RADIANS(2*2*$AJ30)))+($AE$2*COS(RADIANS(2*3*$AI30))*SINH(RADIANS(2*3*$AJ30)))))</f>
        <v>5.02738787763198</v>
      </c>
      <c r="AM30" s="0" t="n">
        <f aca="false">ASIN(((SIN(($AK30))/(COSH((($AL30)))))))</f>
        <v>0.0106207052507173</v>
      </c>
      <c r="AN30" s="0" t="n">
        <f aca="false">$T30*6-183</f>
        <v>9</v>
      </c>
      <c r="AO30" s="0" t="n">
        <f aca="false">$AM30+($AF$2*SIN(2*$AM30))+($AG$2*SIN(4*$AM30)+($AH$2*SIN(6*$AM30)))</f>
        <v>0.0106924177272118</v>
      </c>
      <c r="AP30" s="0" t="n">
        <f aca="false">$AN30+ATAN(SINH($AL30)/COS($AK30))</f>
        <v>10.5631075101312</v>
      </c>
    </row>
    <row r="31" customFormat="false" ht="13.8" hidden="false" customHeight="false" outlineLevel="0" collapsed="false">
      <c r="A31" s="1" t="s">
        <v>180</v>
      </c>
      <c r="B31" s="1" t="s">
        <v>181</v>
      </c>
      <c r="C31" s="1" t="s">
        <v>182</v>
      </c>
      <c r="D31" s="1" t="s">
        <v>145</v>
      </c>
      <c r="E31" s="1" t="n">
        <v>5.7</v>
      </c>
      <c r="F31" s="1" t="n">
        <v>13</v>
      </c>
      <c r="G31" s="1" t="n">
        <v>13.5</v>
      </c>
      <c r="H31" s="1" t="n">
        <v>14</v>
      </c>
      <c r="I31" s="1" t="n">
        <v>5</v>
      </c>
      <c r="J31" s="1" t="s">
        <v>62</v>
      </c>
      <c r="K31" s="1" t="s">
        <v>157</v>
      </c>
      <c r="L31" s="1" t="s">
        <v>158</v>
      </c>
      <c r="M31" s="1" t="s">
        <v>49</v>
      </c>
      <c r="N31" s="1" t="n">
        <v>32510068.61</v>
      </c>
      <c r="O31" s="1" t="n">
        <v>5992086.67</v>
      </c>
      <c r="P31" s="1" t="s">
        <v>50</v>
      </c>
      <c r="R31" s="1" t="s">
        <v>50</v>
      </c>
      <c r="S31" s="0" t="n">
        <v>1</v>
      </c>
      <c r="T31" s="0" t="n">
        <v>32</v>
      </c>
      <c r="U31" s="0" t="s">
        <v>51</v>
      </c>
      <c r="AI31" s="0" t="n">
        <f aca="false">($O31-$V$2)/($X$2*$AB$2)</f>
        <v>0.941401658427067</v>
      </c>
      <c r="AJ31" s="0" t="n">
        <f aca="false">($N31-$W$2)/($X$2*$AB$2)</f>
        <v>5.02902133019685</v>
      </c>
      <c r="AK31" s="0" t="n">
        <f aca="false">($AI31-(($AC$2*SIN(RADIANS(2*1*$AI31))*COSH(RADIANS(2*1*$AJ31)))+($AD$2*SIN(RADIANS(2*2*$AI31))*COSH(RADIANS(2*2*$AJ31)))+($AE$2*SIN(RADIANS(2*3*$AI31))*COSH(RADIANS(2*3*$AJ31)))))</f>
        <v>0.941373705244502</v>
      </c>
      <c r="AL31" s="0" t="n">
        <f aca="false">($AJ31-(($AC$2*COS(RADIANS(2*1*$AI31))*SINH(RADIANS(2*1*$AJ31)))+($AD$2*COS(RADIANS(2*2*$AI31))*SINH(RADIANS(2*2*$AJ31)))+($AE$2*COS(RADIANS(2*3*$AI31))*SINH(RADIANS(2*3*$AJ31)))))</f>
        <v>5.02887357181591</v>
      </c>
      <c r="AM31" s="0" t="n">
        <f aca="false">ASIN(((SIN(($AK31))/(COSH((($AL31)))))))</f>
        <v>0.010583183164022</v>
      </c>
      <c r="AN31" s="0" t="n">
        <f aca="false">$T31*6-183</f>
        <v>9</v>
      </c>
      <c r="AO31" s="0" t="n">
        <f aca="false">$AM31+($AF$2*SIN(2*$AM31))+($AG$2*SIN(4*$AM31)+($AH$2*SIN(6*$AM31)))</f>
        <v>0.0106546423247501</v>
      </c>
      <c r="AP31" s="0" t="n">
        <f aca="false">$AN31+ATAN(SINH($AL31)/COS($AK31))</f>
        <v>10.5630889629683</v>
      </c>
    </row>
    <row r="32" customFormat="false" ht="13.8" hidden="false" customHeight="false" outlineLevel="0" collapsed="false">
      <c r="A32" s="1" t="s">
        <v>183</v>
      </c>
      <c r="B32" s="1" t="s">
        <v>184</v>
      </c>
      <c r="C32" s="1" t="s">
        <v>185</v>
      </c>
      <c r="D32" s="1" t="s">
        <v>186</v>
      </c>
      <c r="E32" s="1" t="n">
        <v>3.4</v>
      </c>
      <c r="F32" s="1" t="n">
        <v>4.2</v>
      </c>
      <c r="G32" s="1" t="n">
        <v>4.2</v>
      </c>
      <c r="H32" s="1" t="n">
        <v>5</v>
      </c>
      <c r="I32" s="1" t="n">
        <v>2</v>
      </c>
      <c r="J32" s="1" t="s">
        <v>46</v>
      </c>
      <c r="K32" s="1" t="s">
        <v>163</v>
      </c>
      <c r="L32" s="1" t="s">
        <v>164</v>
      </c>
      <c r="M32" s="1" t="s">
        <v>49</v>
      </c>
      <c r="N32" s="1" t="n">
        <v>32508235.67</v>
      </c>
      <c r="O32" s="1" t="n">
        <v>6011818.98</v>
      </c>
      <c r="S32" s="0" t="n">
        <v>1</v>
      </c>
      <c r="T32" s="0" t="n">
        <v>32</v>
      </c>
      <c r="U32" s="0" t="s">
        <v>51</v>
      </c>
      <c r="AI32" s="0" t="n">
        <f aca="false">($O32-$V$2)/($X$2*$AB$2)</f>
        <v>0.944501751997409</v>
      </c>
      <c r="AJ32" s="0" t="n">
        <f aca="false">($N32-$W$2)/($X$2*$AB$2)</f>
        <v>5.0287333616058</v>
      </c>
      <c r="AK32" s="0" t="n">
        <f aca="false">($AI32-(($AC$2*SIN(RADIANS(2*1*$AI32))*COSH(RADIANS(2*1*$AJ32)))+($AD$2*SIN(RADIANS(2*2*$AI32))*COSH(RADIANS(2*2*$AJ32)))+($AE$2*SIN(RADIANS(2*3*$AI32))*COSH(RADIANS(2*3*$AJ32)))))</f>
        <v>0.944473706845614</v>
      </c>
      <c r="AL32" s="0" t="n">
        <f aca="false">($AJ32-(($AC$2*COS(RADIANS(2*1*$AI32))*SINH(RADIANS(2*1*$AJ32)))+($AD$2*COS(RADIANS(2*2*$AI32))*SINH(RADIANS(2*2*$AJ32)))+($AE$2*COS(RADIANS(2*3*$AI32))*SINH(RADIANS(2*3*$AJ32)))))</f>
        <v>5.02858561229916</v>
      </c>
      <c r="AM32" s="0" t="n">
        <f aca="false">ASIN(((SIN(($AK32))/(COSH((($AL32)))))))</f>
        <v>0.0106100795645747</v>
      </c>
      <c r="AN32" s="0" t="n">
        <f aca="false">$T32*6-183</f>
        <v>9</v>
      </c>
      <c r="AO32" s="0" t="n">
        <f aca="false">$AM32+($AF$2*SIN(2*$AM32))+($AG$2*SIN(4*$AM32)+($AH$2*SIN(6*$AM32)))</f>
        <v>0.010681720305926</v>
      </c>
      <c r="AP32" s="0" t="n">
        <f aca="false">$AN32+ATAN(SINH($AL32)/COS($AK32))</f>
        <v>10.56311959772</v>
      </c>
    </row>
    <row r="33" customFormat="false" ht="13.8" hidden="false" customHeight="false" outlineLevel="0" collapsed="false">
      <c r="A33" s="1" t="s">
        <v>187</v>
      </c>
      <c r="B33" s="1" t="s">
        <v>188</v>
      </c>
      <c r="C33" s="1" t="s">
        <v>189</v>
      </c>
      <c r="D33" s="1" t="s">
        <v>55</v>
      </c>
      <c r="E33" s="1" t="n">
        <v>46.87</v>
      </c>
      <c r="F33" s="1" t="n">
        <v>18</v>
      </c>
      <c r="G33" s="1" t="n">
        <v>18</v>
      </c>
      <c r="H33" s="1" t="n">
        <v>20</v>
      </c>
      <c r="I33" s="1" t="n">
        <v>5</v>
      </c>
      <c r="J33" s="1" t="s">
        <v>62</v>
      </c>
      <c r="K33" s="1" t="s">
        <v>157</v>
      </c>
      <c r="L33" s="1" t="s">
        <v>158</v>
      </c>
      <c r="M33" s="1" t="s">
        <v>49</v>
      </c>
      <c r="N33" s="1" t="n">
        <v>32515081.87</v>
      </c>
      <c r="O33" s="1" t="n">
        <v>6001903.83</v>
      </c>
      <c r="P33" s="1" t="s">
        <v>50</v>
      </c>
      <c r="R33" s="1" t="s">
        <v>50</v>
      </c>
      <c r="S33" s="0" t="n">
        <v>1</v>
      </c>
      <c r="T33" s="0" t="n">
        <v>32</v>
      </c>
      <c r="U33" s="0" t="s">
        <v>51</v>
      </c>
      <c r="AI33" s="0" t="n">
        <f aca="false">($O33-$V$2)/($X$2*$AB$2)</f>
        <v>0.942944007731078</v>
      </c>
      <c r="AJ33" s="0" t="n">
        <f aca="false">($N33-$W$2)/($X$2*$AB$2)</f>
        <v>5.02980895086024</v>
      </c>
      <c r="AK33" s="0" t="n">
        <f aca="false">($AI33-(($AC$2*SIN(RADIANS(2*1*$AI33))*COSH(RADIANS(2*1*$AJ33)))+($AD$2*SIN(RADIANS(2*2*$AI33))*COSH(RADIANS(2*2*$AJ33)))+($AE$2*SIN(RADIANS(2*3*$AI33))*COSH(RADIANS(2*3*$AJ33)))))</f>
        <v>0.942916008634005</v>
      </c>
      <c r="AL33" s="0" t="n">
        <f aca="false">($AJ33-(($AC$2*COS(RADIANS(2*1*$AI33))*SINH(RADIANS(2*1*$AJ33)))+($AD$2*COS(RADIANS(2*2*$AI33))*SINH(RADIANS(2*2*$AJ33)))+($AE$2*COS(RADIANS(2*3*$AI33))*SINH(RADIANS(2*3*$AJ33)))))</f>
        <v>5.0296611693626</v>
      </c>
      <c r="AM33" s="0" t="n">
        <f aca="false">ASIN(((SIN(($AK33))/(COSH((($AL33)))))))</f>
        <v>0.0105867165943429</v>
      </c>
      <c r="AN33" s="0" t="n">
        <f aca="false">$T33*6-183</f>
        <v>9</v>
      </c>
      <c r="AO33" s="0" t="n">
        <f aca="false">$AM33+($AF$2*SIN(2*$AM33))+($AG$2*SIN(4*$AM33)+($AH$2*SIN(6*$AM33)))</f>
        <v>0.0106581996096682</v>
      </c>
      <c r="AP33" s="0" t="n">
        <f aca="false">$AN33+ATAN(SINH($AL33)/COS($AK33))</f>
        <v>10.5631113500671</v>
      </c>
    </row>
    <row r="34" customFormat="false" ht="13.8" hidden="false" customHeight="false" outlineLevel="0" collapsed="false">
      <c r="A34" s="1" t="s">
        <v>190</v>
      </c>
      <c r="B34" s="1" t="s">
        <v>191</v>
      </c>
      <c r="C34" s="1" t="s">
        <v>192</v>
      </c>
      <c r="D34" s="1" t="s">
        <v>137</v>
      </c>
      <c r="E34" s="1" t="n">
        <v>15.55</v>
      </c>
      <c r="F34" s="1" t="n">
        <v>8</v>
      </c>
      <c r="G34" s="1" t="n">
        <v>8</v>
      </c>
      <c r="H34" s="1" t="n">
        <v>10</v>
      </c>
      <c r="I34" s="1" t="n">
        <v>4</v>
      </c>
      <c r="J34" s="1" t="s">
        <v>46</v>
      </c>
      <c r="K34" s="1" t="s">
        <v>157</v>
      </c>
      <c r="L34" s="1" t="s">
        <v>158</v>
      </c>
      <c r="M34" s="1" t="s">
        <v>49</v>
      </c>
      <c r="N34" s="1" t="n">
        <v>32513167.55</v>
      </c>
      <c r="O34" s="1" t="n">
        <v>5998847.02</v>
      </c>
      <c r="P34" s="1" t="s">
        <v>50</v>
      </c>
      <c r="R34" s="1" t="s">
        <v>50</v>
      </c>
      <c r="S34" s="0" t="n">
        <v>1</v>
      </c>
      <c r="T34" s="0" t="n">
        <v>32</v>
      </c>
      <c r="U34" s="0" t="s">
        <v>51</v>
      </c>
      <c r="AI34" s="0" t="n">
        <f aca="false">($O34-$V$2)/($X$2*$AB$2)</f>
        <v>0.942463760004037</v>
      </c>
      <c r="AJ34" s="0" t="n">
        <f aca="false">($N34-$W$2)/($X$2*$AB$2)</f>
        <v>5.02950819686218</v>
      </c>
      <c r="AK34" s="0" t="n">
        <f aca="false">($AI34-(($AC$2*SIN(RADIANS(2*1*$AI34))*COSH(RADIANS(2*1*$AJ34)))+($AD$2*SIN(RADIANS(2*2*$AI34))*COSH(RADIANS(2*2*$AJ34)))+($AE$2*SIN(RADIANS(2*3*$AI34))*COSH(RADIANS(2*3*$AJ34)))))</f>
        <v>0.942435775213023</v>
      </c>
      <c r="AL34" s="0" t="n">
        <f aca="false">($AJ34-(($AC$2*COS(RADIANS(2*1*$AI34))*SINH(RADIANS(2*1*$AJ34)))+($AD$2*COS(RADIANS(2*2*$AI34))*SINH(RADIANS(2*2*$AJ34)))+($AE$2*COS(RADIANS(2*3*$AI34))*SINH(RADIANS(2*3*$AJ34)))))</f>
        <v>5.02936042421009</v>
      </c>
      <c r="AM34" s="0" t="n">
        <f aca="false">ASIN(((SIN(($AK34))/(COSH((($AL34)))))))</f>
        <v>0.0105862079458537</v>
      </c>
      <c r="AN34" s="0" t="n">
        <f aca="false">$T34*6-183</f>
        <v>9</v>
      </c>
      <c r="AO34" s="0" t="n">
        <f aca="false">$AM34+($AF$2*SIN(2*$AM34))+($AG$2*SIN(4*$AM34)+($AH$2*SIN(6*$AM34)))</f>
        <v>0.0106576875272344</v>
      </c>
      <c r="AP34" s="0" t="n">
        <f aca="false">$AN34+ATAN(SINH($AL34)/COS($AK34))</f>
        <v>10.5631039536159</v>
      </c>
    </row>
    <row r="35" customFormat="false" ht="13.8" hidden="false" customHeight="false" outlineLevel="0" collapsed="false">
      <c r="A35" s="1" t="s">
        <v>193</v>
      </c>
      <c r="B35" s="1" t="s">
        <v>194</v>
      </c>
      <c r="C35" s="1" t="s">
        <v>195</v>
      </c>
      <c r="D35" s="1" t="s">
        <v>109</v>
      </c>
      <c r="E35" s="1" t="n">
        <v>1.79</v>
      </c>
      <c r="F35" s="1" t="n">
        <v>6.71</v>
      </c>
      <c r="G35" s="1" t="n">
        <v>6.71</v>
      </c>
      <c r="H35" s="1" t="n">
        <v>15</v>
      </c>
      <c r="I35" s="1" t="n">
        <v>3</v>
      </c>
      <c r="J35" s="1" t="s">
        <v>46</v>
      </c>
      <c r="K35" s="1" t="s">
        <v>163</v>
      </c>
      <c r="L35" s="1" t="s">
        <v>164</v>
      </c>
      <c r="M35" s="1" t="s">
        <v>49</v>
      </c>
      <c r="N35" s="1" t="n">
        <v>32508348.61</v>
      </c>
      <c r="O35" s="1" t="n">
        <v>6007226.86</v>
      </c>
      <c r="P35" s="1" t="s">
        <v>50</v>
      </c>
      <c r="R35" s="1" t="s">
        <v>50</v>
      </c>
      <c r="S35" s="0" t="n">
        <v>1</v>
      </c>
      <c r="T35" s="0" t="n">
        <v>32</v>
      </c>
      <c r="U35" s="0" t="s">
        <v>51</v>
      </c>
      <c r="AI35" s="0" t="n">
        <f aca="false">($O35-$V$2)/($X$2*$AB$2)</f>
        <v>0.943780295579674</v>
      </c>
      <c r="AJ35" s="0" t="n">
        <f aca="false">($N35-$W$2)/($X$2*$AB$2)</f>
        <v>5.028751105325</v>
      </c>
      <c r="AK35" s="0" t="n">
        <f aca="false">($AI35-(($AC$2*SIN(RADIANS(2*1*$AI35))*COSH(RADIANS(2*1*$AJ35)))+($AD$2*SIN(RADIANS(2*2*$AI35))*COSH(RADIANS(2*2*$AJ35)))+($AE$2*SIN(RADIANS(2*3*$AI35))*COSH(RADIANS(2*3*$AJ35)))))</f>
        <v>0.943752271839358</v>
      </c>
      <c r="AL35" s="0" t="n">
        <f aca="false">($AJ35-(($AC$2*COS(RADIANS(2*1*$AI35))*SINH(RADIANS(2*1*$AJ35)))+($AD$2*COS(RADIANS(2*2*$AI35))*SINH(RADIANS(2*2*$AJ35)))+($AE$2*COS(RADIANS(2*3*$AI35))*SINH(RADIANS(2*3*$AJ35)))))</f>
        <v>5.02860335536896</v>
      </c>
      <c r="AM35" s="0" t="n">
        <f aca="false">ASIN(((SIN(($AK35))/(COSH((($AL35)))))))</f>
        <v>0.0106043504509993</v>
      </c>
      <c r="AN35" s="0" t="n">
        <f aca="false">$T35*6-183</f>
        <v>9</v>
      </c>
      <c r="AO35" s="0" t="n">
        <f aca="false">$AM35+($AF$2*SIN(2*$AM35))+($AG$2*SIN(4*$AM35)+($AH$2*SIN(6*$AM35)))</f>
        <v>0.0106759525144785</v>
      </c>
      <c r="AP35" s="0" t="n">
        <f aca="false">$AN35+ATAN(SINH($AL35)/COS($AK35))</f>
        <v>10.5631120815239</v>
      </c>
    </row>
    <row r="36" customFormat="false" ht="13.8" hidden="false" customHeight="false" outlineLevel="0" collapsed="false">
      <c r="A36" s="1" t="s">
        <v>196</v>
      </c>
      <c r="B36" s="1" t="s">
        <v>197</v>
      </c>
      <c r="C36" s="1" t="s">
        <v>198</v>
      </c>
      <c r="D36" s="1" t="s">
        <v>199</v>
      </c>
      <c r="E36" s="1" t="n">
        <v>1.41</v>
      </c>
      <c r="F36" s="1" t="n">
        <v>6</v>
      </c>
      <c r="G36" s="1" t="n">
        <v>6</v>
      </c>
      <c r="H36" s="1" t="n">
        <v>6.2</v>
      </c>
      <c r="I36" s="1" t="n">
        <v>3</v>
      </c>
      <c r="J36" s="1" t="s">
        <v>46</v>
      </c>
      <c r="K36" s="1" t="s">
        <v>163</v>
      </c>
      <c r="L36" s="1" t="s">
        <v>164</v>
      </c>
      <c r="M36" s="1" t="s">
        <v>49</v>
      </c>
      <c r="N36" s="1" t="n">
        <v>32508242.65</v>
      </c>
      <c r="O36" s="1" t="n">
        <v>6007094.92</v>
      </c>
      <c r="P36" s="1" t="s">
        <v>50</v>
      </c>
      <c r="R36" s="1" t="s">
        <v>50</v>
      </c>
      <c r="S36" s="0" t="n">
        <v>1</v>
      </c>
      <c r="T36" s="0" t="n">
        <v>32</v>
      </c>
      <c r="U36" s="0" t="s">
        <v>51</v>
      </c>
      <c r="AI36" s="0" t="n">
        <f aca="false">($O36-$V$2)/($X$2*$AB$2)</f>
        <v>0.943759566818284</v>
      </c>
      <c r="AJ36" s="0" t="n">
        <f aca="false">($N36-$W$2)/($X$2*$AB$2)</f>
        <v>5.02873445821604</v>
      </c>
      <c r="AK36" s="0" t="n">
        <f aca="false">($AI36-(($AC$2*SIN(RADIANS(2*1*$AI36))*COSH(RADIANS(2*1*$AJ36)))+($AD$2*SIN(RADIANS(2*2*$AI36))*COSH(RADIANS(2*2*$AJ36)))+($AE$2*SIN(RADIANS(2*3*$AI36))*COSH(RADIANS(2*3*$AJ36)))))</f>
        <v>0.943731543696076</v>
      </c>
      <c r="AL36" s="0" t="n">
        <f aca="false">($AJ36-(($AC$2*COS(RADIANS(2*1*$AI36))*SINH(RADIANS(2*1*$AJ36)))+($AD$2*COS(RADIANS(2*2*$AI36))*SINH(RADIANS(2*2*$AJ36)))+($AE$2*COS(RADIANS(2*3*$AI36))*SINH(RADIANS(2*3*$AJ36)))))</f>
        <v>5.02858670875059</v>
      </c>
      <c r="AM36" s="0" t="n">
        <f aca="false">ASIN(((SIN(($AK36))/(COSH((($AL36)))))))</f>
        <v>0.0106043676870241</v>
      </c>
      <c r="AN36" s="0" t="n">
        <f aca="false">$T36*6-183</f>
        <v>9</v>
      </c>
      <c r="AO36" s="0" t="n">
        <f aca="false">$AM36+($AF$2*SIN(2*$AM36))+($AG$2*SIN(4*$AM36)+($AH$2*SIN(6*$AM36)))</f>
        <v>0.0106759698668656</v>
      </c>
      <c r="AP36" s="0" t="n">
        <f aca="false">$AN36+ATAN(SINH($AL36)/COS($AK36))</f>
        <v>10.563111733788</v>
      </c>
    </row>
    <row r="37" customFormat="false" ht="13.8" hidden="false" customHeight="false" outlineLevel="0" collapsed="false">
      <c r="A37" s="1" t="s">
        <v>200</v>
      </c>
      <c r="B37" s="1" t="s">
        <v>201</v>
      </c>
      <c r="C37" s="1" t="s">
        <v>202</v>
      </c>
      <c r="D37" s="1" t="s">
        <v>125</v>
      </c>
      <c r="E37" s="1" t="n">
        <v>2.07</v>
      </c>
      <c r="F37" s="1" t="n">
        <v>24</v>
      </c>
      <c r="G37" s="1" t="n">
        <v>24</v>
      </c>
      <c r="H37" s="1" t="n">
        <v>25</v>
      </c>
      <c r="I37" s="1" t="n">
        <v>3</v>
      </c>
      <c r="J37" s="1" t="s">
        <v>62</v>
      </c>
      <c r="K37" s="1" t="s">
        <v>152</v>
      </c>
      <c r="L37" s="1" t="s">
        <v>153</v>
      </c>
      <c r="M37" s="1" t="s">
        <v>49</v>
      </c>
      <c r="N37" s="1" t="n">
        <v>32494307.07</v>
      </c>
      <c r="O37" s="1" t="n">
        <v>6003145.82</v>
      </c>
      <c r="R37" s="1" t="s">
        <v>50</v>
      </c>
      <c r="S37" s="0" t="n">
        <v>1</v>
      </c>
      <c r="T37" s="0" t="n">
        <v>32</v>
      </c>
      <c r="U37" s="0" t="s">
        <v>51</v>
      </c>
      <c r="AI37" s="0" t="n">
        <f aca="false">($O37-$V$2)/($X$2*$AB$2)</f>
        <v>0.943139133654674</v>
      </c>
      <c r="AJ37" s="0" t="n">
        <f aca="false">($N37-$W$2)/($X$2*$AB$2)</f>
        <v>5.02654507430929</v>
      </c>
      <c r="AK37" s="0" t="n">
        <f aca="false">($AI37-(($AC$2*SIN(RADIANS(2*1*$AI37))*COSH(RADIANS(2*1*$AJ37)))+($AD$2*SIN(RADIANS(2*2*$AI37))*COSH(RADIANS(2*2*$AJ37)))+($AE$2*SIN(RADIANS(2*3*$AI37))*COSH(RADIANS(2*3*$AJ37)))))</f>
        <v>0.943111129320325</v>
      </c>
      <c r="AL37" s="0" t="n">
        <f aca="false">($AJ37-(($AC$2*COS(RADIANS(2*1*$AI37))*SINH(RADIANS(2*1*$AJ37)))+($AD$2*COS(RADIANS(2*2*$AI37))*SINH(RADIANS(2*2*$AJ37)))+($AE$2*COS(RADIANS(2*3*$AI37))*SINH(RADIANS(2*3*$AJ37)))))</f>
        <v>5.026397389724</v>
      </c>
      <c r="AM37" s="0" t="n">
        <f aca="false">ASIN(((SIN(($AK37))/(COSH((($AL37)))))))</f>
        <v>0.0106228282584599</v>
      </c>
      <c r="AN37" s="0" t="n">
        <f aca="false">$T37*6-183</f>
        <v>9</v>
      </c>
      <c r="AO37" s="0" t="n">
        <f aca="false">$AM37+($AF$2*SIN(2*$AM37))+($AG$2*SIN(4*$AM37)+($AH$2*SIN(6*$AM37)))</f>
        <v>0.0106945550676028</v>
      </c>
      <c r="AP37" s="0" t="n">
        <f aca="false">$AN37+ATAN(SINH($AL37)/COS($AK37))</f>
        <v>10.5630882984576</v>
      </c>
    </row>
    <row r="38" customFormat="false" ht="13.8" hidden="false" customHeight="false" outlineLevel="0" collapsed="false">
      <c r="A38" s="1" t="s">
        <v>203</v>
      </c>
      <c r="B38" s="1" t="s">
        <v>204</v>
      </c>
      <c r="C38" s="1" t="s">
        <v>205</v>
      </c>
      <c r="D38" s="1" t="s">
        <v>206</v>
      </c>
      <c r="E38" s="1" t="n">
        <v>17.12</v>
      </c>
      <c r="F38" s="1" t="n">
        <v>9.8</v>
      </c>
      <c r="G38" s="1" t="n">
        <v>10</v>
      </c>
      <c r="H38" s="1" t="n">
        <v>10</v>
      </c>
      <c r="I38" s="1" t="n">
        <v>3</v>
      </c>
      <c r="J38" s="1" t="s">
        <v>62</v>
      </c>
      <c r="K38" s="1" t="s">
        <v>157</v>
      </c>
      <c r="L38" s="1" t="s">
        <v>158</v>
      </c>
      <c r="M38" s="1" t="s">
        <v>49</v>
      </c>
      <c r="N38" s="1" t="n">
        <v>32510546.24</v>
      </c>
      <c r="O38" s="1" t="n">
        <v>5983516.05</v>
      </c>
      <c r="S38" s="0" t="n">
        <v>1</v>
      </c>
      <c r="T38" s="0" t="n">
        <v>32</v>
      </c>
      <c r="U38" s="0" t="s">
        <v>51</v>
      </c>
      <c r="AI38" s="0" t="n">
        <f aca="false">($O38-$V$2)/($X$2*$AB$2)</f>
        <v>0.940055149885703</v>
      </c>
      <c r="AJ38" s="0" t="n">
        <f aca="false">($N38-$W$2)/($X$2*$AB$2)</f>
        <v>5.02909636944426</v>
      </c>
      <c r="AK38" s="0" t="n">
        <f aca="false">($AI38-(($AC$2*SIN(RADIANS(2*1*$AI38))*COSH(RADIANS(2*1*$AJ38)))+($AD$2*SIN(RADIANS(2*2*$AI38))*COSH(RADIANS(2*2*$AJ38)))+($AE$2*SIN(RADIANS(2*3*$AI38))*COSH(RADIANS(2*3*$AJ38)))))</f>
        <v>0.940027236658142</v>
      </c>
      <c r="AL38" s="0" t="n">
        <f aca="false">($AJ38-(($AC$2*COS(RADIANS(2*1*$AI38))*SINH(RADIANS(2*1*$AJ38)))+($AD$2*COS(RADIANS(2*2*$AI38))*SINH(RADIANS(2*2*$AJ38)))+($AE$2*COS(RADIANS(2*3*$AI38))*SINH(RADIANS(2*3*$AJ38)))))</f>
        <v>5.02894860860773</v>
      </c>
      <c r="AM38" s="0" t="n">
        <f aca="false">ASIN(((SIN(($AK38))/(COSH((($AL38)))))))</f>
        <v>0.0105720026728042</v>
      </c>
      <c r="AN38" s="0" t="n">
        <f aca="false">$T38*6-183</f>
        <v>9</v>
      </c>
      <c r="AO38" s="0" t="n">
        <f aca="false">$AM38+($AF$2*SIN(2*$AM38))+($AG$2*SIN(4*$AM38)+($AH$2*SIN(6*$AM38)))</f>
        <v>0.0106433863527175</v>
      </c>
      <c r="AP38" s="0" t="n">
        <f aca="false">$AN38+ATAN(SINH($AL38)/COS($AK38))</f>
        <v>10.5630752993375</v>
      </c>
    </row>
    <row r="39" customFormat="false" ht="13.8" hidden="false" customHeight="false" outlineLevel="0" collapsed="false">
      <c r="A39" s="1" t="s">
        <v>207</v>
      </c>
      <c r="B39" s="1" t="s">
        <v>208</v>
      </c>
      <c r="C39" s="1" t="s">
        <v>209</v>
      </c>
      <c r="D39" s="1" t="s">
        <v>186</v>
      </c>
      <c r="E39" s="1" t="n">
        <v>10.28</v>
      </c>
      <c r="F39" s="1" t="n">
        <v>14</v>
      </c>
      <c r="G39" s="1" t="n">
        <v>14</v>
      </c>
      <c r="H39" s="1" t="n">
        <v>15</v>
      </c>
      <c r="I39" s="1" t="n">
        <v>2</v>
      </c>
      <c r="J39" s="1" t="s">
        <v>46</v>
      </c>
      <c r="K39" s="1" t="s">
        <v>163</v>
      </c>
      <c r="L39" s="1" t="s">
        <v>164</v>
      </c>
      <c r="M39" s="1" t="s">
        <v>49</v>
      </c>
      <c r="N39" s="1" t="n">
        <v>32515888.87</v>
      </c>
      <c r="O39" s="1" t="n">
        <v>6013076.28</v>
      </c>
      <c r="P39" s="1" t="s">
        <v>50</v>
      </c>
      <c r="R39" s="1" t="s">
        <v>50</v>
      </c>
      <c r="S39" s="0" t="n">
        <v>1</v>
      </c>
      <c r="T39" s="0" t="n">
        <v>32</v>
      </c>
      <c r="U39" s="0" t="s">
        <v>51</v>
      </c>
      <c r="AI39" s="0" t="n">
        <f aca="false">($O39-$V$2)/($X$2*$AB$2)</f>
        <v>0.944699283236579</v>
      </c>
      <c r="AJ39" s="0" t="n">
        <f aca="false">($N39-$W$2)/($X$2*$AB$2)</f>
        <v>5.02993573659953</v>
      </c>
      <c r="AK39" s="0" t="n">
        <f aca="false">($AI39-(($AC$2*SIN(RADIANS(2*1*$AI39))*COSH(RADIANS(2*1*$AJ39)))+($AD$2*SIN(RADIANS(2*2*$AI39))*COSH(RADIANS(2*2*$AJ39)))+($AE$2*SIN(RADIANS(2*3*$AI39))*COSH(RADIANS(2*3*$AJ39)))))</f>
        <v>0.944671232016925</v>
      </c>
      <c r="AL39" s="0" t="n">
        <f aca="false">($AJ39-(($AC$2*COS(RADIANS(2*1*$AI39))*SINH(RADIANS(2*1*$AJ39)))+($AD$2*COS(RADIANS(2*2*$AI39))*SINH(RADIANS(2*2*$AJ39)))+($AE$2*COS(RADIANS(2*3*$AI39))*SINH(RADIANS(2*3*$AJ39)))))</f>
        <v>5.02978795163713</v>
      </c>
      <c r="AM39" s="0" t="n">
        <f aca="false">ASIN(((SIN(($AK39))/(COSH((($AL39)))))))</f>
        <v>0.0105988452317849</v>
      </c>
      <c r="AN39" s="0" t="n">
        <f aca="false">$T39*6-183</f>
        <v>9</v>
      </c>
      <c r="AO39" s="0" t="n">
        <f aca="false">$AM39+($AF$2*SIN(2*$AM39))+($AG$2*SIN(4*$AM39)+($AH$2*SIN(6*$AM39)))</f>
        <v>0.0106704101289184</v>
      </c>
      <c r="AP39" s="0" t="n">
        <f aca="false">$AN39+ATAN(SINH($AL39)/COS($AK39))</f>
        <v>10.5631309160407</v>
      </c>
    </row>
    <row r="40" customFormat="false" ht="13.8" hidden="false" customHeight="false" outlineLevel="0" collapsed="false">
      <c r="A40" s="1" t="s">
        <v>210</v>
      </c>
      <c r="B40" s="1" t="s">
        <v>211</v>
      </c>
      <c r="C40" s="1" t="s">
        <v>212</v>
      </c>
      <c r="D40" s="1" t="s">
        <v>206</v>
      </c>
      <c r="E40" s="1" t="n">
        <v>9.02</v>
      </c>
      <c r="F40" s="1" t="n">
        <v>29</v>
      </c>
      <c r="G40" s="1" t="n">
        <v>29</v>
      </c>
      <c r="H40" s="1" t="n">
        <v>31.5</v>
      </c>
      <c r="I40" s="1" t="n">
        <v>5</v>
      </c>
      <c r="J40" s="1" t="s">
        <v>62</v>
      </c>
      <c r="K40" s="1" t="s">
        <v>163</v>
      </c>
      <c r="L40" s="1" t="s">
        <v>164</v>
      </c>
      <c r="M40" s="1" t="s">
        <v>49</v>
      </c>
      <c r="N40" s="1" t="n">
        <v>32518286.74</v>
      </c>
      <c r="O40" s="1" t="n">
        <v>6009235.77</v>
      </c>
      <c r="P40" s="1" t="s">
        <v>50</v>
      </c>
      <c r="R40" s="1" t="s">
        <v>50</v>
      </c>
      <c r="S40" s="0" t="n">
        <v>1</v>
      </c>
      <c r="T40" s="0" t="n">
        <v>32</v>
      </c>
      <c r="U40" s="0" t="s">
        <v>51</v>
      </c>
      <c r="AI40" s="0" t="n">
        <f aca="false">($O40-$V$2)/($X$2*$AB$2)</f>
        <v>0.944095910374617</v>
      </c>
      <c r="AJ40" s="0" t="n">
        <f aca="false">($N40-$W$2)/($X$2*$AB$2)</f>
        <v>5.03031245992131</v>
      </c>
      <c r="AK40" s="0" t="n">
        <f aca="false">($AI40-(($AC$2*SIN(RADIANS(2*1*$AI40))*COSH(RADIANS(2*1*$AJ40)))+($AD$2*SIN(RADIANS(2*2*$AI40))*COSH(RADIANS(2*2*$AJ40)))+($AE$2*SIN(RADIANS(2*3*$AI40))*COSH(RADIANS(2*3*$AJ40)))))</f>
        <v>0.944067877000492</v>
      </c>
      <c r="AL40" s="0" t="n">
        <f aca="false">($AJ40-(($AC$2*COS(RADIANS(2*1*$AI40))*SINH(RADIANS(2*1*$AJ40)))+($AD$2*COS(RADIANS(2*2*$AI40))*SINH(RADIANS(2*2*$AJ40)))+($AE$2*COS(RADIANS(2*3*$AI40))*SINH(RADIANS(2*3*$AJ40)))))</f>
        <v>5.0301646636741</v>
      </c>
      <c r="AM40" s="0" t="n">
        <f aca="false">ASIN(((SIN(($AK40))/(COSH((($AL40)))))))</f>
        <v>0.0105902283581771</v>
      </c>
      <c r="AN40" s="0" t="n">
        <f aca="false">$T40*6-183</f>
        <v>9</v>
      </c>
      <c r="AO40" s="0" t="n">
        <f aca="false">$AM40+($AF$2*SIN(2*$AM40))+($AG$2*SIN(4*$AM40)+($AH$2*SIN(6*$AM40)))</f>
        <v>0.0106617350818231</v>
      </c>
      <c r="AP40" s="0" t="n">
        <f aca="false">$AN40+ATAN(SINH($AL40)/COS($AK40))</f>
        <v>10.563127412169</v>
      </c>
    </row>
    <row r="41" customFormat="false" ht="13.8" hidden="false" customHeight="false" outlineLevel="0" collapsed="false">
      <c r="A41" s="1" t="s">
        <v>213</v>
      </c>
      <c r="B41" s="1" t="s">
        <v>214</v>
      </c>
      <c r="C41" s="1" t="s">
        <v>215</v>
      </c>
      <c r="D41" s="1" t="s">
        <v>105</v>
      </c>
      <c r="E41" s="1" t="n">
        <v>1.02</v>
      </c>
      <c r="F41" s="1" t="n">
        <v>24</v>
      </c>
      <c r="G41" s="1" t="n">
        <v>24</v>
      </c>
      <c r="H41" s="1" t="n">
        <v>25</v>
      </c>
      <c r="I41" s="1" t="n">
        <v>2</v>
      </c>
      <c r="J41" s="1" t="s">
        <v>62</v>
      </c>
      <c r="K41" s="1" t="s">
        <v>216</v>
      </c>
      <c r="L41" s="1" t="s">
        <v>217</v>
      </c>
      <c r="M41" s="1" t="s">
        <v>49</v>
      </c>
      <c r="N41" s="1" t="n">
        <v>32504098.85</v>
      </c>
      <c r="O41" s="1" t="n">
        <v>5979729.76</v>
      </c>
      <c r="R41" s="1" t="s">
        <v>50</v>
      </c>
      <c r="S41" s="0" t="n">
        <v>1</v>
      </c>
      <c r="T41" s="0" t="n">
        <v>32</v>
      </c>
      <c r="U41" s="0" t="s">
        <v>51</v>
      </c>
      <c r="AI41" s="0" t="n">
        <f aca="false">($O41-$V$2)/($X$2*$AB$2)</f>
        <v>0.939460295391503</v>
      </c>
      <c r="AJ41" s="0" t="n">
        <f aca="false">($N41-$W$2)/($X$2*$AB$2)</f>
        <v>5.02808343622537</v>
      </c>
      <c r="AK41" s="0" t="n">
        <f aca="false">($AI41-(($AC$2*SIN(RADIANS(2*1*$AI41))*COSH(RADIANS(2*1*$AJ41)))+($AD$2*SIN(RADIANS(2*2*$AI41))*COSH(RADIANS(2*2*$AJ41)))+($AE$2*SIN(RADIANS(2*3*$AI41))*COSH(RADIANS(2*3*$AJ41)))))</f>
        <v>0.939432399992175</v>
      </c>
      <c r="AL41" s="0" t="n">
        <f aca="false">($AJ41-(($AC$2*COS(RADIANS(2*1*$AI41))*SINH(RADIANS(2*1*$AJ41)))+($AD$2*COS(RADIANS(2*2*$AI41))*SINH(RADIANS(2*2*$AJ41)))+($AE$2*COS(RADIANS(2*3*$AI41))*SINH(RADIANS(2*3*$AJ41)))))</f>
        <v>5.02793570535444</v>
      </c>
      <c r="AM41" s="0" t="n">
        <f aca="false">ASIN(((SIN(($AK41))/(COSH((($AL41)))))))</f>
        <v>0.0105781167631522</v>
      </c>
      <c r="AN41" s="0" t="n">
        <f aca="false">$T41*6-183</f>
        <v>9</v>
      </c>
      <c r="AO41" s="0" t="n">
        <f aca="false">$AM41+($AF$2*SIN(2*$AM41))+($AG$2*SIN(4*$AM41)+($AH$2*SIN(6*$AM41)))</f>
        <v>0.010649541720015</v>
      </c>
      <c r="AP41" s="0" t="n">
        <f aca="false">$AN41+ATAN(SINH($AL41)/COS($AK41))</f>
        <v>10.563061180695</v>
      </c>
    </row>
    <row r="42" customFormat="false" ht="13.8" hidden="false" customHeight="false" outlineLevel="0" collapsed="false">
      <c r="A42" s="1" t="s">
        <v>218</v>
      </c>
      <c r="B42" s="1" t="s">
        <v>219</v>
      </c>
      <c r="C42" s="1" t="s">
        <v>220</v>
      </c>
      <c r="D42" s="1" t="s">
        <v>137</v>
      </c>
      <c r="E42" s="1" t="n">
        <v>14.39</v>
      </c>
      <c r="F42" s="1" t="n">
        <v>24</v>
      </c>
      <c r="G42" s="1" t="n">
        <v>24</v>
      </c>
      <c r="H42" s="1" t="n">
        <v>27</v>
      </c>
      <c r="I42" s="1" t="n">
        <v>5</v>
      </c>
      <c r="J42" s="1" t="s">
        <v>62</v>
      </c>
      <c r="K42" s="1" t="s">
        <v>76</v>
      </c>
      <c r="L42" s="1" t="s">
        <v>77</v>
      </c>
      <c r="M42" s="1" t="s">
        <v>49</v>
      </c>
      <c r="N42" s="1" t="n">
        <v>32521030.42</v>
      </c>
      <c r="O42" s="1" t="n">
        <v>5999865.48</v>
      </c>
      <c r="P42" s="1" t="s">
        <v>50</v>
      </c>
      <c r="R42" s="1" t="s">
        <v>50</v>
      </c>
      <c r="S42" s="0" t="n">
        <v>1</v>
      </c>
      <c r="T42" s="0" t="n">
        <v>32</v>
      </c>
      <c r="U42" s="0" t="s">
        <v>51</v>
      </c>
      <c r="AI42" s="0" t="n">
        <f aca="false">($O42-$V$2)/($X$2*$AB$2)</f>
        <v>0.942623767691817</v>
      </c>
      <c r="AJ42" s="0" t="n">
        <f aca="false">($N42-$W$2)/($X$2*$AB$2)</f>
        <v>5.030743512582</v>
      </c>
      <c r="AK42" s="0" t="n">
        <f aca="false">($AI42-(($AC$2*SIN(RADIANS(2*1*$AI42))*COSH(RADIANS(2*1*$AJ42)))+($AD$2*SIN(RADIANS(2*2*$AI42))*COSH(RADIANS(2*2*$AJ42)))+($AE$2*SIN(RADIANS(2*3*$AI42))*COSH(RADIANS(2*3*$AJ42)))))</f>
        <v>0.942595777941516</v>
      </c>
      <c r="AL42" s="0" t="n">
        <f aca="false">($AJ42-(($AC$2*COS(RADIANS(2*1*$AI42))*SINH(RADIANS(2*1*$AJ42)))+($AD$2*COS(RADIANS(2*2*$AI42))*SINH(RADIANS(2*2*$AJ42)))+($AE$2*COS(RADIANS(2*3*$AI42))*SINH(RADIANS(2*3*$AJ42)))))</f>
        <v>5.03059570328969</v>
      </c>
      <c r="AM42" s="0" t="n">
        <f aca="false">ASIN(((SIN(($AK42))/(COSH((($AL42)))))))</f>
        <v>0.0105743688614723</v>
      </c>
      <c r="AN42" s="0" t="n">
        <f aca="false">$T42*6-183</f>
        <v>9</v>
      </c>
      <c r="AO42" s="0" t="n">
        <f aca="false">$AM42+($AF$2*SIN(2*$AM42))+($AG$2*SIN(4*$AM42)+($AH$2*SIN(6*$AM42)))</f>
        <v>0.0106457685158074</v>
      </c>
      <c r="AP42" s="0" t="n">
        <f aca="false">$AN42+ATAN(SINH($AL42)/COS($AK42))</f>
        <v>10.5631151422573</v>
      </c>
    </row>
    <row r="43" customFormat="false" ht="13.8" hidden="false" customHeight="false" outlineLevel="0" collapsed="false">
      <c r="A43" s="1" t="s">
        <v>221</v>
      </c>
      <c r="B43" s="1" t="s">
        <v>222</v>
      </c>
      <c r="C43" s="1" t="s">
        <v>223</v>
      </c>
      <c r="D43" s="1" t="s">
        <v>75</v>
      </c>
      <c r="E43" s="1" t="n">
        <v>14.69</v>
      </c>
      <c r="F43" s="1" t="n">
        <v>146</v>
      </c>
      <c r="G43" s="1" t="n">
        <v>147</v>
      </c>
      <c r="H43" s="1" t="n">
        <v>158</v>
      </c>
      <c r="I43" s="1" t="n">
        <v>4</v>
      </c>
      <c r="J43" s="1" t="s">
        <v>224</v>
      </c>
      <c r="K43" s="1" t="s">
        <v>163</v>
      </c>
      <c r="L43" s="1" t="s">
        <v>164</v>
      </c>
      <c r="M43" s="1" t="s">
        <v>225</v>
      </c>
      <c r="N43" s="1" t="n">
        <v>32515909.68</v>
      </c>
      <c r="O43" s="1" t="n">
        <v>6007342.63</v>
      </c>
      <c r="S43" s="0" t="n">
        <v>1</v>
      </c>
      <c r="T43" s="0" t="n">
        <v>32</v>
      </c>
      <c r="U43" s="0" t="s">
        <v>51</v>
      </c>
      <c r="AI43" s="0" t="n">
        <f aca="false">($O43-$V$2)/($X$2*$AB$2)</f>
        <v>0.943798483913054</v>
      </c>
      <c r="AJ43" s="0" t="n">
        <f aca="false">($N43-$W$2)/($X$2*$AB$2)</f>
        <v>5.02993900600627</v>
      </c>
      <c r="AK43" s="0" t="n">
        <f aca="false">($AI43-(($AC$2*SIN(RADIANS(2*1*$AI43))*COSH(RADIANS(2*1*$AJ43)))+($AD$2*SIN(RADIANS(2*2*$AI43))*COSH(RADIANS(2*2*$AJ43)))+($AE$2*SIN(RADIANS(2*3*$AI43))*COSH(RADIANS(2*3*$AJ43)))))</f>
        <v>0.943770459430843</v>
      </c>
      <c r="AL43" s="0" t="n">
        <f aca="false">($AJ43-(($AC$2*COS(RADIANS(2*1*$AI43))*SINH(RADIANS(2*1*$AJ43)))+($AD$2*COS(RADIANS(2*2*$AI43))*SINH(RADIANS(2*2*$AJ43)))+($AE$2*COS(RADIANS(2*3*$AI43))*SINH(RADIANS(2*3*$AJ43)))))</f>
        <v>5.02979122079353</v>
      </c>
      <c r="AM43" s="0" t="n">
        <f aca="false">ASIN(((SIN(($AK43))/(COSH((($AL43)))))))</f>
        <v>0.010591901583684</v>
      </c>
      <c r="AN43" s="0" t="n">
        <f aca="false">$T43*6-183</f>
        <v>9</v>
      </c>
      <c r="AO43" s="0" t="n">
        <f aca="false">$AM43+($AF$2*SIN(2*$AM43))+($AG$2*SIN(4*$AM43)+($AH$2*SIN(6*$AM43)))</f>
        <v>0.0106634196034662</v>
      </c>
      <c r="AP43" s="0" t="n">
        <f aca="false">$AN43+ATAN(SINH($AL43)/COS($AK43))</f>
        <v>10.5631213970179</v>
      </c>
    </row>
    <row r="44" customFormat="false" ht="13.8" hidden="false" customHeight="false" outlineLevel="0" collapsed="false">
      <c r="A44" s="1" t="s">
        <v>226</v>
      </c>
      <c r="B44" s="1" t="s">
        <v>227</v>
      </c>
      <c r="C44" s="1" t="s">
        <v>228</v>
      </c>
      <c r="D44" s="1" t="s">
        <v>137</v>
      </c>
      <c r="E44" s="1" t="n">
        <v>12.66</v>
      </c>
      <c r="F44" s="1" t="n">
        <v>20</v>
      </c>
      <c r="G44" s="1" t="n">
        <v>20</v>
      </c>
      <c r="H44" s="1" t="n">
        <v>23</v>
      </c>
      <c r="I44" s="1" t="n">
        <v>5</v>
      </c>
      <c r="J44" s="1" t="s">
        <v>46</v>
      </c>
      <c r="K44" s="1" t="s">
        <v>76</v>
      </c>
      <c r="L44" s="1" t="s">
        <v>77</v>
      </c>
      <c r="M44" s="1" t="s">
        <v>49</v>
      </c>
      <c r="N44" s="1" t="n">
        <v>32517541.8</v>
      </c>
      <c r="O44" s="1" t="n">
        <v>5995272.31</v>
      </c>
      <c r="P44" s="1" t="s">
        <v>50</v>
      </c>
      <c r="R44" s="1" t="s">
        <v>50</v>
      </c>
      <c r="S44" s="0" t="n">
        <v>1</v>
      </c>
      <c r="T44" s="0" t="n">
        <v>32</v>
      </c>
      <c r="U44" s="0" t="s">
        <v>51</v>
      </c>
      <c r="AI44" s="0" t="n">
        <f aca="false">($O44-$V$2)/($X$2*$AB$2)</f>
        <v>0.941902146311224</v>
      </c>
      <c r="AJ44" s="0" t="n">
        <f aca="false">($N44-$W$2)/($X$2*$AB$2)</f>
        <v>5.03019542427245</v>
      </c>
      <c r="AK44" s="0" t="n">
        <f aca="false">($AI44-(($AC$2*SIN(RADIANS(2*1*$AI44))*COSH(RADIANS(2*1*$AJ44)))+($AD$2*SIN(RADIANS(2*2*$AI44))*COSH(RADIANS(2*2*$AJ44)))+($AE$2*SIN(RADIANS(2*3*$AI44))*COSH(RADIANS(2*3*$AJ44)))))</f>
        <v>0.941874178073668</v>
      </c>
      <c r="AL44" s="0" t="n">
        <f aca="false">($AJ44-(($AC$2*COS(RADIANS(2*1*$AI44))*SINH(RADIANS(2*1*$AJ44)))+($AD$2*COS(RADIANS(2*2*$AI44))*SINH(RADIANS(2*2*$AJ44)))+($AE$2*COS(RADIANS(2*3*$AI44))*SINH(RADIANS(2*3*$AJ44)))))</f>
        <v>5.03004763112633</v>
      </c>
      <c r="AM44" s="0" t="n">
        <f aca="false">ASIN(((SIN(($AK44))/(COSH((($AL44)))))))</f>
        <v>0.010574617207897</v>
      </c>
      <c r="AN44" s="0" t="n">
        <f aca="false">$T44*6-183</f>
        <v>9</v>
      </c>
      <c r="AO44" s="0" t="n">
        <f aca="false">$AM44+($AF$2*SIN(2*$AM44))+($AG$2*SIN(4*$AM44)+($AH$2*SIN(6*$AM44)))</f>
        <v>0.0106460185388483</v>
      </c>
      <c r="AP44" s="0" t="n">
        <f aca="false">$AN44+ATAN(SINH($AL44)/COS($AK44))</f>
        <v>10.5631032983622</v>
      </c>
    </row>
    <row r="45" customFormat="false" ht="13.8" hidden="false" customHeight="false" outlineLevel="0" collapsed="false">
      <c r="A45" s="1" t="s">
        <v>229</v>
      </c>
      <c r="B45" s="1" t="s">
        <v>230</v>
      </c>
      <c r="C45" s="1" t="s">
        <v>231</v>
      </c>
      <c r="D45" s="1" t="s">
        <v>141</v>
      </c>
      <c r="E45" s="1" t="n">
        <v>12.66</v>
      </c>
      <c r="F45" s="1" t="n">
        <v>6</v>
      </c>
      <c r="G45" s="1" t="n">
        <v>6</v>
      </c>
      <c r="H45" s="1" t="n">
        <v>7</v>
      </c>
      <c r="I45" s="1" t="n">
        <v>3</v>
      </c>
      <c r="J45" s="1" t="s">
        <v>46</v>
      </c>
      <c r="K45" s="1" t="s">
        <v>76</v>
      </c>
      <c r="L45" s="1" t="s">
        <v>77</v>
      </c>
      <c r="M45" s="1" t="s">
        <v>49</v>
      </c>
      <c r="N45" s="1" t="n">
        <v>32517536</v>
      </c>
      <c r="O45" s="1" t="n">
        <v>5995273</v>
      </c>
      <c r="P45" s="1" t="s">
        <v>50</v>
      </c>
      <c r="R45" s="1" t="s">
        <v>50</v>
      </c>
      <c r="S45" s="0" t="n">
        <v>1</v>
      </c>
      <c r="T45" s="0" t="n">
        <v>32</v>
      </c>
      <c r="U45" s="0" t="s">
        <v>51</v>
      </c>
      <c r="AI45" s="0" t="n">
        <f aca="false">($O45-$V$2)/($X$2*$AB$2)</f>
        <v>0.941902254715388</v>
      </c>
      <c r="AJ45" s="0" t="n">
        <f aca="false">($N45-$W$2)/($X$2*$AB$2)</f>
        <v>5.03019451304905</v>
      </c>
      <c r="AK45" s="0" t="n">
        <f aca="false">($AI45-(($AC$2*SIN(RADIANS(2*1*$AI45))*COSH(RADIANS(2*1*$AJ45)))+($AD$2*SIN(RADIANS(2*2*$AI45))*COSH(RADIANS(2*2*$AJ45)))+($AE$2*SIN(RADIANS(2*3*$AI45))*COSH(RADIANS(2*3*$AJ45)))))</f>
        <v>0.941874286474769</v>
      </c>
      <c r="AL45" s="0" t="n">
        <f aca="false">($AJ45-(($AC$2*COS(RADIANS(2*1*$AI45))*SINH(RADIANS(2*1*$AJ45)))+($AD$2*COS(RADIANS(2*2*$AI45))*SINH(RADIANS(2*2*$AJ45)))+($AE$2*COS(RADIANS(2*3*$AI45))*SINH(RADIANS(2*3*$AJ45)))))</f>
        <v>5.03004671992999</v>
      </c>
      <c r="AM45" s="0" t="n">
        <f aca="false">ASIN(((SIN(($AK45))/(COSH((($AL45)))))))</f>
        <v>0.0105746276769144</v>
      </c>
      <c r="AN45" s="0" t="n">
        <f aca="false">$T45*6-183</f>
        <v>9</v>
      </c>
      <c r="AO45" s="0" t="n">
        <f aca="false">$AM45+($AF$2*SIN(2*$AM45))+($AG$2*SIN(4*$AM45)+($AH$2*SIN(6*$AM45)))</f>
        <v>0.0106460290785433</v>
      </c>
      <c r="AP45" s="0" t="n">
        <f aca="false">$AN45+ATAN(SINH($AL45)/COS($AK45))</f>
        <v>10.5631032924984</v>
      </c>
    </row>
    <row r="46" customFormat="false" ht="13.8" hidden="false" customHeight="false" outlineLevel="0" collapsed="false">
      <c r="A46" s="1" t="s">
        <v>232</v>
      </c>
      <c r="B46" s="1" t="s">
        <v>233</v>
      </c>
      <c r="C46" s="1" t="s">
        <v>234</v>
      </c>
      <c r="D46" s="1" t="s">
        <v>105</v>
      </c>
      <c r="E46" s="1" t="n">
        <v>45.53</v>
      </c>
      <c r="F46" s="1" t="n">
        <v>24</v>
      </c>
      <c r="G46" s="1" t="n">
        <v>27</v>
      </c>
      <c r="H46" s="1" t="n">
        <v>28</v>
      </c>
      <c r="I46" s="1" t="n">
        <v>3</v>
      </c>
      <c r="J46" s="1" t="s">
        <v>46</v>
      </c>
      <c r="K46" s="1" t="s">
        <v>57</v>
      </c>
      <c r="L46" s="1" t="s">
        <v>58</v>
      </c>
      <c r="M46" s="1" t="s">
        <v>49</v>
      </c>
      <c r="N46" s="1" t="n">
        <v>32612496.85</v>
      </c>
      <c r="O46" s="1" t="n">
        <v>5948872.01</v>
      </c>
      <c r="P46" s="1" t="s">
        <v>50</v>
      </c>
      <c r="R46" s="1" t="s">
        <v>50</v>
      </c>
      <c r="S46" s="0" t="n">
        <v>1</v>
      </c>
      <c r="T46" s="0" t="n">
        <v>32</v>
      </c>
      <c r="U46" s="0" t="s">
        <v>51</v>
      </c>
      <c r="AI46" s="0" t="n">
        <f aca="false">($O46-$V$2)/($X$2*$AB$2)</f>
        <v>0.934612311938466</v>
      </c>
      <c r="AJ46" s="0" t="n">
        <f aca="false">($N46-$W$2)/($X$2*$AB$2)</f>
        <v>5.04511357323608</v>
      </c>
      <c r="AK46" s="0" t="n">
        <f aca="false">($AI46-(($AC$2*SIN(RADIANS(2*1*$AI46))*COSH(RADIANS(2*1*$AJ46)))+($AD$2*SIN(RADIANS(2*2*$AI46))*COSH(RADIANS(2*2*$AJ46)))+($AE$2*SIN(RADIANS(2*3*$AI46))*COSH(RADIANS(2*3*$AJ46)))))</f>
        <v>0.934584557566849</v>
      </c>
      <c r="AL46" s="0" t="n">
        <f aca="false">($AJ46-(($AC$2*COS(RADIANS(2*1*$AI46))*SINH(RADIANS(2*1*$AJ46)))+($AD$2*COS(RADIANS(2*2*$AI46))*SINH(RADIANS(2*2*$AJ46)))+($AE$2*COS(RADIANS(2*3*$AI46))*SINH(RADIANS(2*3*$AJ46)))))</f>
        <v>5.04496533602327</v>
      </c>
      <c r="AM46" s="0" t="n">
        <f aca="false">ASIN(((SIN(($AK46))/(COSH((($AL46)))))))</f>
        <v>0.0103625217409328</v>
      </c>
      <c r="AN46" s="0" t="n">
        <f aca="false">$T46*6-183</f>
        <v>9</v>
      </c>
      <c r="AO46" s="0" t="n">
        <f aca="false">$AM46+($AF$2*SIN(2*$AM46))+($AG$2*SIN(4*$AM46)+($AH$2*SIN(6*$AM46)))</f>
        <v>0.010432491183696</v>
      </c>
      <c r="AP46" s="0" t="n">
        <f aca="false">$AN46+ATAN(SINH($AL46)/COS($AK46))</f>
        <v>10.5631414719735</v>
      </c>
    </row>
    <row r="47" customFormat="false" ht="13.8" hidden="false" customHeight="false" outlineLevel="0" collapsed="false">
      <c r="A47" s="1" t="s">
        <v>235</v>
      </c>
      <c r="B47" s="1" t="s">
        <v>236</v>
      </c>
      <c r="C47" s="1" t="s">
        <v>237</v>
      </c>
      <c r="D47" s="1" t="s">
        <v>238</v>
      </c>
      <c r="E47" s="1" t="n">
        <v>35.6</v>
      </c>
      <c r="F47" s="1" t="n">
        <v>12.5</v>
      </c>
      <c r="G47" s="1" t="n">
        <v>12.5</v>
      </c>
      <c r="H47" s="1" t="n">
        <v>13.5</v>
      </c>
      <c r="I47" s="1" t="n">
        <v>3</v>
      </c>
      <c r="J47" s="1" t="s">
        <v>46</v>
      </c>
      <c r="K47" s="1" t="s">
        <v>57</v>
      </c>
      <c r="L47" s="1" t="s">
        <v>58</v>
      </c>
      <c r="M47" s="1" t="s">
        <v>49</v>
      </c>
      <c r="N47" s="1" t="n">
        <v>32613067.64</v>
      </c>
      <c r="O47" s="1" t="n">
        <v>5948766.03</v>
      </c>
      <c r="P47" s="1" t="s">
        <v>50</v>
      </c>
      <c r="R47" s="1" t="s">
        <v>50</v>
      </c>
      <c r="S47" s="0" t="n">
        <v>1</v>
      </c>
      <c r="T47" s="0" t="n">
        <v>32</v>
      </c>
      <c r="U47" s="0" t="s">
        <v>51</v>
      </c>
      <c r="AI47" s="0" t="n">
        <f aca="false">($O47-$V$2)/($X$2*$AB$2)</f>
        <v>0.93459566168735</v>
      </c>
      <c r="AJ47" s="0" t="n">
        <f aca="false">($N47-$W$2)/($X$2*$AB$2)</f>
        <v>5.04520324861666</v>
      </c>
      <c r="AK47" s="0" t="n">
        <f aca="false">($AI47-(($AC$2*SIN(RADIANS(2*1*$AI47))*COSH(RADIANS(2*1*$AJ47)))+($AD$2*SIN(RADIANS(2*2*$AI47))*COSH(RADIANS(2*2*$AJ47)))+($AE$2*SIN(RADIANS(2*3*$AI47))*COSH(RADIANS(2*3*$AJ47)))))</f>
        <v>0.934567907794856</v>
      </c>
      <c r="AL47" s="0" t="n">
        <f aca="false">($AJ47-(($AC$2*COS(RADIANS(2*1*$AI47))*SINH(RADIANS(2*1*$AJ47)))+($AD$2*COS(RADIANS(2*2*$AI47))*SINH(RADIANS(2*2*$AJ47)))+($AE$2*COS(RADIANS(2*3*$AI47))*SINH(RADIANS(2*3*$AJ47)))))</f>
        <v>5.04505500873897</v>
      </c>
      <c r="AM47" s="0" t="n">
        <f aca="false">ASIN(((SIN(($AK47))/(COSH((($AL47)))))))</f>
        <v>0.0103614651506258</v>
      </c>
      <c r="AN47" s="0" t="n">
        <f aca="false">$T47*6-183</f>
        <v>9</v>
      </c>
      <c r="AO47" s="0" t="n">
        <f aca="false">$AM47+($AF$2*SIN(2*$AM47))+($AG$2*SIN(4*$AM47)+($AH$2*SIN(6*$AM47)))</f>
        <v>0.0104314274601577</v>
      </c>
      <c r="AP47" s="0" t="n">
        <f aca="false">$AN47+ATAN(SINH($AL47)/COS($AK47))</f>
        <v>10.5631419858863</v>
      </c>
    </row>
    <row r="48" customFormat="false" ht="13.8" hidden="false" customHeight="false" outlineLevel="0" collapsed="false">
      <c r="A48" s="1" t="s">
        <v>239</v>
      </c>
      <c r="B48" s="1" t="s">
        <v>240</v>
      </c>
      <c r="C48" s="1" t="s">
        <v>241</v>
      </c>
      <c r="D48" s="1" t="s">
        <v>242</v>
      </c>
      <c r="E48" s="1" t="n">
        <v>41.89</v>
      </c>
      <c r="F48" s="1" t="n">
        <v>8</v>
      </c>
      <c r="G48" s="1" t="n">
        <v>8</v>
      </c>
      <c r="H48" s="1" t="n">
        <v>19</v>
      </c>
      <c r="I48" s="1" t="n">
        <v>3</v>
      </c>
      <c r="J48" s="1" t="s">
        <v>62</v>
      </c>
      <c r="K48" s="1" t="s">
        <v>243</v>
      </c>
      <c r="L48" s="1" t="s">
        <v>244</v>
      </c>
      <c r="M48" s="1" t="s">
        <v>49</v>
      </c>
      <c r="N48" s="1" t="n">
        <v>32599412.86</v>
      </c>
      <c r="O48" s="1" t="n">
        <v>5935450.57</v>
      </c>
      <c r="P48" s="1" t="s">
        <v>50</v>
      </c>
      <c r="R48" s="1" t="s">
        <v>50</v>
      </c>
      <c r="S48" s="0" t="n">
        <v>1</v>
      </c>
      <c r="T48" s="0" t="n">
        <v>32</v>
      </c>
      <c r="U48" s="0" t="s">
        <v>51</v>
      </c>
      <c r="AI48" s="0" t="n">
        <f aca="false">($O48-$V$2)/($X$2*$AB$2)</f>
        <v>0.932503703273351</v>
      </c>
      <c r="AJ48" s="0" t="n">
        <f aca="false">($N48-$W$2)/($X$2*$AB$2)</f>
        <v>5.04305798049132</v>
      </c>
      <c r="AK48" s="0" t="n">
        <f aca="false">($AI48-(($AC$2*SIN(RADIANS(2*1*$AI48))*COSH(RADIANS(2*1*$AJ48)))+($AD$2*SIN(RADIANS(2*2*$AI48))*COSH(RADIANS(2*2*$AJ48)))+($AE$2*SIN(RADIANS(2*3*$AI48))*COSH(RADIANS(2*3*$AJ48)))))</f>
        <v>0.932476011843535</v>
      </c>
      <c r="AL48" s="0" t="n">
        <f aca="false">($AJ48-(($AC$2*COS(RADIANS(2*1*$AI48))*SINH(RADIANS(2*1*$AJ48)))+($AD$2*COS(RADIANS(2*2*$AI48))*SINH(RADIANS(2*2*$AJ48)))+($AE$2*COS(RADIANS(2*3*$AI48))*SINH(RADIANS(2*3*$AJ48)))))</f>
        <v>5.04290980394392</v>
      </c>
      <c r="AM48" s="0" t="n">
        <f aca="false">ASIN(((SIN(($AK48))/(COSH((($AL48)))))))</f>
        <v>0.0103676463978202</v>
      </c>
      <c r="AN48" s="0" t="n">
        <f aca="false">$T48*6-183</f>
        <v>9</v>
      </c>
      <c r="AO48" s="0" t="n">
        <f aca="false">$AM48+($AF$2*SIN(2*$AM48))+($AG$2*SIN(4*$AM48)+($AH$2*SIN(6*$AM48)))</f>
        <v>0.0104376504380599</v>
      </c>
      <c r="AP48" s="0" t="n">
        <f aca="false">$AN48+ATAN(SINH($AL48)/COS($AK48))</f>
        <v>10.5631038424171</v>
      </c>
    </row>
    <row r="49" customFormat="false" ht="13.8" hidden="false" customHeight="false" outlineLevel="0" collapsed="false">
      <c r="A49" s="1" t="s">
        <v>245</v>
      </c>
      <c r="B49" s="1" t="s">
        <v>246</v>
      </c>
      <c r="C49" s="1" t="s">
        <v>247</v>
      </c>
      <c r="D49" s="1" t="s">
        <v>81</v>
      </c>
      <c r="E49" s="1" t="n">
        <v>36.42</v>
      </c>
      <c r="F49" s="1" t="n">
        <v>120</v>
      </c>
      <c r="G49" s="1" t="n">
        <v>122</v>
      </c>
      <c r="H49" s="1" t="n">
        <v>124</v>
      </c>
      <c r="I49" s="1" t="n">
        <v>9</v>
      </c>
      <c r="J49" s="1" t="s">
        <v>248</v>
      </c>
      <c r="K49" s="1" t="s">
        <v>249</v>
      </c>
      <c r="L49" s="1" t="s">
        <v>250</v>
      </c>
      <c r="M49" s="1" t="s">
        <v>251</v>
      </c>
      <c r="N49" s="1" t="n">
        <v>32607866.76</v>
      </c>
      <c r="O49" s="1" t="n">
        <v>5941294.7</v>
      </c>
      <c r="Q49" s="1" t="s">
        <v>50</v>
      </c>
      <c r="S49" s="0" t="n">
        <v>1</v>
      </c>
      <c r="T49" s="0" t="n">
        <v>32</v>
      </c>
      <c r="U49" s="0" t="s">
        <v>51</v>
      </c>
      <c r="AI49" s="0" t="n">
        <f aca="false">($O49-$V$2)/($X$2*$AB$2)</f>
        <v>0.933421859831668</v>
      </c>
      <c r="AJ49" s="0" t="n">
        <f aca="false">($N49-$W$2)/($X$2*$AB$2)</f>
        <v>5.04438615144719</v>
      </c>
      <c r="AK49" s="0" t="n">
        <f aca="false">($AI49-(($AC$2*SIN(RADIANS(2*1*$AI49))*COSH(RADIANS(2*1*$AJ49)))+($AD$2*SIN(RADIANS(2*2*$AI49))*COSH(RADIANS(2*2*$AJ49)))+($AE$2*SIN(RADIANS(2*3*$AI49))*COSH(RADIANS(2*3*$AJ49)))))</f>
        <v>0.93339414092208</v>
      </c>
      <c r="AL49" s="0" t="n">
        <f aca="false">($AJ49-(($AC$2*COS(RADIANS(2*1*$AI49))*SINH(RADIANS(2*1*$AJ49)))+($AD$2*COS(RADIANS(2*2*$AI49))*SINH(RADIANS(2*2*$AJ49)))+($AE$2*COS(RADIANS(2*3*$AI49))*SINH(RADIANS(2*3*$AJ49)))))</f>
        <v>5.04423793562731</v>
      </c>
      <c r="AM49" s="0" t="n">
        <f aca="false">ASIN(((SIN(($AK49))/(COSH((($AL49)))))))</f>
        <v>0.0103609354753606</v>
      </c>
      <c r="AN49" s="0" t="n">
        <f aca="false">$T49*6-183</f>
        <v>9</v>
      </c>
      <c r="AO49" s="0" t="n">
        <f aca="false">$AM49+($AF$2*SIN(2*$AM49))+($AG$2*SIN(4*$AM49)+($AH$2*SIN(6*$AM49)))</f>
        <v>0.0104308942089593</v>
      </c>
      <c r="AP49" s="0" t="n">
        <f aca="false">$AN49+ATAN(SINH($AL49)/COS($AK49))</f>
        <v>10.5631235622156</v>
      </c>
    </row>
    <row r="50" customFormat="false" ht="13.8" hidden="false" customHeight="false" outlineLevel="0" collapsed="false">
      <c r="A50" s="1" t="s">
        <v>252</v>
      </c>
      <c r="B50" s="1" t="s">
        <v>253</v>
      </c>
      <c r="C50" s="1" t="s">
        <v>254</v>
      </c>
      <c r="D50" s="1" t="s">
        <v>81</v>
      </c>
      <c r="E50" s="1" t="n">
        <v>36.42</v>
      </c>
      <c r="F50" s="1" t="n">
        <v>147</v>
      </c>
      <c r="G50" s="1" t="n">
        <v>149</v>
      </c>
      <c r="H50" s="1" t="n">
        <v>210</v>
      </c>
      <c r="I50" s="1" t="n">
        <v>6</v>
      </c>
      <c r="J50" s="1" t="s">
        <v>255</v>
      </c>
      <c r="K50" s="1" t="s">
        <v>249</v>
      </c>
      <c r="L50" s="1" t="s">
        <v>250</v>
      </c>
      <c r="M50" s="1" t="s">
        <v>251</v>
      </c>
      <c r="N50" s="1" t="n">
        <v>32607866.59</v>
      </c>
      <c r="O50" s="1" t="n">
        <v>5941298.69</v>
      </c>
      <c r="Q50" s="1" t="s">
        <v>50</v>
      </c>
      <c r="S50" s="0" t="n">
        <v>1</v>
      </c>
      <c r="T50" s="0" t="n">
        <v>32</v>
      </c>
      <c r="U50" s="0" t="s">
        <v>51</v>
      </c>
      <c r="AI50" s="0" t="n">
        <f aca="false">($O50-$V$2)/($X$2*$AB$2)</f>
        <v>0.933422486690528</v>
      </c>
      <c r="AJ50" s="0" t="n">
        <f aca="false">($N50-$W$2)/($X$2*$AB$2)</f>
        <v>5.04438612473892</v>
      </c>
      <c r="AK50" s="0" t="n">
        <f aca="false">($AI50-(($AC$2*SIN(RADIANS(2*1*$AI50))*COSH(RADIANS(2*1*$AJ50)))+($AD$2*SIN(RADIANS(2*2*$AI50))*COSH(RADIANS(2*2*$AJ50)))+($AE$2*SIN(RADIANS(2*3*$AI50))*COSH(RADIANS(2*3*$AJ50)))))</f>
        <v>0.933394767762336</v>
      </c>
      <c r="AL50" s="0" t="n">
        <f aca="false">($AJ50-(($AC$2*COS(RADIANS(2*1*$AI50))*SINH(RADIANS(2*1*$AJ50)))+($AD$2*COS(RADIANS(2*2*$AI50))*SINH(RADIANS(2*2*$AJ50)))+($AE$2*COS(RADIANS(2*3*$AI50))*SINH(RADIANS(2*3*$AJ50)))))</f>
        <v>5.04423790891994</v>
      </c>
      <c r="AM50" s="0" t="n">
        <f aca="false">ASIN(((SIN(($AK50))/(COSH((($AL50)))))))</f>
        <v>0.0103609405616095</v>
      </c>
      <c r="AN50" s="0" t="n">
        <f aca="false">$T50*6-183</f>
        <v>9</v>
      </c>
      <c r="AO50" s="0" t="n">
        <f aca="false">$AM50+($AF$2*SIN(2*$AM50))+($AG$2*SIN(4*$AM50)+($AH$2*SIN(6*$AM50)))</f>
        <v>0.0104308993295464</v>
      </c>
      <c r="AP50" s="0" t="n">
        <f aca="false">$AN50+ATAN(SINH($AL50)/COS($AK50))</f>
        <v>10.5631235685054</v>
      </c>
    </row>
    <row r="51" customFormat="false" ht="13.8" hidden="false" customHeight="false" outlineLevel="0" collapsed="false">
      <c r="A51" s="1" t="s">
        <v>256</v>
      </c>
      <c r="B51" s="1" t="s">
        <v>257</v>
      </c>
      <c r="C51" s="1" t="s">
        <v>258</v>
      </c>
      <c r="D51" s="1" t="s">
        <v>186</v>
      </c>
      <c r="E51" s="1" t="n">
        <v>16.41</v>
      </c>
      <c r="F51" s="1" t="n">
        <v>3.5</v>
      </c>
      <c r="G51" s="1" t="n">
        <v>3.5</v>
      </c>
      <c r="H51" s="1" t="n">
        <v>4</v>
      </c>
      <c r="I51" s="1" t="n">
        <v>3</v>
      </c>
      <c r="J51" s="1" t="s">
        <v>46</v>
      </c>
      <c r="K51" s="1" t="s">
        <v>243</v>
      </c>
      <c r="L51" s="1" t="s">
        <v>244</v>
      </c>
      <c r="M51" s="1" t="s">
        <v>49</v>
      </c>
      <c r="N51" s="1" t="n">
        <v>32608576.13</v>
      </c>
      <c r="O51" s="1" t="n">
        <v>5928777.89</v>
      </c>
      <c r="P51" s="1" t="s">
        <v>50</v>
      </c>
      <c r="R51" s="1" t="s">
        <v>50</v>
      </c>
      <c r="S51" s="0" t="n">
        <v>1</v>
      </c>
      <c r="T51" s="0" t="n">
        <v>32</v>
      </c>
      <c r="U51" s="0" t="s">
        <v>51</v>
      </c>
      <c r="AI51" s="0" t="n">
        <f aca="false">($O51-$V$2)/($X$2*$AB$2)</f>
        <v>0.931455375309471</v>
      </c>
      <c r="AJ51" s="0" t="n">
        <f aca="false">($N51-$W$2)/($X$2*$AB$2)</f>
        <v>5.04449759878285</v>
      </c>
      <c r="AK51" s="0" t="n">
        <f aca="false">($AI51-(($AC$2*SIN(RADIANS(2*1*$AI51))*COSH(RADIANS(2*1*$AJ51)))+($AD$2*SIN(RADIANS(2*2*$AI51))*COSH(RADIANS(2*2*$AJ51)))+($AE$2*SIN(RADIANS(2*3*$AI51))*COSH(RADIANS(2*3*$AJ51)))))</f>
        <v>0.931427714757264</v>
      </c>
      <c r="AL51" s="0" t="n">
        <f aca="false">($AJ51-(($AC$2*COS(RADIANS(2*1*$AI51))*SINH(RADIANS(2*1*$AJ51)))+($AD$2*COS(RADIANS(2*2*$AI51))*SINH(RADIANS(2*2*$AJ51)))+($AE$2*COS(RADIANS(2*3*$AI51))*SINH(RADIANS(2*3*$AJ51)))))</f>
        <v>5.04434937932319</v>
      </c>
      <c r="AM51" s="0" t="n">
        <f aca="false">ASIN(((SIN(($AK51))/(COSH((($AL51)))))))</f>
        <v>0.0103446748182183</v>
      </c>
      <c r="AN51" s="0" t="n">
        <f aca="false">$T51*6-183</f>
        <v>9</v>
      </c>
      <c r="AO51" s="0" t="n">
        <f aca="false">$AM51+($AF$2*SIN(2*$AM51))+($AG$2*SIN(4*$AM51)+($AH$2*SIN(6*$AM51)))</f>
        <v>0.0104145237731515</v>
      </c>
      <c r="AP51" s="0" t="n">
        <f aca="false">$AN51+ATAN(SINH($AL51)/COS($AK51))</f>
        <v>10.5631040602619</v>
      </c>
    </row>
    <row r="52" customFormat="false" ht="13.8" hidden="false" customHeight="false" outlineLevel="0" collapsed="false">
      <c r="A52" s="1" t="s">
        <v>259</v>
      </c>
      <c r="B52" s="1" t="s">
        <v>260</v>
      </c>
      <c r="C52" s="1" t="s">
        <v>261</v>
      </c>
      <c r="D52" s="1" t="s">
        <v>262</v>
      </c>
      <c r="E52" s="1" t="n">
        <v>22.63</v>
      </c>
      <c r="F52" s="1" t="n">
        <v>7</v>
      </c>
      <c r="G52" s="1" t="n">
        <v>7</v>
      </c>
      <c r="H52" s="1" t="n">
        <v>9</v>
      </c>
      <c r="I52" s="1" t="n">
        <v>3</v>
      </c>
      <c r="J52" s="1" t="s">
        <v>46</v>
      </c>
      <c r="K52" s="1" t="s">
        <v>243</v>
      </c>
      <c r="L52" s="1" t="s">
        <v>244</v>
      </c>
      <c r="M52" s="1" t="s">
        <v>49</v>
      </c>
      <c r="N52" s="1" t="n">
        <v>32609546</v>
      </c>
      <c r="O52" s="1" t="n">
        <v>5929892</v>
      </c>
      <c r="P52" s="1" t="s">
        <v>50</v>
      </c>
      <c r="R52" s="1" t="s">
        <v>50</v>
      </c>
      <c r="S52" s="0" t="n">
        <v>1</v>
      </c>
      <c r="T52" s="0" t="n">
        <v>32</v>
      </c>
      <c r="U52" s="0" t="s">
        <v>51</v>
      </c>
      <c r="AI52" s="0" t="n">
        <f aca="false">($O52-$V$2)/($X$2*$AB$2)</f>
        <v>0.93163041032806</v>
      </c>
      <c r="AJ52" s="0" t="n">
        <f aca="false">($N52-$W$2)/($X$2*$AB$2)</f>
        <v>5.044649972618</v>
      </c>
      <c r="AK52" s="0" t="n">
        <f aca="false">($AI52-(($AC$2*SIN(RADIANS(2*1*$AI52))*COSH(RADIANS(2*1*$AJ52)))+($AD$2*SIN(RADIANS(2*2*$AI52))*COSH(RADIANS(2*2*$AJ52)))+($AE$2*SIN(RADIANS(2*3*$AI52))*COSH(RADIANS(2*3*$AJ52)))))</f>
        <v>0.931602744554179</v>
      </c>
      <c r="AL52" s="0" t="n">
        <f aca="false">($AJ52-(($AC$2*COS(RADIANS(2*1*$AI52))*SINH(RADIANS(2*1*$AJ52)))+($AD$2*COS(RADIANS(2*2*$AI52))*SINH(RADIANS(2*2*$AJ52)))+($AE$2*COS(RADIANS(2*3*$AI52))*SINH(RADIANS(2*3*$AJ52)))))</f>
        <v>5.0445017486645</v>
      </c>
      <c r="AM52" s="0" t="n">
        <f aca="false">ASIN(((SIN(($AK52))/(COSH((($AL52)))))))</f>
        <v>0.0103444448007304</v>
      </c>
      <c r="AN52" s="0" t="n">
        <f aca="false">$T52*6-183</f>
        <v>9</v>
      </c>
      <c r="AO52" s="0" t="n">
        <f aca="false">$AM52+($AF$2*SIN(2*$AM52))+($AG$2*SIN(4*$AM52)+($AH$2*SIN(6*$AM52)))</f>
        <v>0.0104142922027731</v>
      </c>
      <c r="AP52" s="0" t="n">
        <f aca="false">$AN52+ATAN(SINH($AL52)/COS($AK52))</f>
        <v>10.5631070427686</v>
      </c>
    </row>
    <row r="53" customFormat="false" ht="13.8" hidden="false" customHeight="false" outlineLevel="0" collapsed="false">
      <c r="A53" s="1" t="s">
        <v>263</v>
      </c>
      <c r="B53" s="1" t="s">
        <v>264</v>
      </c>
      <c r="C53" s="1" t="s">
        <v>265</v>
      </c>
      <c r="D53" s="1" t="s">
        <v>186</v>
      </c>
      <c r="E53" s="1" t="n">
        <v>11.6</v>
      </c>
      <c r="F53" s="1" t="n">
        <v>23</v>
      </c>
      <c r="G53" s="1" t="n">
        <v>23</v>
      </c>
      <c r="H53" s="1" t="n">
        <v>25</v>
      </c>
      <c r="I53" s="1" t="n">
        <v>3</v>
      </c>
      <c r="J53" s="1" t="s">
        <v>56</v>
      </c>
      <c r="K53" s="1" t="s">
        <v>243</v>
      </c>
      <c r="L53" s="1" t="s">
        <v>244</v>
      </c>
      <c r="M53" s="1" t="s">
        <v>49</v>
      </c>
      <c r="N53" s="1" t="n">
        <v>32590751.1</v>
      </c>
      <c r="O53" s="1" t="n">
        <v>5921849.19</v>
      </c>
      <c r="P53" s="1" t="s">
        <v>50</v>
      </c>
      <c r="R53" s="1" t="s">
        <v>50</v>
      </c>
      <c r="S53" s="0" t="n">
        <v>1</v>
      </c>
      <c r="T53" s="0" t="n">
        <v>32</v>
      </c>
      <c r="U53" s="0" t="s">
        <v>51</v>
      </c>
      <c r="AI53" s="0" t="n">
        <f aca="false">($O53-$V$2)/($X$2*$AB$2)</f>
        <v>0.930366824687632</v>
      </c>
      <c r="AJ53" s="0" t="n">
        <f aca="false">($N53-$W$2)/($X$2*$AB$2)</f>
        <v>5.04169715317389</v>
      </c>
      <c r="AK53" s="0" t="n">
        <f aca="false">($AI53-(($AC$2*SIN(RADIANS(2*1*$AI53))*COSH(RADIANS(2*1*$AJ53)))+($AD$2*SIN(RADIANS(2*2*$AI53))*COSH(RADIANS(2*2*$AJ53)))+($AE$2*SIN(RADIANS(2*3*$AI53))*COSH(RADIANS(2*3*$AJ53)))))</f>
        <v>0.930339196920493</v>
      </c>
      <c r="AL53" s="0" t="n">
        <f aca="false">($AJ53-(($AC$2*COS(RADIANS(2*1*$AI53))*SINH(RADIANS(2*1*$AJ53)))+($AD$2*COS(RADIANS(2*2*$AI53))*SINH(RADIANS(2*2*$AJ53)))+($AE$2*COS(RADIANS(2*3*$AI53))*SINH(RADIANS(2*3*$AJ53)))))</f>
        <v>5.04154901666334</v>
      </c>
      <c r="AM53" s="0" t="n">
        <f aca="false">ASIN(((SIN(($AK53))/(COSH((($AL53)))))))</f>
        <v>0.0103652801656135</v>
      </c>
      <c r="AN53" s="0" t="n">
        <f aca="false">$T53*6-183</f>
        <v>9</v>
      </c>
      <c r="AO53" s="0" t="n">
        <f aca="false">$AM53+($AF$2*SIN(2*$AM53))+($AG$2*SIN(4*$AM53)+($AH$2*SIN(6*$AM53)))</f>
        <v>0.0104352682309967</v>
      </c>
      <c r="AP53" s="0" t="n">
        <f aca="false">$AN53+ATAN(SINH($AL53)/COS($AK53))</f>
        <v>10.5630712005558</v>
      </c>
    </row>
    <row r="54" customFormat="false" ht="13.8" hidden="false" customHeight="false" outlineLevel="0" collapsed="false">
      <c r="A54" s="1" t="s">
        <v>266</v>
      </c>
      <c r="B54" s="1" t="s">
        <v>267</v>
      </c>
      <c r="C54" s="1" t="s">
        <v>268</v>
      </c>
      <c r="D54" s="1" t="s">
        <v>125</v>
      </c>
      <c r="E54" s="1" t="n">
        <v>9.1</v>
      </c>
      <c r="F54" s="1" t="n">
        <v>11</v>
      </c>
      <c r="G54" s="1" t="n">
        <v>11</v>
      </c>
      <c r="H54" s="1" t="n">
        <v>12</v>
      </c>
      <c r="I54" s="1" t="n">
        <v>2</v>
      </c>
      <c r="J54" s="1" t="s">
        <v>46</v>
      </c>
      <c r="K54" s="1" t="s">
        <v>57</v>
      </c>
      <c r="L54" s="1" t="s">
        <v>58</v>
      </c>
      <c r="M54" s="1" t="s">
        <v>49</v>
      </c>
      <c r="N54" s="1" t="n">
        <v>32612367.16</v>
      </c>
      <c r="O54" s="1" t="n">
        <v>5960213.81</v>
      </c>
      <c r="P54" s="1" t="s">
        <v>50</v>
      </c>
      <c r="R54" s="1" t="s">
        <v>50</v>
      </c>
      <c r="S54" s="0" t="n">
        <v>1</v>
      </c>
      <c r="T54" s="0" t="n">
        <v>32</v>
      </c>
      <c r="U54" s="0" t="s">
        <v>51</v>
      </c>
      <c r="AI54" s="0" t="n">
        <f aca="false">($O54-$V$2)/($X$2*$AB$2)</f>
        <v>0.93639419359632</v>
      </c>
      <c r="AJ54" s="0" t="n">
        <f aca="false">($N54-$W$2)/($X$2*$AB$2)</f>
        <v>5.04509319796653</v>
      </c>
      <c r="AK54" s="0" t="n">
        <f aca="false">($AI54-(($AC$2*SIN(RADIANS(2*1*$AI54))*COSH(RADIANS(2*1*$AJ54)))+($AD$2*SIN(RADIANS(2*2*$AI54))*COSH(RADIANS(2*2*$AJ54)))+($AE$2*SIN(RADIANS(2*3*$AI54))*COSH(RADIANS(2*3*$AJ54)))))</f>
        <v>0.936366386331994</v>
      </c>
      <c r="AL54" s="0" t="n">
        <f aca="false">($AJ54-(($AC$2*COS(RADIANS(2*1*$AI54))*SINH(RADIANS(2*1*$AJ54)))+($AD$2*COS(RADIANS(2*2*$AI54))*SINH(RADIANS(2*2*$AJ54)))+($AE$2*COS(RADIANS(2*3*$AI54))*SINH(RADIANS(2*3*$AJ54)))))</f>
        <v>5.04494496165989</v>
      </c>
      <c r="AM54" s="0" t="n">
        <f aca="false">ASIN(((SIN(($AK54))/(COSH((($AL54)))))))</f>
        <v>0.0103763561908844</v>
      </c>
      <c r="AN54" s="0" t="n">
        <f aca="false">$T54*6-183</f>
        <v>9</v>
      </c>
      <c r="AO54" s="0" t="n">
        <f aca="false">$AM54+($AF$2*SIN(2*$AM54))+($AG$2*SIN(4*$AM54)+($AH$2*SIN(6*$AM54)))</f>
        <v>0.0104464190324798</v>
      </c>
      <c r="AP54" s="0" t="n">
        <f aca="false">$AN54+ATAN(SINH($AL54)/COS($AK54))</f>
        <v>10.5631597928821</v>
      </c>
    </row>
    <row r="55" customFormat="false" ht="13.8" hidden="false" customHeight="false" outlineLevel="0" collapsed="false">
      <c r="A55" s="1" t="s">
        <v>269</v>
      </c>
      <c r="B55" s="1" t="s">
        <v>270</v>
      </c>
      <c r="C55" s="1" t="s">
        <v>271</v>
      </c>
      <c r="D55" s="1" t="s">
        <v>141</v>
      </c>
      <c r="E55" s="1" t="n">
        <v>8.93</v>
      </c>
      <c r="F55" s="1" t="n">
        <v>5.68</v>
      </c>
      <c r="G55" s="1" t="n">
        <v>5.64</v>
      </c>
      <c r="H55" s="1" t="n">
        <v>6.5</v>
      </c>
      <c r="I55" s="1" t="n">
        <v>3</v>
      </c>
      <c r="J55" s="1" t="s">
        <v>46</v>
      </c>
      <c r="K55" s="1" t="s">
        <v>57</v>
      </c>
      <c r="L55" s="1" t="s">
        <v>58</v>
      </c>
      <c r="M55" s="1" t="s">
        <v>49</v>
      </c>
      <c r="N55" s="1" t="n">
        <v>32612368</v>
      </c>
      <c r="O55" s="1" t="n">
        <v>5960229</v>
      </c>
      <c r="P55" s="1" t="s">
        <v>50</v>
      </c>
      <c r="R55" s="1" t="s">
        <v>50</v>
      </c>
      <c r="S55" s="0" t="n">
        <v>1</v>
      </c>
      <c r="T55" s="0" t="n">
        <v>32</v>
      </c>
      <c r="U55" s="0" t="s">
        <v>51</v>
      </c>
      <c r="AI55" s="0" t="n">
        <f aca="false">($O55-$V$2)/($X$2*$AB$2)</f>
        <v>0.936396580058997</v>
      </c>
      <c r="AJ55" s="0" t="n">
        <f aca="false">($N55-$W$2)/($X$2*$AB$2)</f>
        <v>5.04509332993681</v>
      </c>
      <c r="AK55" s="0" t="n">
        <f aca="false">($AI55-(($AC$2*SIN(RADIANS(2*1*$AI55))*COSH(RADIANS(2*1*$AJ55)))+($AD$2*SIN(RADIANS(2*2*$AI55))*COSH(RADIANS(2*2*$AJ55)))+($AE$2*SIN(RADIANS(2*3*$AI55))*COSH(RADIANS(2*3*$AJ55)))))</f>
        <v>0.936368772723805</v>
      </c>
      <c r="AL55" s="0" t="n">
        <f aca="false">($AJ55-(($AC$2*COS(RADIANS(2*1*$AI55))*SINH(RADIANS(2*1*$AJ55)))+($AD$2*COS(RADIANS(2*2*$AI55))*SINH(RADIANS(2*2*$AJ55)))+($AE$2*COS(RADIANS(2*3*$AI55))*SINH(RADIANS(2*3*$AJ55)))))</f>
        <v>5.04494509362666</v>
      </c>
      <c r="AM55" s="0" t="n">
        <f aca="false">ASIN(((SIN(($AK55))/(COSH((($AL55)))))))</f>
        <v>0.0103763730451677</v>
      </c>
      <c r="AN55" s="0" t="n">
        <f aca="false">$T55*6-183</f>
        <v>9</v>
      </c>
      <c r="AO55" s="0" t="n">
        <f aca="false">$AM55+($AF$2*SIN(2*$AM55))+($AG$2*SIN(4*$AM55)+($AH$2*SIN(6*$AM55)))</f>
        <v>0.0104464360005493</v>
      </c>
      <c r="AP55" s="0" t="n">
        <f aca="false">$AN55+ATAN(SINH($AL55)/COS($AK55))</f>
        <v>10.5631598186522</v>
      </c>
    </row>
    <row r="56" customFormat="false" ht="13.8" hidden="false" customHeight="false" outlineLevel="0" collapsed="false">
      <c r="A56" s="1" t="s">
        <v>272</v>
      </c>
      <c r="B56" s="1" t="s">
        <v>273</v>
      </c>
      <c r="C56" s="1" t="s">
        <v>274</v>
      </c>
      <c r="D56" s="1" t="s">
        <v>109</v>
      </c>
      <c r="E56" s="1" t="n">
        <v>31.13</v>
      </c>
      <c r="F56" s="1" t="n">
        <v>9</v>
      </c>
      <c r="G56" s="1" t="n">
        <v>9</v>
      </c>
      <c r="H56" s="1" t="n">
        <v>10</v>
      </c>
      <c r="I56" s="1" t="n">
        <v>3</v>
      </c>
      <c r="J56" s="1" t="s">
        <v>46</v>
      </c>
      <c r="K56" s="1" t="s">
        <v>57</v>
      </c>
      <c r="L56" s="1" t="s">
        <v>58</v>
      </c>
      <c r="M56" s="1" t="s">
        <v>49</v>
      </c>
      <c r="N56" s="1" t="n">
        <v>32616440.68</v>
      </c>
      <c r="O56" s="1" t="n">
        <v>5936517.28</v>
      </c>
      <c r="P56" s="1" t="s">
        <v>50</v>
      </c>
      <c r="R56" s="1" t="s">
        <v>50</v>
      </c>
      <c r="S56" s="0" t="n">
        <v>1</v>
      </c>
      <c r="T56" s="0" t="n">
        <v>32</v>
      </c>
      <c r="U56" s="0" t="s">
        <v>51</v>
      </c>
      <c r="AI56" s="0" t="n">
        <f aca="false">($O56-$V$2)/($X$2*$AB$2)</f>
        <v>0.932671291397216</v>
      </c>
      <c r="AJ56" s="0" t="n">
        <f aca="false">($N56-$W$2)/($X$2*$AB$2)</f>
        <v>5.04573317844325</v>
      </c>
      <c r="AK56" s="0" t="n">
        <f aca="false">($AI56-(($AC$2*SIN(RADIANS(2*1*$AI56))*COSH(RADIANS(2*1*$AJ56)))+($AD$2*SIN(RADIANS(2*2*$AI56))*COSH(RADIANS(2*2*$AJ56)))+($AE$2*SIN(RADIANS(2*3*$AI56))*COSH(RADIANS(2*3*$AJ56)))))</f>
        <v>0.932643594541539</v>
      </c>
      <c r="AL56" s="0" t="n">
        <f aca="false">($AJ56-(($AC$2*COS(RADIANS(2*1*$AI56))*SINH(RADIANS(2*1*$AJ56)))+($AD$2*COS(RADIANS(2*2*$AI56))*SINH(RADIANS(2*2*$AJ56)))+($AE$2*COS(RADIANS(2*3*$AI56))*SINH(RADIANS(2*3*$AJ56)))))</f>
        <v>5.04558492250943</v>
      </c>
      <c r="AM56" s="0" t="n">
        <f aca="false">ASIN(((SIN(($AK56))/(COSH((($AL56)))))))</f>
        <v>0.0103412356139535</v>
      </c>
      <c r="AN56" s="0" t="n">
        <f aca="false">$T56*6-183</f>
        <v>9</v>
      </c>
      <c r="AO56" s="0" t="n">
        <f aca="false">$AM56+($AF$2*SIN(2*$AM56))+($AG$2*SIN(4*$AM56)+($AH$2*SIN(6*$AM56)))</f>
        <v>0.0104110613501811</v>
      </c>
      <c r="AP56" s="0" t="n">
        <f aca="false">$AN56+ATAN(SINH($AL56)/COS($AK56))</f>
        <v>10.5631261270381</v>
      </c>
    </row>
    <row r="57" customFormat="false" ht="13.8" hidden="false" customHeight="false" outlineLevel="0" collapsed="false">
      <c r="A57" s="1" t="s">
        <v>275</v>
      </c>
      <c r="B57" s="1" t="s">
        <v>276</v>
      </c>
      <c r="C57" s="1" t="s">
        <v>277</v>
      </c>
      <c r="D57" s="1" t="s">
        <v>186</v>
      </c>
      <c r="E57" s="1" t="n">
        <v>24.77</v>
      </c>
      <c r="F57" s="1" t="n">
        <v>4</v>
      </c>
      <c r="G57" s="1" t="n">
        <v>4</v>
      </c>
      <c r="H57" s="1" t="n">
        <v>4.5</v>
      </c>
      <c r="I57" s="1" t="n">
        <v>3</v>
      </c>
      <c r="J57" s="1" t="s">
        <v>62</v>
      </c>
      <c r="K57" s="1" t="s">
        <v>243</v>
      </c>
      <c r="L57" s="1" t="s">
        <v>244</v>
      </c>
      <c r="M57" s="1" t="s">
        <v>49</v>
      </c>
      <c r="N57" s="1" t="n">
        <v>32600905.13</v>
      </c>
      <c r="O57" s="1" t="n">
        <v>5922145.81</v>
      </c>
      <c r="P57" s="1" t="s">
        <v>50</v>
      </c>
      <c r="R57" s="1" t="s">
        <v>50</v>
      </c>
      <c r="S57" s="0" t="n">
        <v>1</v>
      </c>
      <c r="T57" s="0" t="n">
        <v>32</v>
      </c>
      <c r="U57" s="0" t="s">
        <v>51</v>
      </c>
      <c r="AI57" s="0" t="n">
        <f aca="false">($O57-$V$2)/($X$2*$AB$2)</f>
        <v>0.930413425909427</v>
      </c>
      <c r="AJ57" s="0" t="n">
        <f aca="false">($N57-$W$2)/($X$2*$AB$2)</f>
        <v>5.04329242727592</v>
      </c>
      <c r="AK57" s="0" t="n">
        <f aca="false">($AI57-(($AC$2*SIN(RADIANS(2*1*$AI57))*COSH(RADIANS(2*1*$AJ57)))+($AD$2*SIN(RADIANS(2*2*$AI57))*COSH(RADIANS(2*2*$AJ57)))+($AE$2*SIN(RADIANS(2*3*$AI57))*COSH(RADIANS(2*3*$AJ57)))))</f>
        <v>0.930385796490763</v>
      </c>
      <c r="AL57" s="0" t="n">
        <f aca="false">($AJ57-(($AC$2*COS(RADIANS(2*1*$AI57))*SINH(RADIANS(2*1*$AJ57)))+($AD$2*COS(RADIANS(2*2*$AI57))*SINH(RADIANS(2*2*$AJ57)))+($AE$2*COS(RADIANS(2*3*$AI57))*SINH(RADIANS(2*3*$AJ57)))))</f>
        <v>5.04314424341707</v>
      </c>
      <c r="AM57" s="0" t="n">
        <f aca="false">ASIN(((SIN(($AK57))/(COSH((($AL57)))))))</f>
        <v>0.0103491185607627</v>
      </c>
      <c r="AN57" s="0" t="n">
        <f aca="false">$T57*6-183</f>
        <v>9</v>
      </c>
      <c r="AO57" s="0" t="n">
        <f aca="false">$AM57+($AF$2*SIN(2*$AM57))+($AG$2*SIN(4*$AM57)+($AH$2*SIN(6*$AM57)))</f>
        <v>0.0104189975162207</v>
      </c>
      <c r="AP57" s="0" t="n">
        <f aca="false">$AN57+ATAN(SINH($AL57)/COS($AK57))</f>
        <v>10.5630839968565</v>
      </c>
    </row>
    <row r="58" customFormat="false" ht="13.8" hidden="false" customHeight="false" outlineLevel="0" collapsed="false">
      <c r="A58" s="1" t="s">
        <v>278</v>
      </c>
      <c r="B58" s="1" t="s">
        <v>279</v>
      </c>
      <c r="C58" s="1" t="s">
        <v>280</v>
      </c>
      <c r="D58" s="1" t="s">
        <v>109</v>
      </c>
      <c r="E58" s="1" t="n">
        <v>43.54</v>
      </c>
      <c r="F58" s="1" t="n">
        <v>13</v>
      </c>
      <c r="G58" s="1" t="n">
        <v>13</v>
      </c>
      <c r="H58" s="1" t="n">
        <v>17</v>
      </c>
      <c r="I58" s="1" t="n">
        <v>3</v>
      </c>
      <c r="J58" s="1" t="s">
        <v>46</v>
      </c>
      <c r="K58" s="1" t="s">
        <v>281</v>
      </c>
      <c r="L58" s="1" t="s">
        <v>282</v>
      </c>
      <c r="M58" s="1" t="s">
        <v>49</v>
      </c>
      <c r="N58" s="1" t="n">
        <v>32621144.88</v>
      </c>
      <c r="O58" s="1" t="n">
        <v>5940139.53</v>
      </c>
      <c r="P58" s="1" t="s">
        <v>50</v>
      </c>
      <c r="R58" s="1" t="s">
        <v>50</v>
      </c>
      <c r="S58" s="0" t="n">
        <v>1</v>
      </c>
      <c r="T58" s="0" t="n">
        <v>32</v>
      </c>
      <c r="U58" s="0" t="s">
        <v>51</v>
      </c>
      <c r="AI58" s="0" t="n">
        <f aca="false">($O58-$V$2)/($X$2*$AB$2)</f>
        <v>0.933240373979801</v>
      </c>
      <c r="AJ58" s="0" t="n">
        <f aca="false">($N58-$W$2)/($X$2*$AB$2)</f>
        <v>5.04647224346775</v>
      </c>
      <c r="AK58" s="0" t="n">
        <f aca="false">($AI58-(($AC$2*SIN(RADIANS(2*1*$AI58))*COSH(RADIANS(2*1*$AJ58)))+($AD$2*SIN(RADIANS(2*2*$AI58))*COSH(RADIANS(2*2*$AJ58)))+($AE$2*SIN(RADIANS(2*3*$AI58))*COSH(RADIANS(2*3*$AJ58)))))</f>
        <v>0.933212660105772</v>
      </c>
      <c r="AL58" s="0" t="n">
        <f aca="false">($AJ58-(($AC$2*COS(RADIANS(2*1*$AI58))*SINH(RADIANS(2*1*$AJ58)))+($AD$2*COS(RADIANS(2*2*$AI58))*SINH(RADIANS(2*2*$AJ58)))+($AE$2*COS(RADIANS(2*3*$AI58))*SINH(RADIANS(2*3*$AJ58)))))</f>
        <v>5.04632396569016</v>
      </c>
      <c r="AM58" s="0" t="n">
        <f aca="false">ASIN(((SIN(($AK58))/(COSH((($AL58)))))))</f>
        <v>0.0103379560839041</v>
      </c>
      <c r="AN58" s="0" t="n">
        <f aca="false">$T58*6-183</f>
        <v>9</v>
      </c>
      <c r="AO58" s="0" t="n">
        <f aca="false">$AM58+($AF$2*SIN(2*$AM58))+($AG$2*SIN(4*$AM58)+($AH$2*SIN(6*$AM58)))</f>
        <v>0.0104077596794133</v>
      </c>
      <c r="AP58" s="0" t="n">
        <f aca="false">$AN58+ATAN(SINH($AL58)/COS($AK58))</f>
        <v>10.5631376755712</v>
      </c>
    </row>
    <row r="59" customFormat="false" ht="13.8" hidden="false" customHeight="false" outlineLevel="0" collapsed="false">
      <c r="A59" s="1" t="s">
        <v>283</v>
      </c>
      <c r="B59" s="1" t="s">
        <v>284</v>
      </c>
      <c r="C59" s="1" t="s">
        <v>285</v>
      </c>
      <c r="D59" s="1" t="s">
        <v>186</v>
      </c>
      <c r="E59" s="1" t="n">
        <v>35.64</v>
      </c>
      <c r="F59" s="1" t="n">
        <v>10</v>
      </c>
      <c r="G59" s="1" t="n">
        <v>10</v>
      </c>
      <c r="H59" s="1" t="n">
        <v>11</v>
      </c>
      <c r="I59" s="1" t="n">
        <v>3</v>
      </c>
      <c r="J59" s="1" t="s">
        <v>62</v>
      </c>
      <c r="K59" s="1" t="s">
        <v>57</v>
      </c>
      <c r="L59" s="1" t="s">
        <v>58</v>
      </c>
      <c r="M59" s="1" t="s">
        <v>49</v>
      </c>
      <c r="N59" s="1" t="n">
        <v>32616709.33</v>
      </c>
      <c r="O59" s="1" t="n">
        <v>5941253.31</v>
      </c>
      <c r="P59" s="1" t="s">
        <v>50</v>
      </c>
      <c r="R59" s="1" t="s">
        <v>50</v>
      </c>
      <c r="S59" s="0" t="n">
        <v>1</v>
      </c>
      <c r="T59" s="0" t="n">
        <v>32</v>
      </c>
      <c r="U59" s="0" t="s">
        <v>51</v>
      </c>
      <c r="AI59" s="0" t="n">
        <f aca="false">($O59-$V$2)/($X$2*$AB$2)</f>
        <v>0.93341535715292</v>
      </c>
      <c r="AJ59" s="0" t="n">
        <f aca="false">($N59-$W$2)/($X$2*$AB$2)</f>
        <v>5.04577538536873</v>
      </c>
      <c r="AK59" s="0" t="n">
        <f aca="false">($AI59-(($AC$2*SIN(RADIANS(2*1*$AI59))*COSH(RADIANS(2*1*$AJ59)))+($AD$2*SIN(RADIANS(2*2*$AI59))*COSH(RADIANS(2*2*$AJ59)))+($AE$2*SIN(RADIANS(2*3*$AI59))*COSH(RADIANS(2*3*$AJ59)))))</f>
        <v>0.933387638201965</v>
      </c>
      <c r="AL59" s="0" t="n">
        <f aca="false">($AJ59-(($AC$2*COS(RADIANS(2*1*$AI59))*SINH(RADIANS(2*1*$AJ59)))+($AD$2*COS(RADIANS(2*2*$AI59))*SINH(RADIANS(2*2*$AJ59)))+($AE$2*COS(RADIANS(2*3*$AI59))*SINH(RADIANS(2*3*$AJ59)))))</f>
        <v>5.04562712830747</v>
      </c>
      <c r="AM59" s="0" t="n">
        <f aca="false">ASIN(((SIN(($AK59))/(COSH((($AL59)))))))</f>
        <v>0.0103465029875592</v>
      </c>
      <c r="AN59" s="0" t="n">
        <f aca="false">$T59*6-183</f>
        <v>9</v>
      </c>
      <c r="AO59" s="0" t="n">
        <f aca="false">$AM59+($AF$2*SIN(2*$AM59))+($AG$2*SIN(4*$AM59)+($AH$2*SIN(6*$AM59)))</f>
        <v>0.0104163642848012</v>
      </c>
      <c r="AP59" s="0" t="n">
        <f aca="false">$AN59+ATAN(SINH($AL59)/COS($AK59))</f>
        <v>10.563134146949</v>
      </c>
    </row>
    <row r="60" customFormat="false" ht="13.8" hidden="false" customHeight="false" outlineLevel="0" collapsed="false">
      <c r="A60" s="1" t="s">
        <v>286</v>
      </c>
      <c r="B60" s="1" t="s">
        <v>287</v>
      </c>
      <c r="C60" s="1" t="s">
        <v>288</v>
      </c>
      <c r="D60" s="1" t="s">
        <v>289</v>
      </c>
      <c r="E60" s="1" t="n">
        <v>41.1</v>
      </c>
      <c r="F60" s="1" t="n">
        <v>4.6</v>
      </c>
      <c r="G60" s="1" t="n">
        <v>4.6</v>
      </c>
      <c r="H60" s="1" t="n">
        <v>5</v>
      </c>
      <c r="I60" s="1" t="n">
        <v>2</v>
      </c>
      <c r="J60" s="1" t="s">
        <v>46</v>
      </c>
      <c r="K60" s="1" t="s">
        <v>290</v>
      </c>
      <c r="L60" s="1" t="s">
        <v>291</v>
      </c>
      <c r="M60" s="1" t="s">
        <v>292</v>
      </c>
      <c r="N60" s="1" t="n">
        <v>32625834.83</v>
      </c>
      <c r="O60" s="1" t="n">
        <v>5947397.62</v>
      </c>
      <c r="S60" s="0" t="n">
        <v>1</v>
      </c>
      <c r="T60" s="0" t="n">
        <v>32</v>
      </c>
      <c r="U60" s="0" t="s">
        <v>51</v>
      </c>
      <c r="AI60" s="0" t="n">
        <f aca="false">($O60-$V$2)/($X$2*$AB$2)</f>
        <v>0.934380674235674</v>
      </c>
      <c r="AJ60" s="0" t="n">
        <f aca="false">($N60-$W$2)/($X$2*$AB$2)</f>
        <v>5.04720906971061</v>
      </c>
      <c r="AK60" s="0" t="n">
        <f aca="false">($AI60-(($AC$2*SIN(RADIANS(2*1*$AI60))*COSH(RADIANS(2*1*$AJ60)))+($AD$2*SIN(RADIANS(2*2*$AI60))*COSH(RADIANS(2*2*$AJ60)))+($AE$2*SIN(RADIANS(2*3*$AI60))*COSH(RADIANS(2*3*$AJ60)))))</f>
        <v>0.93435292638635</v>
      </c>
      <c r="AL60" s="0" t="n">
        <f aca="false">($AJ60-(($AC$2*COS(RADIANS(2*1*$AI60))*SINH(RADIANS(2*1*$AJ60)))+($AD$2*COS(RADIANS(2*2*$AI60))*SINH(RADIANS(2*2*$AJ60)))+($AE$2*COS(RADIANS(2*3*$AI60))*SINH(RADIANS(2*3*$AJ60)))))</f>
        <v>5.0470607702522</v>
      </c>
      <c r="AM60" s="0" t="n">
        <f aca="false">ASIN(((SIN(($AK60))/(COSH((($AL60)))))))</f>
        <v>0.0103390618613622</v>
      </c>
      <c r="AN60" s="0" t="n">
        <f aca="false">$T60*6-183</f>
        <v>9</v>
      </c>
      <c r="AO60" s="0" t="n">
        <f aca="false">$AM60+($AF$2*SIN(2*$AM60))+($AG$2*SIN(4*$AM60)+($AH$2*SIN(6*$AM60)))</f>
        <v>0.0104088729221814</v>
      </c>
      <c r="AP60" s="0" t="n">
        <f aca="false">$AN60+ATAN(SINH($AL60)/COS($AK60))</f>
        <v>10.5631551010566</v>
      </c>
    </row>
    <row r="61" customFormat="false" ht="13.8" hidden="false" customHeight="false" outlineLevel="0" collapsed="false">
      <c r="A61" s="1" t="s">
        <v>293</v>
      </c>
      <c r="B61" s="1" t="s">
        <v>294</v>
      </c>
      <c r="C61" s="1" t="s">
        <v>295</v>
      </c>
      <c r="D61" s="1" t="s">
        <v>296</v>
      </c>
      <c r="E61" s="1" t="n">
        <v>58.45</v>
      </c>
      <c r="F61" s="1" t="n">
        <v>37</v>
      </c>
      <c r="G61" s="1" t="n">
        <v>39</v>
      </c>
      <c r="H61" s="1" t="n">
        <v>41</v>
      </c>
      <c r="I61" s="1" t="n">
        <v>5</v>
      </c>
      <c r="J61" s="1" t="s">
        <v>248</v>
      </c>
      <c r="K61" s="1" t="s">
        <v>129</v>
      </c>
      <c r="L61" s="1" t="s">
        <v>130</v>
      </c>
      <c r="M61" s="1" t="s">
        <v>49</v>
      </c>
      <c r="N61" s="1" t="n">
        <v>32600110.2</v>
      </c>
      <c r="O61" s="1" t="n">
        <v>5952739.47</v>
      </c>
      <c r="R61" s="1" t="s">
        <v>50</v>
      </c>
      <c r="S61" s="0" t="n">
        <v>1</v>
      </c>
      <c r="T61" s="0" t="n">
        <v>32</v>
      </c>
      <c r="U61" s="0" t="s">
        <v>51</v>
      </c>
      <c r="AI61" s="0" t="n">
        <f aca="false">($O61-$V$2)/($X$2*$AB$2)</f>
        <v>0.935219918847112</v>
      </c>
      <c r="AJ61" s="0" t="n">
        <f aca="false">($N61-$W$2)/($X$2*$AB$2)</f>
        <v>5.04316753782395</v>
      </c>
      <c r="AK61" s="0" t="n">
        <f aca="false">($AI61-(($AC$2*SIN(RADIANS(2*1*$AI61))*COSH(RADIANS(2*1*$AJ61)))+($AD$2*SIN(RADIANS(2*2*$AI61))*COSH(RADIANS(2*2*$AJ61)))+($AE$2*SIN(RADIANS(2*3*$AI61))*COSH(RADIANS(2*3*$AJ61)))))</f>
        <v>0.935192146767254</v>
      </c>
      <c r="AL61" s="0" t="n">
        <f aca="false">($AJ61-(($AC$2*COS(RADIANS(2*1*$AI61))*SINH(RADIANS(2*1*$AJ61)))+($AD$2*COS(RADIANS(2*2*$AI61))*SINH(RADIANS(2*2*$AJ61)))+($AE$2*COS(RADIANS(2*3*$AI61))*SINH(RADIANS(2*3*$AJ61)))))</f>
        <v>5.04301935848266</v>
      </c>
      <c r="AM61" s="0" t="n">
        <f aca="false">ASIN(((SIN(($AK61))/(COSH((($AL61)))))))</f>
        <v>0.0103873637580743</v>
      </c>
      <c r="AN61" s="0" t="n">
        <f aca="false">$T61*6-183</f>
        <v>9</v>
      </c>
      <c r="AO61" s="0" t="n">
        <f aca="false">$AM61+($AF$2*SIN(2*$AM61))+($AG$2*SIN(4*$AM61)+($AH$2*SIN(6*$AM61)))</f>
        <v>0.0104575009136746</v>
      </c>
      <c r="AP61" s="0" t="n">
        <f aca="false">$AN61+ATAN(SINH($AL61)/COS($AK61))</f>
        <v>10.5631328705144</v>
      </c>
    </row>
    <row r="62" customFormat="false" ht="13.8" hidden="false" customHeight="false" outlineLevel="0" collapsed="false">
      <c r="A62" s="1" t="s">
        <v>297</v>
      </c>
      <c r="B62" s="1" t="s">
        <v>298</v>
      </c>
      <c r="C62" s="1" t="s">
        <v>299</v>
      </c>
      <c r="D62" s="1" t="s">
        <v>206</v>
      </c>
      <c r="E62" s="1" t="n">
        <v>29.62</v>
      </c>
      <c r="F62" s="1" t="n">
        <v>6.1</v>
      </c>
      <c r="G62" s="1" t="n">
        <v>6.1</v>
      </c>
      <c r="H62" s="1" t="n">
        <v>6.1</v>
      </c>
      <c r="I62" s="1" t="n">
        <v>3</v>
      </c>
      <c r="J62" s="1" t="s">
        <v>46</v>
      </c>
      <c r="K62" s="1" t="s">
        <v>281</v>
      </c>
      <c r="L62" s="1" t="s">
        <v>282</v>
      </c>
      <c r="M62" s="1" t="s">
        <v>49</v>
      </c>
      <c r="N62" s="1" t="n">
        <v>32617510.87</v>
      </c>
      <c r="O62" s="1" t="n">
        <v>5929828.54</v>
      </c>
      <c r="P62" s="1" t="s">
        <v>50</v>
      </c>
      <c r="R62" s="1" t="s">
        <v>50</v>
      </c>
      <c r="S62" s="0" t="n">
        <v>1</v>
      </c>
      <c r="T62" s="0" t="n">
        <v>32</v>
      </c>
      <c r="U62" s="0" t="s">
        <v>51</v>
      </c>
      <c r="AI62" s="0" t="n">
        <f aca="false">($O62-$V$2)/($X$2*$AB$2)</f>
        <v>0.931620440287149</v>
      </c>
      <c r="AJ62" s="0" t="n">
        <f aca="false">($N62-$W$2)/($X$2*$AB$2)</f>
        <v>5.04590131330116</v>
      </c>
      <c r="AK62" s="0" t="n">
        <f aca="false">($AI62-(($AC$2*SIN(RADIANS(2*1*$AI62))*COSH(RADIANS(2*1*$AJ62)))+($AD$2*SIN(RADIANS(2*2*$AI62))*COSH(RADIANS(2*2*$AJ62)))+($AE$2*SIN(RADIANS(2*3*$AI62))*COSH(RADIANS(2*3*$AJ62)))))</f>
        <v>0.931592774598495</v>
      </c>
      <c r="AL62" s="0" t="n">
        <f aca="false">($AJ62-(($AC$2*COS(RADIANS(2*1*$AI62))*SINH(RADIANS(2*1*$AJ62)))+($AD$2*COS(RADIANS(2*2*$AI62))*SINH(RADIANS(2*2*$AJ62)))+($AE$2*COS(RADIANS(2*3*$AI62))*SINH(RADIANS(2*3*$AJ62)))))</f>
        <v>5.04575305219902</v>
      </c>
      <c r="AM62" s="0" t="n">
        <f aca="false">ASIN(((SIN(($AK62))/(COSH((($AL62)))))))</f>
        <v>0.0103314329017303</v>
      </c>
      <c r="AN62" s="0" t="n">
        <f aca="false">$T62*6-183</f>
        <v>9</v>
      </c>
      <c r="AO62" s="0" t="n">
        <f aca="false">$AM62+($AF$2*SIN(2*$AM62))+($AG$2*SIN(4*$AM62)+($AH$2*SIN(6*$AM62)))</f>
        <v>0.0104011924580119</v>
      </c>
      <c r="AP62" s="0" t="n">
        <f aca="false">$AN62+ATAN(SINH($AL62)/COS($AK62))</f>
        <v>10.5631165557936</v>
      </c>
    </row>
    <row r="63" customFormat="false" ht="13.8" hidden="false" customHeight="false" outlineLevel="0" collapsed="false">
      <c r="A63" s="1" t="s">
        <v>300</v>
      </c>
      <c r="B63" s="1" t="s">
        <v>301</v>
      </c>
      <c r="C63" s="1" t="s">
        <v>302</v>
      </c>
      <c r="D63" s="1" t="s">
        <v>303</v>
      </c>
      <c r="E63" s="1" t="n">
        <v>60.53</v>
      </c>
      <c r="F63" s="1" t="n">
        <v>71.15</v>
      </c>
      <c r="G63" s="1" t="n">
        <v>75.15</v>
      </c>
      <c r="H63" s="1" t="n">
        <v>77</v>
      </c>
      <c r="I63" s="1" t="n">
        <v>5</v>
      </c>
      <c r="J63" s="1" t="s">
        <v>304</v>
      </c>
      <c r="K63" s="1" t="s">
        <v>305</v>
      </c>
      <c r="L63" s="1" t="s">
        <v>306</v>
      </c>
      <c r="M63" s="1" t="s">
        <v>49</v>
      </c>
      <c r="N63" s="1" t="n">
        <v>32596305.3</v>
      </c>
      <c r="O63" s="1" t="n">
        <v>5945333.74</v>
      </c>
      <c r="R63" s="1" t="s">
        <v>50</v>
      </c>
      <c r="S63" s="0" t="n">
        <v>1</v>
      </c>
      <c r="T63" s="0" t="n">
        <v>32</v>
      </c>
      <c r="U63" s="0" t="s">
        <v>51</v>
      </c>
      <c r="AI63" s="0" t="n">
        <f aca="false">($O63-$V$2)/($X$2*$AB$2)</f>
        <v>0.934056423242356</v>
      </c>
      <c r="AJ63" s="0" t="n">
        <f aca="false">($N63-$W$2)/($X$2*$AB$2)</f>
        <v>5.04256975955948</v>
      </c>
      <c r="AK63" s="0" t="n">
        <f aca="false">($AI63-(($AC$2*SIN(RADIANS(2*1*$AI63))*COSH(RADIANS(2*1*$AJ63)))+($AD$2*SIN(RADIANS(2*2*$AI63))*COSH(RADIANS(2*2*$AJ63)))+($AE$2*SIN(RADIANS(2*3*$AI63))*COSH(RADIANS(2*3*$AJ63)))))</f>
        <v>0.93402868580203</v>
      </c>
      <c r="AL63" s="0" t="n">
        <f aca="false">($AJ63-(($AC$2*COS(RADIANS(2*1*$AI63))*SINH(RADIANS(2*1*$AJ63)))+($AD$2*COS(RADIANS(2*2*$AI63))*SINH(RADIANS(2*2*$AJ63)))+($AE$2*COS(RADIANS(2*3*$AI63))*SINH(RADIANS(2*3*$AJ63)))))</f>
        <v>5.04242159776686</v>
      </c>
      <c r="AM63" s="0" t="n">
        <f aca="false">ASIN(((SIN(($AK63))/(COSH((($AL63)))))))</f>
        <v>0.0103846460691345</v>
      </c>
      <c r="AN63" s="0" t="n">
        <f aca="false">$T63*6-183</f>
        <v>9</v>
      </c>
      <c r="AO63" s="0" t="n">
        <f aca="false">$AM63+($AF$2*SIN(2*$AM63))+($AG$2*SIN(4*$AM63)+($AH$2*SIN(6*$AM63)))</f>
        <v>0.0104547648771462</v>
      </c>
      <c r="AP63" s="0" t="n">
        <f aca="false">$AN63+ATAN(SINH($AL63)/COS($AK63))</f>
        <v>10.5631162006247</v>
      </c>
    </row>
    <row r="64" customFormat="false" ht="13.8" hidden="false" customHeight="false" outlineLevel="0" collapsed="false">
      <c r="A64" s="1" t="s">
        <v>307</v>
      </c>
      <c r="B64" s="1" t="s">
        <v>308</v>
      </c>
      <c r="C64" s="1" t="s">
        <v>309</v>
      </c>
      <c r="D64" s="1" t="s">
        <v>75</v>
      </c>
      <c r="E64" s="1" t="n">
        <v>29.95</v>
      </c>
      <c r="F64" s="1" t="n">
        <v>14.15</v>
      </c>
      <c r="G64" s="1" t="n">
        <v>15.15</v>
      </c>
      <c r="H64" s="1" t="n">
        <v>16</v>
      </c>
      <c r="I64" s="1" t="n">
        <v>3</v>
      </c>
      <c r="J64" s="1" t="s">
        <v>62</v>
      </c>
      <c r="K64" s="1" t="s">
        <v>243</v>
      </c>
      <c r="L64" s="1" t="s">
        <v>244</v>
      </c>
      <c r="M64" s="1" t="s">
        <v>49</v>
      </c>
      <c r="N64" s="1" t="n">
        <v>32603310.3</v>
      </c>
      <c r="O64" s="1" t="n">
        <v>5920552.15</v>
      </c>
      <c r="P64" s="1" t="s">
        <v>50</v>
      </c>
      <c r="R64" s="1" t="s">
        <v>50</v>
      </c>
      <c r="S64" s="0" t="n">
        <v>1</v>
      </c>
      <c r="T64" s="0" t="n">
        <v>32</v>
      </c>
      <c r="U64" s="0" t="s">
        <v>51</v>
      </c>
      <c r="AI64" s="0" t="n">
        <f aca="false">($O64-$V$2)/($X$2*$AB$2)</f>
        <v>0.930163049997062</v>
      </c>
      <c r="AJ64" s="0" t="n">
        <f aca="false">($N64-$W$2)/($X$2*$AB$2)</f>
        <v>5.04367029748232</v>
      </c>
      <c r="AK64" s="0" t="n">
        <f aca="false">($AI64-(($AC$2*SIN(RADIANS(2*1*$AI64))*COSH(RADIANS(2*1*$AJ64)))+($AD$2*SIN(RADIANS(2*2*$AI64))*COSH(RADIANS(2*2*$AJ64)))+($AE$2*SIN(RADIANS(2*3*$AI64))*COSH(RADIANS(2*3*$AJ64)))))</f>
        <v>0.930135427947394</v>
      </c>
      <c r="AL64" s="0" t="n">
        <f aca="false">($AJ64-(($AC$2*COS(RADIANS(2*1*$AI64))*SINH(RADIANS(2*1*$AJ64)))+($AD$2*COS(RADIANS(2*2*$AI64))*SINH(RADIANS(2*2*$AJ64)))+($AE$2*COS(RADIANS(2*3*$AI64))*SINH(RADIANS(2*3*$AJ64)))))</f>
        <v>5.04352210236414</v>
      </c>
      <c r="AM64" s="0" t="n">
        <f aca="false">ASIN(((SIN(($AK64))/(COSH((($AL64)))))))</f>
        <v>0.0103432784780024</v>
      </c>
      <c r="AN64" s="0" t="n">
        <f aca="false">$T64*6-183</f>
        <v>9</v>
      </c>
      <c r="AO64" s="0" t="n">
        <f aca="false">$AM64+($AF$2*SIN(2*$AM64))+($AG$2*SIN(4*$AM64)+($AH$2*SIN(6*$AM64)))</f>
        <v>0.0104131180059844</v>
      </c>
      <c r="AP64" s="0" t="n">
        <f aca="false">$AN64+ATAN(SINH($AL64)/COS($AK64))</f>
        <v>10.5630843207173</v>
      </c>
    </row>
    <row r="65" customFormat="false" ht="13.8" hidden="false" customHeight="false" outlineLevel="0" collapsed="false">
      <c r="A65" s="1" t="s">
        <v>310</v>
      </c>
      <c r="B65" s="1" t="s">
        <v>311</v>
      </c>
      <c r="C65" s="1" t="s">
        <v>312</v>
      </c>
      <c r="D65" s="1" t="s">
        <v>75</v>
      </c>
      <c r="E65" s="1" t="n">
        <v>29.95</v>
      </c>
      <c r="F65" s="1" t="n">
        <v>82.15</v>
      </c>
      <c r="G65" s="1" t="n">
        <v>84.15</v>
      </c>
      <c r="H65" s="1" t="n">
        <v>86</v>
      </c>
      <c r="I65" s="1" t="n">
        <v>5</v>
      </c>
      <c r="J65" s="1" t="s">
        <v>255</v>
      </c>
      <c r="K65" s="1" t="s">
        <v>249</v>
      </c>
      <c r="L65" s="1" t="s">
        <v>250</v>
      </c>
      <c r="M65" s="1" t="s">
        <v>251</v>
      </c>
      <c r="N65" s="1" t="n">
        <v>32603308.39</v>
      </c>
      <c r="O65" s="1" t="n">
        <v>5920550.06</v>
      </c>
      <c r="Q65" s="1" t="s">
        <v>50</v>
      </c>
      <c r="S65" s="0" t="n">
        <v>1</v>
      </c>
      <c r="T65" s="0" t="n">
        <v>32</v>
      </c>
      <c r="U65" s="0" t="s">
        <v>51</v>
      </c>
      <c r="AI65" s="0" t="n">
        <f aca="false">($O65-$V$2)/($X$2*$AB$2)</f>
        <v>0.930162721642421</v>
      </c>
      <c r="AJ65" s="0" t="n">
        <f aca="false">($N65-$W$2)/($X$2*$AB$2)</f>
        <v>5.04366999740703</v>
      </c>
      <c r="AK65" s="0" t="n">
        <f aca="false">($AI65-(($AC$2*SIN(RADIANS(2*1*$AI65))*COSH(RADIANS(2*1*$AJ65)))+($AD$2*SIN(RADIANS(2*2*$AI65))*COSH(RADIANS(2*2*$AJ65)))+($AE$2*SIN(RADIANS(2*3*$AI65))*COSH(RADIANS(2*3*$AJ65)))))</f>
        <v>0.930135099602551</v>
      </c>
      <c r="AL65" s="0" t="n">
        <f aca="false">($AJ65-(($AC$2*COS(RADIANS(2*1*$AI65))*SINH(RADIANS(2*1*$AJ65)))+($AD$2*COS(RADIANS(2*2*$AI65))*SINH(RADIANS(2*2*$AJ65)))+($AE$2*COS(RADIANS(2*3*$AI65))*SINH(RADIANS(2*3*$AJ65)))))</f>
        <v>5.0435218022977</v>
      </c>
      <c r="AM65" s="0" t="n">
        <f aca="false">ASIN(((SIN(($AK65))/(COSH((($AL65)))))))</f>
        <v>0.0103432790493524</v>
      </c>
      <c r="AN65" s="0" t="n">
        <f aca="false">$T65*6-183</f>
        <v>9</v>
      </c>
      <c r="AO65" s="0" t="n">
        <f aca="false">$AM65+($AF$2*SIN(2*$AM65))+($AG$2*SIN(4*$AM65)+($AH$2*SIN(6*$AM65)))</f>
        <v>0.0104131185811916</v>
      </c>
      <c r="AP65" s="0" t="n">
        <f aca="false">$AN65+ATAN(SINH($AL65)/COS($AK65))</f>
        <v>10.5630843150069</v>
      </c>
    </row>
    <row r="66" customFormat="false" ht="13.8" hidden="false" customHeight="false" outlineLevel="0" collapsed="false">
      <c r="A66" s="1" t="s">
        <v>313</v>
      </c>
      <c r="B66" s="1" t="s">
        <v>314</v>
      </c>
      <c r="C66" s="1" t="s">
        <v>315</v>
      </c>
      <c r="D66" s="1" t="s">
        <v>75</v>
      </c>
      <c r="E66" s="1" t="n">
        <v>29.95</v>
      </c>
      <c r="F66" s="1" t="n">
        <v>159.15</v>
      </c>
      <c r="G66" s="1" t="n">
        <v>161.15</v>
      </c>
      <c r="H66" s="1" t="n">
        <v>222</v>
      </c>
      <c r="I66" s="1" t="n">
        <v>9</v>
      </c>
      <c r="J66" s="1" t="s">
        <v>316</v>
      </c>
      <c r="K66" s="1" t="s">
        <v>249</v>
      </c>
      <c r="L66" s="1" t="s">
        <v>250</v>
      </c>
      <c r="M66" s="1" t="s">
        <v>251</v>
      </c>
      <c r="N66" s="1" t="n">
        <v>32603302.52</v>
      </c>
      <c r="O66" s="1" t="n">
        <v>5920546.82</v>
      </c>
      <c r="Q66" s="1" t="s">
        <v>50</v>
      </c>
      <c r="S66" s="0" t="n">
        <v>1</v>
      </c>
      <c r="T66" s="0" t="n">
        <v>32</v>
      </c>
      <c r="U66" s="0" t="s">
        <v>51</v>
      </c>
      <c r="AI66" s="0" t="n">
        <f aca="false">($O66-$V$2)/($X$2*$AB$2)</f>
        <v>0.930162212614174</v>
      </c>
      <c r="AJ66" s="0" t="n">
        <f aca="false">($N66-$W$2)/($X$2*$AB$2)</f>
        <v>5.0436690751861</v>
      </c>
      <c r="AK66" s="0" t="n">
        <f aca="false">($AI66-(($AC$2*SIN(RADIANS(2*1*$AI66))*COSH(RADIANS(2*1*$AJ66)))+($AD$2*SIN(RADIANS(2*2*$AI66))*COSH(RADIANS(2*2*$AJ66)))+($AE$2*SIN(RADIANS(2*3*$AI66))*COSH(RADIANS(2*3*$AJ66)))))</f>
        <v>0.93013459058957</v>
      </c>
      <c r="AL66" s="0" t="n">
        <f aca="false">($AJ66-(($AC$2*COS(RADIANS(2*1*$AI66))*SINH(RADIANS(2*1*$AJ66)))+($AD$2*COS(RADIANS(2*2*$AI66))*SINH(RADIANS(2*2*$AJ66)))+($AE$2*COS(RADIANS(2*3*$AI66))*SINH(RADIANS(2*3*$AJ66)))))</f>
        <v>5.04352088010406</v>
      </c>
      <c r="AM66" s="0" t="n">
        <f aca="false">ASIN(((SIN(($AK66))/(COSH((($AL66)))))))</f>
        <v>0.010343284661929</v>
      </c>
      <c r="AN66" s="0" t="n">
        <f aca="false">$T66*6-183</f>
        <v>9</v>
      </c>
      <c r="AO66" s="0" t="n">
        <f aca="false">$AM66+($AF$2*SIN(2*$AM66))+($AG$2*SIN(4*$AM66)+($AH$2*SIN(6*$AM66)))</f>
        <v>0.0104131242316598</v>
      </c>
      <c r="AP66" s="0" t="n">
        <f aca="false">$AN66+ATAN(SINH($AL66)/COS($AK66))</f>
        <v>10.5630843026298</v>
      </c>
    </row>
    <row r="67" customFormat="false" ht="13.8" hidden="false" customHeight="false" outlineLevel="0" collapsed="false">
      <c r="A67" s="1" t="s">
        <v>317</v>
      </c>
      <c r="B67" s="1" t="s">
        <v>318</v>
      </c>
      <c r="C67" s="1" t="s">
        <v>319</v>
      </c>
      <c r="D67" s="1" t="s">
        <v>90</v>
      </c>
      <c r="E67" s="1" t="n">
        <v>47.48</v>
      </c>
      <c r="F67" s="1" t="n">
        <v>114</v>
      </c>
      <c r="G67" s="1" t="n">
        <v>115</v>
      </c>
      <c r="H67" s="1" t="n">
        <v>120</v>
      </c>
      <c r="I67" s="1" t="n">
        <v>10</v>
      </c>
      <c r="J67" s="1" t="s">
        <v>248</v>
      </c>
      <c r="K67" s="1" t="s">
        <v>249</v>
      </c>
      <c r="L67" s="1" t="s">
        <v>250</v>
      </c>
      <c r="M67" s="1" t="s">
        <v>251</v>
      </c>
      <c r="N67" s="1" t="n">
        <v>32597898</v>
      </c>
      <c r="O67" s="1" t="n">
        <v>5935185</v>
      </c>
      <c r="Q67" s="1" t="s">
        <v>50</v>
      </c>
      <c r="S67" s="0" t="n">
        <v>1</v>
      </c>
      <c r="T67" s="0" t="n">
        <v>32</v>
      </c>
      <c r="U67" s="0" t="s">
        <v>51</v>
      </c>
      <c r="AI67" s="0" t="n">
        <f aca="false">($O67-$V$2)/($X$2*$AB$2)</f>
        <v>0.932461980238923</v>
      </c>
      <c r="AJ67" s="0" t="n">
        <f aca="false">($N67-$W$2)/($X$2*$AB$2)</f>
        <v>5.04281998464866</v>
      </c>
      <c r="AK67" s="0" t="n">
        <f aca="false">($AI67-(($AC$2*SIN(RADIANS(2*1*$AI67))*COSH(RADIANS(2*1*$AJ67)))+($AD$2*SIN(RADIANS(2*2*$AI67))*COSH(RADIANS(2*2*$AJ67)))+($AE$2*SIN(RADIANS(2*3*$AI67))*COSH(RADIANS(2*3*$AJ67)))))</f>
        <v>0.932434290087766</v>
      </c>
      <c r="AL67" s="0" t="n">
        <f aca="false">($AJ67-(($AC$2*COS(RADIANS(2*1*$AI67))*SINH(RADIANS(2*1*$AJ67)))+($AD$2*COS(RADIANS(2*2*$AI67))*SINH(RADIANS(2*2*$AJ67)))+($AE$2*COS(RADIANS(2*3*$AI67))*SINH(RADIANS(2*3*$AJ67)))))</f>
        <v>5.0426718151592</v>
      </c>
      <c r="AM67" s="0" t="n">
        <f aca="false">ASIN(((SIN(($AK67))/(COSH((($AL67)))))))</f>
        <v>0.0103697929315499</v>
      </c>
      <c r="AN67" s="0" t="n">
        <f aca="false">$T67*6-183</f>
        <v>9</v>
      </c>
      <c r="AO67" s="0" t="n">
        <f aca="false">$AM67+($AF$2*SIN(2*$AM67))+($AG$2*SIN(4*$AM67)+($AH$2*SIN(6*$AM67)))</f>
        <v>0.010439811463421</v>
      </c>
      <c r="AP67" s="0" t="n">
        <f aca="false">$AN67+ATAN(SINH($AL67)/COS($AK67))</f>
        <v>10.5631015787385</v>
      </c>
    </row>
    <row r="68" customFormat="false" ht="13.8" hidden="false" customHeight="false" outlineLevel="0" collapsed="false">
      <c r="A68" s="1" t="s">
        <v>320</v>
      </c>
      <c r="B68" s="1" t="s">
        <v>321</v>
      </c>
      <c r="C68" s="1" t="s">
        <v>322</v>
      </c>
      <c r="D68" s="1" t="s">
        <v>90</v>
      </c>
      <c r="E68" s="1" t="n">
        <v>47.41</v>
      </c>
      <c r="F68" s="1" t="n">
        <v>163</v>
      </c>
      <c r="G68" s="1" t="n">
        <v>164</v>
      </c>
      <c r="H68" s="1" t="n">
        <v>258</v>
      </c>
      <c r="I68" s="1" t="n">
        <v>5</v>
      </c>
      <c r="J68" s="1" t="s">
        <v>255</v>
      </c>
      <c r="K68" s="1" t="s">
        <v>249</v>
      </c>
      <c r="L68" s="1" t="s">
        <v>250</v>
      </c>
      <c r="M68" s="1" t="s">
        <v>251</v>
      </c>
      <c r="N68" s="1" t="n">
        <v>32597897</v>
      </c>
      <c r="O68" s="1" t="n">
        <v>5935183</v>
      </c>
      <c r="Q68" s="1" t="s">
        <v>50</v>
      </c>
      <c r="S68" s="0" t="n">
        <v>1</v>
      </c>
      <c r="T68" s="0" t="n">
        <v>32</v>
      </c>
      <c r="U68" s="0" t="s">
        <v>51</v>
      </c>
      <c r="AI68" s="0" t="n">
        <f aca="false">($O68-$V$2)/($X$2*$AB$2)</f>
        <v>0.932461666023956</v>
      </c>
      <c r="AJ68" s="0" t="n">
        <f aca="false">($N68-$W$2)/($X$2*$AB$2)</f>
        <v>5.04281982754118</v>
      </c>
      <c r="AK68" s="0" t="n">
        <f aca="false">($AI68-(($AC$2*SIN(RADIANS(2*1*$AI68))*COSH(RADIANS(2*1*$AJ68)))+($AD$2*SIN(RADIANS(2*2*$AI68))*COSH(RADIANS(2*2*$AJ68)))+($AE$2*SIN(RADIANS(2*3*$AI68))*COSH(RADIANS(2*3*$AJ68)))))</f>
        <v>0.932433975882152</v>
      </c>
      <c r="AL68" s="0" t="n">
        <f aca="false">($AJ68-(($AC$2*COS(RADIANS(2*1*$AI68))*SINH(RADIANS(2*1*$AJ68)))+($AD$2*COS(RADIANS(2*2*$AI68))*SINH(RADIANS(2*2*$AJ68)))+($AE$2*COS(RADIANS(2*3*$AI68))*SINH(RADIANS(2*3*$AJ68)))))</f>
        <v>5.04267165805633</v>
      </c>
      <c r="AM68" s="0" t="n">
        <f aca="false">ASIN(((SIN(($AK68))/(COSH((($AL68)))))))</f>
        <v>0.0103697921428868</v>
      </c>
      <c r="AN68" s="0" t="n">
        <f aca="false">$T68*6-183</f>
        <v>9</v>
      </c>
      <c r="AO68" s="0" t="n">
        <f aca="false">$AM68+($AF$2*SIN(2*$AM68))+($AG$2*SIN(4*$AM68)+($AH$2*SIN(6*$AM68)))</f>
        <v>0.0104398106694335</v>
      </c>
      <c r="AP68" s="0" t="n">
        <f aca="false">$AN68+ATAN(SINH($AL68)/COS($AK68))</f>
        <v>10.5631015742713</v>
      </c>
    </row>
    <row r="69" customFormat="false" ht="13.8" hidden="false" customHeight="false" outlineLevel="0" collapsed="false">
      <c r="A69" s="1" t="s">
        <v>323</v>
      </c>
      <c r="B69" s="1" t="s">
        <v>324</v>
      </c>
      <c r="C69" s="1" t="s">
        <v>325</v>
      </c>
      <c r="D69" s="1" t="s">
        <v>296</v>
      </c>
      <c r="E69" s="1" t="n">
        <v>25</v>
      </c>
      <c r="F69" s="1" t="n">
        <v>9</v>
      </c>
      <c r="G69" s="1" t="n">
        <v>9</v>
      </c>
      <c r="H69" s="1" t="n">
        <v>10</v>
      </c>
      <c r="I69" s="1" t="n">
        <v>2</v>
      </c>
      <c r="J69" s="1" t="s">
        <v>46</v>
      </c>
      <c r="K69" s="1" t="s">
        <v>243</v>
      </c>
      <c r="L69" s="1" t="s">
        <v>244</v>
      </c>
      <c r="M69" s="1" t="s">
        <v>49</v>
      </c>
      <c r="N69" s="1" t="n">
        <v>32608382.53</v>
      </c>
      <c r="O69" s="1" t="n">
        <v>5933068.02</v>
      </c>
      <c r="P69" s="1" t="s">
        <v>50</v>
      </c>
      <c r="R69" s="1" t="s">
        <v>50</v>
      </c>
      <c r="S69" s="0" t="n">
        <v>1</v>
      </c>
      <c r="T69" s="0" t="n">
        <v>32</v>
      </c>
      <c r="U69" s="0" t="s">
        <v>51</v>
      </c>
      <c r="AI69" s="0" t="n">
        <f aca="false">($O69-$V$2)/($X$2*$AB$2)</f>
        <v>0.932129386838224</v>
      </c>
      <c r="AJ69" s="0" t="n">
        <f aca="false">($N69-$W$2)/($X$2*$AB$2)</f>
        <v>5.04446718277402</v>
      </c>
      <c r="AK69" s="0" t="n">
        <f aca="false">($AI69-(($AC$2*SIN(RADIANS(2*1*$AI69))*COSH(RADIANS(2*1*$AJ69)))+($AD$2*SIN(RADIANS(2*2*$AI69))*COSH(RADIANS(2*2*$AJ69)))+($AE$2*SIN(RADIANS(2*3*$AI69))*COSH(RADIANS(2*3*$AJ69)))))</f>
        <v>0.932101706282721</v>
      </c>
      <c r="AL69" s="0" t="n">
        <f aca="false">($AJ69-(($AC$2*COS(RADIANS(2*1*$AI69))*SINH(RADIANS(2*1*$AJ69)))+($AD$2*COS(RADIANS(2*2*$AI69))*SINH(RADIANS(2*2*$AJ69)))+($AE$2*COS(RADIANS(2*3*$AI69))*SINH(RADIANS(2*3*$AJ69)))))</f>
        <v>5.04431896433079</v>
      </c>
      <c r="AM69" s="0" t="n">
        <f aca="false">ASIN(((SIN(($AK69))/(COSH((($AL69)))))))</f>
        <v>0.0103501717202877</v>
      </c>
      <c r="AN69" s="0" t="n">
        <f aca="false">$T69*6-183</f>
        <v>9</v>
      </c>
      <c r="AO69" s="0" t="n">
        <f aca="false">$AM69+($AF$2*SIN(2*$AM69))+($AG$2*SIN(4*$AM69)+($AH$2*SIN(6*$AM69)))</f>
        <v>0.0104200577858189</v>
      </c>
      <c r="AP69" s="0" t="n">
        <f aca="false">$AN69+ATAN(SINH($AL69)/COS($AK69))</f>
        <v>10.5631108005125</v>
      </c>
    </row>
    <row r="70" customFormat="false" ht="13.8" hidden="false" customHeight="false" outlineLevel="0" collapsed="false">
      <c r="A70" s="1" t="s">
        <v>326</v>
      </c>
      <c r="B70" s="1" t="s">
        <v>327</v>
      </c>
      <c r="C70" s="1" t="s">
        <v>328</v>
      </c>
      <c r="D70" s="1" t="s">
        <v>296</v>
      </c>
      <c r="E70" s="1" t="n">
        <v>25</v>
      </c>
      <c r="F70" s="1" t="n">
        <v>103</v>
      </c>
      <c r="G70" s="1" t="n">
        <v>105</v>
      </c>
      <c r="H70" s="1" t="n">
        <v>107</v>
      </c>
      <c r="I70" s="1" t="n">
        <v>11</v>
      </c>
      <c r="J70" s="1" t="s">
        <v>248</v>
      </c>
      <c r="K70" s="1" t="s">
        <v>249</v>
      </c>
      <c r="L70" s="1" t="s">
        <v>250</v>
      </c>
      <c r="M70" s="1" t="s">
        <v>251</v>
      </c>
      <c r="N70" s="1" t="n">
        <v>32608378.61</v>
      </c>
      <c r="O70" s="1" t="n">
        <v>5933065.86</v>
      </c>
      <c r="Q70" s="1" t="s">
        <v>50</v>
      </c>
      <c r="S70" s="0" t="n">
        <v>1</v>
      </c>
      <c r="T70" s="0" t="n">
        <v>32</v>
      </c>
      <c r="U70" s="0" t="s">
        <v>51</v>
      </c>
      <c r="AI70" s="0" t="n">
        <f aca="false">($O70-$V$2)/($X$2*$AB$2)</f>
        <v>0.93212904748606</v>
      </c>
      <c r="AJ70" s="0" t="n">
        <f aca="false">($N70-$W$2)/($X$2*$AB$2)</f>
        <v>5.04446656691269</v>
      </c>
      <c r="AK70" s="0" t="n">
        <f aca="false">($AI70-(($AC$2*SIN(RADIANS(2*1*$AI70))*COSH(RADIANS(2*1*$AJ70)))+($AD$2*SIN(RADIANS(2*2*$AI70))*COSH(RADIANS(2*2*$AJ70)))+($AE$2*SIN(RADIANS(2*3*$AI70))*COSH(RADIANS(2*3*$AJ70)))))</f>
        <v>0.932101366940734</v>
      </c>
      <c r="AL70" s="0" t="n">
        <f aca="false">($AJ70-(($AC$2*COS(RADIANS(2*1*$AI70))*SINH(RADIANS(2*1*$AJ70)))+($AD$2*COS(RADIANS(2*2*$AI70))*SINH(RADIANS(2*2*$AJ70)))+($AE$2*COS(RADIANS(2*3*$AI70))*SINH(RADIANS(2*3*$AJ70)))))</f>
        <v>5.04431834848768</v>
      </c>
      <c r="AM70" s="0" t="n">
        <f aca="false">ASIN(((SIN(($AK70))/(COSH((($AL70)))))))</f>
        <v>0.0103501754860713</v>
      </c>
      <c r="AN70" s="0" t="n">
        <f aca="false">$T70*6-183</f>
        <v>9</v>
      </c>
      <c r="AO70" s="0" t="n">
        <f aca="false">$AM70+($AF$2*SIN(2*$AM70))+($AG$2*SIN(4*$AM70)+($AH$2*SIN(6*$AM70)))</f>
        <v>0.010420061577026</v>
      </c>
      <c r="AP70" s="0" t="n">
        <f aca="false">$AN70+ATAN(SINH($AL70)/COS($AK70))</f>
        <v>10.563110792267</v>
      </c>
    </row>
    <row r="71" customFormat="false" ht="13.8" hidden="false" customHeight="false" outlineLevel="0" collapsed="false">
      <c r="A71" s="1" t="s">
        <v>329</v>
      </c>
      <c r="B71" s="1" t="s">
        <v>330</v>
      </c>
      <c r="C71" s="1" t="s">
        <v>331</v>
      </c>
      <c r="D71" s="1" t="s">
        <v>296</v>
      </c>
      <c r="E71" s="1" t="n">
        <v>25</v>
      </c>
      <c r="F71" s="1" t="n">
        <v>184</v>
      </c>
      <c r="G71" s="1" t="n">
        <v>186</v>
      </c>
      <c r="H71" s="1" t="n">
        <v>256</v>
      </c>
      <c r="I71" s="1" t="n">
        <v>15</v>
      </c>
      <c r="J71" s="1" t="s">
        <v>255</v>
      </c>
      <c r="K71" s="1" t="s">
        <v>249</v>
      </c>
      <c r="L71" s="1" t="s">
        <v>250</v>
      </c>
      <c r="M71" s="1" t="s">
        <v>251</v>
      </c>
      <c r="N71" s="1" t="n">
        <v>32608386.48</v>
      </c>
      <c r="O71" s="1" t="n">
        <v>5933069.19</v>
      </c>
      <c r="Q71" s="1" t="s">
        <v>50</v>
      </c>
      <c r="S71" s="0" t="n">
        <v>1</v>
      </c>
      <c r="T71" s="0" t="n">
        <v>32</v>
      </c>
      <c r="U71" s="0" t="s">
        <v>51</v>
      </c>
      <c r="AI71" s="0" t="n">
        <f aca="false">($O71-$V$2)/($X$2*$AB$2)</f>
        <v>0.93212957065398</v>
      </c>
      <c r="AJ71" s="0" t="n">
        <f aca="false">($N71-$W$2)/($X$2*$AB$2)</f>
        <v>5.04446780334858</v>
      </c>
      <c r="AK71" s="0" t="n">
        <f aca="false">($AI71-(($AC$2*SIN(RADIANS(2*1*$AI71))*COSH(RADIANS(2*1*$AJ71)))+($AD$2*SIN(RADIANS(2*2*$AI71))*COSH(RADIANS(2*2*$AJ71)))+($AE$2*SIN(RADIANS(2*3*$AI71))*COSH(RADIANS(2*3*$AJ71)))))</f>
        <v>0.932101890092916</v>
      </c>
      <c r="AL71" s="0" t="n">
        <f aca="false">($AJ71-(($AC$2*COS(RADIANS(2*1*$AI71))*SINH(RADIANS(2*1*$AJ71)))+($AD$2*COS(RADIANS(2*2*$AI71))*SINH(RADIANS(2*2*$AJ71)))+($AE$2*COS(RADIANS(2*3*$AI71))*SINH(RADIANS(2*3*$AJ71)))))</f>
        <v>5.04431958488696</v>
      </c>
      <c r="AM71" s="0" t="n">
        <f aca="false">ASIN(((SIN(($AK71))/(COSH((($AL71)))))))</f>
        <v>0.0103501667103943</v>
      </c>
      <c r="AN71" s="0" t="n">
        <f aca="false">$T71*6-183</f>
        <v>9</v>
      </c>
      <c r="AO71" s="0" t="n">
        <f aca="false">$AM71+($AF$2*SIN(2*$AM71))+($AG$2*SIN(4*$AM71)+($AH$2*SIN(6*$AM71)))</f>
        <v>0.0104200527421028</v>
      </c>
      <c r="AP71" s="0" t="n">
        <f aca="false">$AN71+ATAN(SINH($AL71)/COS($AK71))</f>
        <v>10.5631108071845</v>
      </c>
    </row>
    <row r="72" customFormat="false" ht="13.8" hidden="false" customHeight="false" outlineLevel="0" collapsed="false">
      <c r="A72" s="1" t="s">
        <v>332</v>
      </c>
      <c r="B72" s="1" t="s">
        <v>333</v>
      </c>
      <c r="C72" s="1" t="s">
        <v>334</v>
      </c>
      <c r="D72" s="1" t="s">
        <v>81</v>
      </c>
      <c r="E72" s="1" t="n">
        <v>44.95</v>
      </c>
      <c r="F72" s="1" t="n">
        <v>28.15</v>
      </c>
      <c r="G72" s="1" t="n">
        <v>30.15</v>
      </c>
      <c r="H72" s="1" t="n">
        <v>32</v>
      </c>
      <c r="I72" s="1" t="n">
        <v>6</v>
      </c>
      <c r="J72" s="1" t="s">
        <v>56</v>
      </c>
      <c r="K72" s="1" t="s">
        <v>335</v>
      </c>
      <c r="L72" s="1" t="s">
        <v>336</v>
      </c>
      <c r="M72" s="1" t="s">
        <v>49</v>
      </c>
      <c r="N72" s="1" t="n">
        <v>32589911.67</v>
      </c>
      <c r="O72" s="1" t="n">
        <v>5934708.03</v>
      </c>
      <c r="R72" s="1" t="s">
        <v>50</v>
      </c>
      <c r="S72" s="0" t="n">
        <v>1</v>
      </c>
      <c r="T72" s="0" t="n">
        <v>32</v>
      </c>
      <c r="U72" s="0" t="s">
        <v>51</v>
      </c>
      <c r="AI72" s="0" t="n">
        <f aca="false">($O72-$V$2)/($X$2*$AB$2)</f>
        <v>0.932387044682455</v>
      </c>
      <c r="AJ72" s="0" t="n">
        <f aca="false">($N72-$W$2)/($X$2*$AB$2)</f>
        <v>5.04156527243891</v>
      </c>
      <c r="AK72" s="0" t="n">
        <f aca="false">($AI72-(($AC$2*SIN(RADIANS(2*1*$AI72))*COSH(RADIANS(2*1*$AJ72)))+($AD$2*SIN(RADIANS(2*2*$AI72))*COSH(RADIANS(2*2*$AJ72)))+($AE$2*SIN(RADIANS(2*3*$AI72))*COSH(RADIANS(2*3*$AJ72)))))</f>
        <v>0.932359356967128</v>
      </c>
      <c r="AL72" s="0" t="n">
        <f aca="false">($AJ72-(($AC$2*COS(RADIANS(2*1*$AI72))*SINH(RADIANS(2*1*$AJ72)))+($AD$2*COS(RADIANS(2*2*$AI72))*SINH(RADIANS(2*2*$AJ72)))+($AE$2*COS(RADIANS(2*3*$AI72))*SINH(RADIANS(2*3*$AJ72)))))</f>
        <v>5.04141714018313</v>
      </c>
      <c r="AM72" s="0" t="n">
        <f aca="false">ASIN(((SIN(($AK72))/(COSH((($AL72)))))))</f>
        <v>0.0103822338580329</v>
      </c>
      <c r="AN72" s="0" t="n">
        <f aca="false">$T72*6-183</f>
        <v>9</v>
      </c>
      <c r="AO72" s="0" t="n">
        <f aca="false">$AM72+($AF$2*SIN(2*$AM72))+($AG$2*SIN(4*$AM72)+($AH$2*SIN(6*$AM72)))</f>
        <v>0.0104523363807881</v>
      </c>
      <c r="AP72" s="0" t="n">
        <f aca="false">$AN72+ATAN(SINH($AL72)/COS($AK72))</f>
        <v>10.5630911398469</v>
      </c>
    </row>
    <row r="73" customFormat="false" ht="13.8" hidden="false" customHeight="false" outlineLevel="0" collapsed="false">
      <c r="A73" s="1" t="s">
        <v>337</v>
      </c>
      <c r="B73" s="1" t="s">
        <v>338</v>
      </c>
      <c r="C73" s="1" t="s">
        <v>339</v>
      </c>
      <c r="D73" s="1" t="s">
        <v>81</v>
      </c>
      <c r="E73" s="1" t="n">
        <v>44.95</v>
      </c>
      <c r="F73" s="1" t="n">
        <v>89.15</v>
      </c>
      <c r="G73" s="1" t="n">
        <v>91.15</v>
      </c>
      <c r="H73" s="1" t="n">
        <v>99</v>
      </c>
      <c r="I73" s="1" t="n">
        <v>10</v>
      </c>
      <c r="J73" s="1" t="s">
        <v>255</v>
      </c>
      <c r="K73" s="1" t="s">
        <v>249</v>
      </c>
      <c r="L73" s="1" t="s">
        <v>250</v>
      </c>
      <c r="M73" s="1" t="s">
        <v>251</v>
      </c>
      <c r="N73" s="1" t="n">
        <v>32589908.67</v>
      </c>
      <c r="O73" s="1" t="n">
        <v>5934706.03</v>
      </c>
      <c r="Q73" s="1" t="s">
        <v>50</v>
      </c>
      <c r="S73" s="0" t="n">
        <v>1</v>
      </c>
      <c r="T73" s="0" t="n">
        <v>32</v>
      </c>
      <c r="U73" s="0" t="s">
        <v>51</v>
      </c>
      <c r="AI73" s="0" t="n">
        <f aca="false">($O73-$V$2)/($X$2*$AB$2)</f>
        <v>0.932386730467488</v>
      </c>
      <c r="AJ73" s="0" t="n">
        <f aca="false">($N73-$W$2)/($X$2*$AB$2)</f>
        <v>5.04156480111646</v>
      </c>
      <c r="AK73" s="0" t="n">
        <f aca="false">($AI73-(($AC$2*SIN(RADIANS(2*1*$AI73))*COSH(RADIANS(2*1*$AJ73)))+($AD$2*SIN(RADIANS(2*2*$AI73))*COSH(RADIANS(2*2*$AJ73)))+($AE$2*SIN(RADIANS(2*3*$AI73))*COSH(RADIANS(2*3*$AJ73)))))</f>
        <v>0.932359042761568</v>
      </c>
      <c r="AL73" s="0" t="n">
        <f aca="false">($AJ73-(($AC$2*COS(RADIANS(2*1*$AI73))*SINH(RADIANS(2*1*$AJ73)))+($AD$2*COS(RADIANS(2*2*$AI73))*SINH(RADIANS(2*2*$AJ73)))+($AE$2*COS(RADIANS(2*3*$AI73))*SINH(RADIANS(2*3*$AJ73)))))</f>
        <v>5.04141666887462</v>
      </c>
      <c r="AM73" s="0" t="n">
        <f aca="false">ASIN(((SIN(($AK73))/(COSH((($AL73)))))))</f>
        <v>0.0103822363300458</v>
      </c>
      <c r="AN73" s="0" t="n">
        <f aca="false">$T73*6-183</f>
        <v>9</v>
      </c>
      <c r="AO73" s="0" t="n">
        <f aca="false">$AM73+($AF$2*SIN(2*$AM73))+($AG$2*SIN(4*$AM73)+($AH$2*SIN(6*$AM73)))</f>
        <v>0.01045233886949</v>
      </c>
      <c r="AP73" s="0" t="n">
        <f aca="false">$AN73+ATAN(SINH($AL73)/COS($AK73))</f>
        <v>10.5630911329531</v>
      </c>
    </row>
    <row r="74" customFormat="false" ht="13.8" hidden="false" customHeight="false" outlineLevel="0" collapsed="false">
      <c r="A74" s="1" t="s">
        <v>340</v>
      </c>
      <c r="B74" s="1" t="s">
        <v>341</v>
      </c>
      <c r="C74" s="1" t="s">
        <v>342</v>
      </c>
      <c r="D74" s="1" t="s">
        <v>343</v>
      </c>
      <c r="E74" s="1" t="n">
        <v>56.99</v>
      </c>
      <c r="F74" s="1" t="n">
        <v>36</v>
      </c>
      <c r="G74" s="1" t="n">
        <v>36</v>
      </c>
      <c r="H74" s="1" t="n">
        <v>37</v>
      </c>
      <c r="I74" s="1" t="n">
        <v>3</v>
      </c>
      <c r="J74" s="1" t="s">
        <v>56</v>
      </c>
      <c r="K74" s="1" t="s">
        <v>290</v>
      </c>
      <c r="L74" s="1" t="s">
        <v>291</v>
      </c>
      <c r="M74" s="1" t="s">
        <v>49</v>
      </c>
      <c r="N74" s="1" t="n">
        <v>32621825.22</v>
      </c>
      <c r="O74" s="1" t="n">
        <v>5947448.63</v>
      </c>
      <c r="P74" s="1" t="s">
        <v>50</v>
      </c>
      <c r="R74" s="1" t="s">
        <v>50</v>
      </c>
      <c r="S74" s="0" t="n">
        <v>1</v>
      </c>
      <c r="T74" s="0" t="n">
        <v>32</v>
      </c>
      <c r="U74" s="0" t="s">
        <v>51</v>
      </c>
      <c r="AI74" s="0" t="n">
        <f aca="false">($O74-$V$2)/($X$2*$AB$2)</f>
        <v>0.934388688288414</v>
      </c>
      <c r="AJ74" s="0" t="n">
        <f aca="false">($N74-$W$2)/($X$2*$AB$2)</f>
        <v>5.04657912997317</v>
      </c>
      <c r="AK74" s="0" t="n">
        <f aca="false">($AI74-(($AC$2*SIN(RADIANS(2*1*$AI74))*COSH(RADIANS(2*1*$AJ74)))+($AD$2*SIN(RADIANS(2*2*$AI74))*COSH(RADIANS(2*2*$AJ74)))+($AE$2*SIN(RADIANS(2*3*$AI74))*COSH(RADIANS(2*3*$AJ74)))))</f>
        <v>0.934360940307623</v>
      </c>
      <c r="AL74" s="0" t="n">
        <f aca="false">($AJ74-(($AC$2*COS(RADIANS(2*1*$AI74))*SINH(RADIANS(2*1*$AJ74)))+($AD$2*COS(RADIANS(2*2*$AI74))*SINH(RADIANS(2*2*$AJ74)))+($AE$2*COS(RADIANS(2*3*$AI74))*SINH(RADIANS(2*3*$AJ74)))))</f>
        <v>5.04643084921645</v>
      </c>
      <c r="AM74" s="0" t="n">
        <f aca="false">ASIN(((SIN(($AK74))/(COSH((($AL74)))))))</f>
        <v>0.0103456376729132</v>
      </c>
      <c r="AN74" s="0" t="n">
        <f aca="false">$T74*6-183</f>
        <v>9</v>
      </c>
      <c r="AO74" s="0" t="n">
        <f aca="false">$AM74+($AF$2*SIN(2*$AM74))+($AG$2*SIN(4*$AM74)+($AH$2*SIN(6*$AM74)))</f>
        <v>0.0104154931282564</v>
      </c>
      <c r="AP74" s="0" t="n">
        <f aca="false">$AN74+ATAN(SINH($AL74)/COS($AK74))</f>
        <v>10.5631503688701</v>
      </c>
    </row>
    <row r="75" customFormat="false" ht="13.8" hidden="false" customHeight="false" outlineLevel="0" collapsed="false">
      <c r="A75" s="1" t="s">
        <v>344</v>
      </c>
      <c r="B75" s="1" t="s">
        <v>345</v>
      </c>
      <c r="C75" s="1" t="s">
        <v>346</v>
      </c>
      <c r="D75" s="1" t="s">
        <v>75</v>
      </c>
      <c r="E75" s="1" t="n">
        <v>14.26</v>
      </c>
      <c r="F75" s="1" t="n">
        <v>17.15</v>
      </c>
      <c r="G75" s="1" t="n">
        <v>19.15</v>
      </c>
      <c r="H75" s="1" t="n">
        <v>23</v>
      </c>
      <c r="I75" s="1" t="n">
        <v>2</v>
      </c>
      <c r="J75" s="1" t="s">
        <v>46</v>
      </c>
      <c r="K75" s="1" t="s">
        <v>243</v>
      </c>
      <c r="L75" s="1" t="s">
        <v>244</v>
      </c>
      <c r="M75" s="1" t="s">
        <v>49</v>
      </c>
      <c r="N75" s="1" t="n">
        <v>32597658.28</v>
      </c>
      <c r="O75" s="1" t="n">
        <v>5916537.17</v>
      </c>
      <c r="P75" s="1" t="s">
        <v>50</v>
      </c>
      <c r="R75" s="1" t="s">
        <v>50</v>
      </c>
      <c r="S75" s="0" t="n">
        <v>1</v>
      </c>
      <c r="T75" s="0" t="n">
        <v>32</v>
      </c>
      <c r="U75" s="0" t="s">
        <v>51</v>
      </c>
      <c r="AI75" s="0" t="n">
        <f aca="false">($O75-$V$2)/($X$2*$AB$2)</f>
        <v>0.92953226659243</v>
      </c>
      <c r="AJ75" s="0" t="n">
        <f aca="false">($N75-$W$2)/($X$2*$AB$2)</f>
        <v>5.04278232284269</v>
      </c>
      <c r="AK75" s="0" t="n">
        <f aca="false">($AI75-(($AC$2*SIN(RADIANS(2*1*$AI75))*COSH(RADIANS(2*1*$AJ75)))+($AD$2*SIN(RADIANS(2*2*$AI75))*COSH(RADIANS(2*2*$AJ75)))+($AE$2*SIN(RADIANS(2*3*$AI75))*COSH(RADIANS(2*3*$AJ75)))))</f>
        <v>0.929504663417026</v>
      </c>
      <c r="AL75" s="0" t="n">
        <f aca="false">($AJ75-(($AC$2*COS(RADIANS(2*1*$AI75))*SINH(RADIANS(2*1*$AJ75)))+($AD$2*COS(RADIANS(2*2*$AI75))*SINH(RADIANS(2*2*$AJ75)))+($AE$2*COS(RADIANS(2*3*$AI75))*SINH(RADIANS(2*3*$AJ75)))))</f>
        <v>5.04263415397841</v>
      </c>
      <c r="AM75" s="0" t="n">
        <f aca="false">ASIN(((SIN(($AK75))/(COSH((($AL75)))))))</f>
        <v>0.0103475956244748</v>
      </c>
      <c r="AN75" s="0" t="n">
        <f aca="false">$T75*6-183</f>
        <v>9</v>
      </c>
      <c r="AO75" s="0" t="n">
        <f aca="false">$AM75+($AF$2*SIN(2*$AM75))+($AG$2*SIN(4*$AM75)+($AH$2*SIN(6*$AM75)))</f>
        <v>0.01041746429831</v>
      </c>
      <c r="AP75" s="0" t="n">
        <f aca="false">$AN75+ATAN(SINH($AL75)/COS($AK75))</f>
        <v>10.5630709410427</v>
      </c>
    </row>
    <row r="76" customFormat="false" ht="13.8" hidden="false" customHeight="false" outlineLevel="0" collapsed="false">
      <c r="A76" s="1" t="s">
        <v>347</v>
      </c>
      <c r="B76" s="1" t="s">
        <v>348</v>
      </c>
      <c r="C76" s="1" t="s">
        <v>349</v>
      </c>
      <c r="D76" s="1" t="s">
        <v>262</v>
      </c>
      <c r="E76" s="1" t="n">
        <v>37.99</v>
      </c>
      <c r="F76" s="1" t="n">
        <v>12</v>
      </c>
      <c r="G76" s="1" t="n">
        <v>12</v>
      </c>
      <c r="H76" s="1" t="n">
        <v>13</v>
      </c>
      <c r="I76" s="1" t="n">
        <v>3</v>
      </c>
      <c r="J76" s="1" t="s">
        <v>46</v>
      </c>
      <c r="K76" s="1" t="s">
        <v>243</v>
      </c>
      <c r="L76" s="1" t="s">
        <v>244</v>
      </c>
      <c r="M76" s="1" t="s">
        <v>49</v>
      </c>
      <c r="N76" s="1" t="n">
        <v>32602928</v>
      </c>
      <c r="O76" s="1" t="n">
        <v>5926886</v>
      </c>
      <c r="P76" s="1" t="s">
        <v>50</v>
      </c>
      <c r="R76" s="1" t="s">
        <v>50</v>
      </c>
      <c r="S76" s="0" t="n">
        <v>1</v>
      </c>
      <c r="T76" s="0" t="n">
        <v>32</v>
      </c>
      <c r="U76" s="0" t="s">
        <v>51</v>
      </c>
      <c r="AI76" s="0" t="n">
        <f aca="false">($O76-$V$2)/($X$2*$AB$2)</f>
        <v>0.931158145232263</v>
      </c>
      <c r="AJ76" s="0" t="n">
        <f aca="false">($N76-$W$2)/($X$2*$AB$2)</f>
        <v>5.04361023529133</v>
      </c>
      <c r="AK76" s="0" t="n">
        <f aca="false">($AI76-(($AC$2*SIN(RADIANS(2*1*$AI76))*COSH(RADIANS(2*1*$AJ76)))+($AD$2*SIN(RADIANS(2*2*$AI76))*COSH(RADIANS(2*2*$AJ76)))+($AE$2*SIN(RADIANS(2*3*$AI76))*COSH(RADIANS(2*3*$AJ76)))))</f>
        <v>0.931130493652838</v>
      </c>
      <c r="AL76" s="0" t="n">
        <f aca="false">($AJ76-(($AC$2*COS(RADIANS(2*1*$AI76))*SINH(RADIANS(2*1*$AJ76)))+($AD$2*COS(RADIANS(2*2*$AI76))*SINH(RADIANS(2*2*$AJ76)))+($AE$2*COS(RADIANS(2*3*$AI76))*SINH(RADIANS(2*3*$AJ76)))))</f>
        <v>5.04346204212348</v>
      </c>
      <c r="AM76" s="0" t="n">
        <f aca="false">ASIN(((SIN(($AK76))/(COSH((($AL76)))))))</f>
        <v>0.0103515689023388</v>
      </c>
      <c r="AN76" s="0" t="n">
        <f aca="false">$T76*6-183</f>
        <v>9</v>
      </c>
      <c r="AO76" s="0" t="n">
        <f aca="false">$AM76+($AF$2*SIN(2*$AM76))+($AG$2*SIN(4*$AM76)+($AH$2*SIN(6*$AM76)))</f>
        <v>0.010421464400502</v>
      </c>
      <c r="AP76" s="0" t="n">
        <f aca="false">$AN76+ATAN(SINH($AL76)/COS($AK76))</f>
        <v>10.5630941542364</v>
      </c>
    </row>
    <row r="77" customFormat="false" ht="13.8" hidden="false" customHeight="false" outlineLevel="0" collapsed="false">
      <c r="A77" s="1" t="s">
        <v>350</v>
      </c>
      <c r="B77" s="1" t="s">
        <v>351</v>
      </c>
      <c r="C77" s="1" t="s">
        <v>352</v>
      </c>
      <c r="D77" s="1" t="s">
        <v>186</v>
      </c>
      <c r="E77" s="1" t="n">
        <v>59.69</v>
      </c>
      <c r="F77" s="1" t="n">
        <v>5.8</v>
      </c>
      <c r="G77" s="1" t="n">
        <v>5.8</v>
      </c>
      <c r="H77" s="1" t="n">
        <v>6.8</v>
      </c>
      <c r="I77" s="1" t="n">
        <v>2</v>
      </c>
      <c r="J77" s="1" t="s">
        <v>62</v>
      </c>
      <c r="K77" s="1" t="s">
        <v>129</v>
      </c>
      <c r="L77" s="1" t="s">
        <v>130</v>
      </c>
      <c r="M77" s="1" t="s">
        <v>292</v>
      </c>
      <c r="N77" s="1" t="n">
        <v>32600421.49</v>
      </c>
      <c r="O77" s="1" t="n">
        <v>5955035.74</v>
      </c>
      <c r="S77" s="0" t="n">
        <v>1</v>
      </c>
      <c r="T77" s="0" t="n">
        <v>32</v>
      </c>
      <c r="U77" s="0" t="s">
        <v>51</v>
      </c>
      <c r="AI77" s="0" t="n">
        <f aca="false">($O77-$V$2)/($X$2*$AB$2)</f>
        <v>0.935580680048551</v>
      </c>
      <c r="AJ77" s="0" t="n">
        <f aca="false">($N77-$W$2)/($X$2*$AB$2)</f>
        <v>5.04321644381253</v>
      </c>
      <c r="AK77" s="0" t="n">
        <f aca="false">($AI77-(($AC$2*SIN(RADIANS(2*1*$AI77))*COSH(RADIANS(2*1*$AJ77)))+($AD$2*SIN(RADIANS(2*2*$AI77))*COSH(RADIANS(2*2*$AJ77)))+($AE$2*SIN(RADIANS(2*3*$AI77))*COSH(RADIANS(2*3*$AJ77)))))</f>
        <v>0.935552897251152</v>
      </c>
      <c r="AL77" s="0" t="n">
        <f aca="false">($AJ77-(($AC$2*COS(RADIANS(2*1*$AI77))*SINH(RADIANS(2*1*$AJ77)))+($AD$2*COS(RADIANS(2*2*$AI77))*SINH(RADIANS(2*2*$AJ77)))+($AE$2*COS(RADIANS(2*3*$AI77))*SINH(RADIANS(2*3*$AJ77)))))</f>
        <v>5.04306826308043</v>
      </c>
      <c r="AM77" s="0" t="n">
        <f aca="false">ASIN(((SIN(($AK77))/(COSH((($AL77)))))))</f>
        <v>0.0103896195620776</v>
      </c>
      <c r="AN77" s="0" t="n">
        <f aca="false">$T77*6-183</f>
        <v>9</v>
      </c>
      <c r="AO77" s="0" t="n">
        <f aca="false">$AM77+($AF$2*SIN(2*$AM77))+($AG$2*SIN(4*$AM77)+($AH$2*SIN(6*$AM77)))</f>
        <v>0.0104597719469996</v>
      </c>
      <c r="AP77" s="0" t="n">
        <f aca="false">$AN77+ATAN(SINH($AL77)/COS($AK77))</f>
        <v>10.5631369928867</v>
      </c>
    </row>
    <row r="78" customFormat="false" ht="13.8" hidden="false" customHeight="false" outlineLevel="0" collapsed="false">
      <c r="A78" s="1" t="s">
        <v>353</v>
      </c>
      <c r="B78" s="1" t="s">
        <v>354</v>
      </c>
      <c r="C78" s="1" t="s">
        <v>355</v>
      </c>
      <c r="D78" s="1" t="s">
        <v>90</v>
      </c>
      <c r="E78" s="1" t="n">
        <v>50.78</v>
      </c>
      <c r="F78" s="1" t="n">
        <v>17</v>
      </c>
      <c r="G78" s="1" t="n">
        <v>18</v>
      </c>
      <c r="H78" s="1" t="n">
        <v>42</v>
      </c>
      <c r="I78" s="1" t="n">
        <v>4</v>
      </c>
      <c r="J78" s="1" t="s">
        <v>46</v>
      </c>
      <c r="K78" s="1" t="s">
        <v>243</v>
      </c>
      <c r="L78" s="1" t="s">
        <v>244</v>
      </c>
      <c r="M78" s="1" t="s">
        <v>49</v>
      </c>
      <c r="N78" s="1" t="n">
        <v>32606775.21</v>
      </c>
      <c r="O78" s="1" t="n">
        <v>5937187.5</v>
      </c>
      <c r="P78" s="1" t="s">
        <v>50</v>
      </c>
      <c r="R78" s="1" t="s">
        <v>50</v>
      </c>
      <c r="S78" s="0" t="n">
        <v>1</v>
      </c>
      <c r="T78" s="0" t="n">
        <v>32</v>
      </c>
      <c r="U78" s="0" t="s">
        <v>51</v>
      </c>
      <c r="AI78" s="0" t="n">
        <f aca="false">($O78-$V$2)/($X$2*$AB$2)</f>
        <v>0.932776587974896</v>
      </c>
      <c r="AJ78" s="0" t="n">
        <f aca="false">($N78-$W$2)/($X$2*$AB$2)</f>
        <v>5.04421466077343</v>
      </c>
      <c r="AK78" s="0" t="n">
        <f aca="false">($AI78-(($AC$2*SIN(RADIANS(2*1*$AI78))*COSH(RADIANS(2*1*$AJ78)))+($AD$2*SIN(RADIANS(2*2*$AI78))*COSH(RADIANS(2*2*$AJ78)))+($AE$2*SIN(RADIANS(2*3*$AI78))*COSH(RADIANS(2*3*$AJ78)))))</f>
        <v>0.932748888249444</v>
      </c>
      <c r="AL78" s="0" t="n">
        <f aca="false">($AJ78-(($AC$2*COS(RADIANS(2*1*$AI78))*SINH(RADIANS(2*1*$AJ78)))+($AD$2*COS(RADIANS(2*2*$AI78))*SINH(RADIANS(2*2*$AJ78)))+($AE$2*COS(RADIANS(2*3*$AI78))*SINH(RADIANS(2*3*$AJ78)))))</f>
        <v>5.04406644993552</v>
      </c>
      <c r="AM78" s="0" t="n">
        <f aca="false">ASIN(((SIN(($AK78))/(COSH((($AL78)))))))</f>
        <v>0.0103577584665526</v>
      </c>
      <c r="AN78" s="0" t="n">
        <f aca="false">$T78*6-183</f>
        <v>9</v>
      </c>
      <c r="AO78" s="0" t="n">
        <f aca="false">$AM78+($AF$2*SIN(2*$AM78))+($AG$2*SIN(4*$AM78)+($AH$2*SIN(6*$AM78)))</f>
        <v>0.0104276957515906</v>
      </c>
      <c r="AP78" s="0" t="n">
        <f aca="false">$AN78+ATAN(SINH($AL78)/COS($AK78))</f>
        <v>10.5631155612638</v>
      </c>
    </row>
    <row r="79" customFormat="false" ht="13.8" hidden="false" customHeight="false" outlineLevel="0" collapsed="false">
      <c r="A79" s="1" t="s">
        <v>356</v>
      </c>
      <c r="B79" s="1" t="s">
        <v>357</v>
      </c>
      <c r="C79" s="1" t="s">
        <v>358</v>
      </c>
      <c r="D79" s="1" t="s">
        <v>90</v>
      </c>
      <c r="E79" s="1" t="n">
        <v>30.93</v>
      </c>
      <c r="F79" s="1" t="n">
        <v>38</v>
      </c>
      <c r="G79" s="1" t="n">
        <v>39</v>
      </c>
      <c r="H79" s="1" t="n">
        <v>171</v>
      </c>
      <c r="I79" s="1" t="n">
        <v>5</v>
      </c>
      <c r="J79" s="1" t="s">
        <v>56</v>
      </c>
      <c r="K79" s="1" t="s">
        <v>243</v>
      </c>
      <c r="L79" s="1" t="s">
        <v>244</v>
      </c>
      <c r="M79" s="1" t="s">
        <v>49</v>
      </c>
      <c r="N79" s="1" t="n">
        <v>32607441.49</v>
      </c>
      <c r="O79" s="1" t="n">
        <v>5935526.72</v>
      </c>
      <c r="P79" s="1" t="s">
        <v>50</v>
      </c>
      <c r="R79" s="1" t="s">
        <v>50</v>
      </c>
      <c r="S79" s="0" t="n">
        <v>1</v>
      </c>
      <c r="T79" s="0" t="n">
        <v>32</v>
      </c>
      <c r="U79" s="0" t="s">
        <v>51</v>
      </c>
      <c r="AI79" s="0" t="n">
        <f aca="false">($O79-$V$2)/($X$2*$AB$2)</f>
        <v>0.93251566700823</v>
      </c>
      <c r="AJ79" s="0" t="n">
        <f aca="false">($N79-$W$2)/($X$2*$AB$2)</f>
        <v>5.04431933834763</v>
      </c>
      <c r="AK79" s="0" t="n">
        <f aca="false">($AI79-(($AC$2*SIN(RADIANS(2*1*$AI79))*COSH(RADIANS(2*1*$AJ79)))+($AD$2*SIN(RADIANS(2*2*$AI79))*COSH(RADIANS(2*2*$AJ79)))+($AE$2*SIN(RADIANS(2*3*$AI79))*COSH(RADIANS(2*3*$AJ79)))))</f>
        <v>0.932487975010704</v>
      </c>
      <c r="AL79" s="0" t="n">
        <f aca="false">($AJ79-(($AC$2*COS(RADIANS(2*1*$AI79))*SINH(RADIANS(2*1*$AJ79)))+($AD$2*COS(RADIANS(2*2*$AI79))*SINH(RADIANS(2*2*$AJ79)))+($AE$2*COS(RADIANS(2*3*$AI79))*SINH(RADIANS(2*3*$AJ79)))))</f>
        <v>5.04417112435832</v>
      </c>
      <c r="AM79" s="0" t="n">
        <f aca="false">ASIN(((SIN(($AK79))/(COSH((($AL79)))))))</f>
        <v>0.0103546702458263</v>
      </c>
      <c r="AN79" s="0" t="n">
        <f aca="false">$T79*6-183</f>
        <v>9</v>
      </c>
      <c r="AO79" s="0" t="n">
        <f aca="false">$AM79+($AF$2*SIN(2*$AM79))+($AG$2*SIN(4*$AM79)+($AH$2*SIN(6*$AM79)))</f>
        <v>0.0104245866817253</v>
      </c>
      <c r="AP79" s="0" t="n">
        <f aca="false">$AN79+ATAN(SINH($AL79)/COS($AK79))</f>
        <v>10.5631136632877</v>
      </c>
    </row>
    <row r="80" customFormat="false" ht="13.8" hidden="false" customHeight="false" outlineLevel="0" collapsed="false">
      <c r="A80" s="1" t="s">
        <v>359</v>
      </c>
      <c r="B80" s="1" t="s">
        <v>360</v>
      </c>
      <c r="C80" s="1" t="s">
        <v>361</v>
      </c>
      <c r="D80" s="1" t="s">
        <v>343</v>
      </c>
      <c r="E80" s="1" t="n">
        <v>43.99</v>
      </c>
      <c r="F80" s="1" t="n">
        <v>9</v>
      </c>
      <c r="G80" s="1" t="n">
        <v>9</v>
      </c>
      <c r="H80" s="1" t="n">
        <v>10</v>
      </c>
      <c r="I80" s="1" t="n">
        <v>2</v>
      </c>
      <c r="J80" s="1" t="s">
        <v>46</v>
      </c>
      <c r="K80" s="1" t="s">
        <v>57</v>
      </c>
      <c r="L80" s="1" t="s">
        <v>58</v>
      </c>
      <c r="M80" s="1" t="s">
        <v>49</v>
      </c>
      <c r="N80" s="1" t="n">
        <v>32620597.65</v>
      </c>
      <c r="O80" s="1" t="n">
        <v>5951997.55</v>
      </c>
      <c r="P80" s="1" t="s">
        <v>50</v>
      </c>
      <c r="R80" s="1" t="s">
        <v>50</v>
      </c>
      <c r="S80" s="0" t="n">
        <v>1</v>
      </c>
      <c r="T80" s="0" t="n">
        <v>32</v>
      </c>
      <c r="U80" s="0" t="s">
        <v>51</v>
      </c>
      <c r="AI80" s="0" t="n">
        <f aca="false">($O80-$V$2)/($X$2*$AB$2)</f>
        <v>0.935103357662856</v>
      </c>
      <c r="AJ80" s="0" t="n">
        <f aca="false">($N80-$W$2)/($X$2*$AB$2)</f>
        <v>5.04638626953948</v>
      </c>
      <c r="AK80" s="0" t="n">
        <f aca="false">($AI80-(($AC$2*SIN(RADIANS(2*1*$AI80))*COSH(RADIANS(2*1*$AJ80)))+($AD$2*SIN(RADIANS(2*2*$AI80))*COSH(RADIANS(2*2*$AJ80)))+($AE$2*SIN(RADIANS(2*3*$AI80))*COSH(RADIANS(2*3*$AJ80)))))</f>
        <v>0.935075588499104</v>
      </c>
      <c r="AL80" s="0" t="n">
        <f aca="false">($AJ80-(($AC$2*COS(RADIANS(2*1*$AI80))*SINH(RADIANS(2*1*$AJ80)))+($AD$2*COS(RADIANS(2*2*$AI80))*SINH(RADIANS(2*2*$AJ80)))+($AE$2*COS(RADIANS(2*3*$AI80))*SINH(RADIANS(2*3*$AJ80)))))</f>
        <v>5.04623799462878</v>
      </c>
      <c r="AM80" s="0" t="n">
        <f aca="false">ASIN(((SIN(($AK80))/(COSH((($AL80)))))))</f>
        <v>0.0103530955029418</v>
      </c>
      <c r="AN80" s="0" t="n">
        <f aca="false">$T80*6-183</f>
        <v>9</v>
      </c>
      <c r="AO80" s="0" t="n">
        <f aca="false">$AM80+($AF$2*SIN(2*$AM80))+($AG$2*SIN(4*$AM80)+($AH$2*SIN(6*$AM80)))</f>
        <v>0.0104230013074645</v>
      </c>
      <c r="AP80" s="0" t="n">
        <f aca="false">$AN80+ATAN(SINH($AL80)/COS($AK80))</f>
        <v>10.5631562910227</v>
      </c>
    </row>
    <row r="81" customFormat="false" ht="13.8" hidden="false" customHeight="false" outlineLevel="0" collapsed="false">
      <c r="A81" s="1" t="s">
        <v>362</v>
      </c>
      <c r="B81" s="1" t="s">
        <v>363</v>
      </c>
      <c r="C81" s="1" t="s">
        <v>364</v>
      </c>
      <c r="D81" s="1" t="s">
        <v>296</v>
      </c>
      <c r="E81" s="1" t="n">
        <v>11.15</v>
      </c>
      <c r="F81" s="1" t="n">
        <v>20</v>
      </c>
      <c r="G81" s="1" t="n">
        <v>22</v>
      </c>
      <c r="H81" s="1" t="n">
        <v>22</v>
      </c>
      <c r="I81" s="1" t="n">
        <v>5</v>
      </c>
      <c r="J81" s="1" t="s">
        <v>62</v>
      </c>
      <c r="K81" s="1" t="s">
        <v>365</v>
      </c>
      <c r="L81" s="1" t="s">
        <v>366</v>
      </c>
      <c r="M81" s="1" t="s">
        <v>49</v>
      </c>
      <c r="N81" s="1" t="n">
        <v>32503757.01</v>
      </c>
      <c r="O81" s="1" t="n">
        <v>6073604.81</v>
      </c>
      <c r="P81" s="1" t="s">
        <v>50</v>
      </c>
      <c r="R81" s="1" t="s">
        <v>50</v>
      </c>
      <c r="S81" s="0" t="n">
        <v>1</v>
      </c>
      <c r="T81" s="0" t="n">
        <v>32</v>
      </c>
      <c r="U81" s="0" t="s">
        <v>51</v>
      </c>
      <c r="AI81" s="0" t="n">
        <f aca="false">($O81-$V$2)/($X$2*$AB$2)</f>
        <v>0.954208768272808</v>
      </c>
      <c r="AJ81" s="0" t="n">
        <f aca="false">($N81-$W$2)/($X$2*$AB$2)</f>
        <v>5.02802973060316</v>
      </c>
      <c r="AK81" s="0" t="n">
        <f aca="false">($AI81-(($AC$2*SIN(RADIANS(2*1*$AI81))*COSH(RADIANS(2*1*$AJ81)))+($AD$2*SIN(RADIANS(2*2*$AI81))*COSH(RADIANS(2*2*$AJ81)))+($AE$2*SIN(RADIANS(2*3*$AI81))*COSH(RADIANS(2*3*$AJ81)))))</f>
        <v>0.954180435117014</v>
      </c>
      <c r="AL81" s="0" t="n">
        <f aca="false">($AJ81-(($AC$2*COS(RADIANS(2*1*$AI81))*SINH(RADIANS(2*1*$AJ81)))+($AD$2*COS(RADIANS(2*2*$AI81))*SINH(RADIANS(2*2*$AJ81)))+($AE$2*COS(RADIANS(2*3*$AI81))*SINH(RADIANS(2*3*$AJ81)))))</f>
        <v>5.02788200384197</v>
      </c>
      <c r="AM81" s="0" t="n">
        <f aca="false">ASIN(((SIN(($AK81))/(COSH((($AL81)))))))</f>
        <v>0.0106916134609912</v>
      </c>
      <c r="AN81" s="0" t="n">
        <f aca="false">$T81*6-183</f>
        <v>9</v>
      </c>
      <c r="AO81" s="0" t="n">
        <f aca="false">$AM81+($AF$2*SIN(2*$AM81))+($AG$2*SIN(4*$AM81)+($AH$2*SIN(6*$AM81)))</f>
        <v>0.0107638046455499</v>
      </c>
      <c r="AP81" s="0" t="n">
        <f aca="false">$AN81+ATAN(SINH($AL81)/COS($AK81))</f>
        <v>10.5632176169873</v>
      </c>
    </row>
    <row r="82" customFormat="false" ht="13.8" hidden="false" customHeight="false" outlineLevel="0" collapsed="false">
      <c r="A82" s="1" t="s">
        <v>367</v>
      </c>
      <c r="B82" s="1" t="s">
        <v>368</v>
      </c>
      <c r="C82" s="1" t="s">
        <v>369</v>
      </c>
      <c r="D82" s="1" t="s">
        <v>370</v>
      </c>
      <c r="E82" s="1" t="n">
        <v>8.41</v>
      </c>
      <c r="F82" s="1" t="n">
        <v>6</v>
      </c>
      <c r="G82" s="1" t="n">
        <v>6</v>
      </c>
      <c r="H82" s="1" t="n">
        <v>7</v>
      </c>
      <c r="I82" s="1" t="n">
        <v>3</v>
      </c>
      <c r="J82" s="1" t="s">
        <v>46</v>
      </c>
      <c r="K82" s="1" t="s">
        <v>365</v>
      </c>
      <c r="L82" s="1" t="s">
        <v>366</v>
      </c>
      <c r="M82" s="1" t="s">
        <v>49</v>
      </c>
      <c r="N82" s="1" t="n">
        <v>32499761</v>
      </c>
      <c r="O82" s="1" t="n">
        <v>6071891</v>
      </c>
      <c r="P82" s="1" t="s">
        <v>50</v>
      </c>
      <c r="R82" s="1" t="s">
        <v>50</v>
      </c>
      <c r="S82" s="0" t="n">
        <v>1</v>
      </c>
      <c r="T82" s="0" t="n">
        <v>32</v>
      </c>
      <c r="U82" s="0" t="s">
        <v>51</v>
      </c>
      <c r="AI82" s="0" t="n">
        <f aca="false">($O82-$V$2)/($X$2*$AB$2)</f>
        <v>0.953939515896285</v>
      </c>
      <c r="AJ82" s="0" t="n">
        <f aca="false">($N82-$W$2)/($X$2*$AB$2)</f>
        <v>5.02740192752749</v>
      </c>
      <c r="AK82" s="0" t="n">
        <f aca="false">($AI82-(($AC$2*SIN(RADIANS(2*1*$AI82))*COSH(RADIANS(2*1*$AJ82)))+($AD$2*SIN(RADIANS(2*2*$AI82))*COSH(RADIANS(2*2*$AJ82)))+($AE$2*SIN(RADIANS(2*3*$AI82))*COSH(RADIANS(2*3*$AJ82)))))</f>
        <v>0.953911190840278</v>
      </c>
      <c r="AL82" s="0" t="n">
        <f aca="false">($AJ82-(($AC$2*COS(RADIANS(2*1*$AI82))*SINH(RADIANS(2*1*$AJ82)))+($AD$2*COS(RADIANS(2*2*$AI82))*SINH(RADIANS(2*2*$AJ82)))+($AE$2*COS(RADIANS(2*3*$AI82))*SINH(RADIANS(2*3*$AJ82)))))</f>
        <v>5.02725421935435</v>
      </c>
      <c r="AM82" s="0" t="n">
        <f aca="false">ASIN(((SIN(($AK82))/(COSH((($AL82)))))))</f>
        <v>0.0106962851024471</v>
      </c>
      <c r="AN82" s="0" t="n">
        <f aca="false">$T82*6-183</f>
        <v>9</v>
      </c>
      <c r="AO82" s="0" t="n">
        <f aca="false">$AM82+($AF$2*SIN(2*$AM82))+($AG$2*SIN(4*$AM82)+($AH$2*SIN(6*$AM82)))</f>
        <v>0.0107685078256492</v>
      </c>
      <c r="AP82" s="0" t="n">
        <f aca="false">$AN82+ATAN(SINH($AL82)/COS($AK82))</f>
        <v>10.563209977255</v>
      </c>
    </row>
    <row r="83" customFormat="false" ht="13.8" hidden="false" customHeight="false" outlineLevel="0" collapsed="false">
      <c r="A83" s="1" t="s">
        <v>371</v>
      </c>
      <c r="B83" s="1" t="s">
        <v>372</v>
      </c>
      <c r="C83" s="1" t="s">
        <v>373</v>
      </c>
      <c r="D83" s="1" t="s">
        <v>289</v>
      </c>
      <c r="E83" s="1" t="n">
        <v>6.37</v>
      </c>
      <c r="F83" s="1" t="n">
        <v>6.6</v>
      </c>
      <c r="G83" s="1" t="n">
        <v>6.6</v>
      </c>
      <c r="H83" s="1" t="n">
        <v>7.5</v>
      </c>
      <c r="I83" s="1" t="n">
        <v>3</v>
      </c>
      <c r="J83" s="1" t="s">
        <v>46</v>
      </c>
      <c r="K83" s="1" t="s">
        <v>374</v>
      </c>
      <c r="L83" s="1" t="s">
        <v>375</v>
      </c>
      <c r="M83" s="1" t="s">
        <v>49</v>
      </c>
      <c r="N83" s="1" t="n">
        <v>32468230.62</v>
      </c>
      <c r="O83" s="1" t="n">
        <v>6061116.65</v>
      </c>
      <c r="P83" s="1" t="s">
        <v>50</v>
      </c>
      <c r="R83" s="1" t="s">
        <v>50</v>
      </c>
      <c r="S83" s="0" t="n">
        <v>1</v>
      </c>
      <c r="T83" s="0" t="n">
        <v>32</v>
      </c>
      <c r="U83" s="0" t="s">
        <v>51</v>
      </c>
      <c r="AI83" s="0" t="n">
        <f aca="false">($O83-$V$2)/($X$2*$AB$2)</f>
        <v>0.952246784880018</v>
      </c>
      <c r="AJ83" s="0" t="n">
        <f aca="false">($N83-$W$2)/($X$2*$AB$2)</f>
        <v>5.02244826886774</v>
      </c>
      <c r="AK83" s="0" t="n">
        <f aca="false">($AI83-(($AC$2*SIN(RADIANS(2*1*$AI83))*COSH(RADIANS(2*1*$AJ83)))+($AD$2*SIN(RADIANS(2*2*$AI83))*COSH(RADIANS(2*2*$AJ83)))+($AE$2*SIN(RADIANS(2*3*$AI83))*COSH(RADIANS(2*3*$AJ83)))))</f>
        <v>0.952218510916491</v>
      </c>
      <c r="AL83" s="0" t="n">
        <f aca="false">($AJ83-(($AC$2*COS(RADIANS(2*1*$AI83))*SINH(RADIANS(2*1*$AJ83)))+($AD$2*COS(RADIANS(2*2*$AI83))*SINH(RADIANS(2*2*$AJ83)))+($AE$2*COS(RADIANS(2*3*$AI83))*SINH(RADIANS(2*3*$AJ83)))))</f>
        <v>5.02230070743527</v>
      </c>
      <c r="AM83" s="0" t="n">
        <f aca="false">ASIN(((SIN(($AK83))/(COSH((($AL83)))))))</f>
        <v>0.010736477864112</v>
      </c>
      <c r="AN83" s="0" t="n">
        <f aca="false">$T83*6-183</f>
        <v>9</v>
      </c>
      <c r="AO83" s="0" t="n">
        <f aca="false">$AM83+($AF$2*SIN(2*$AM83))+($AG$2*SIN(4*$AM83)+($AH$2*SIN(6*$AM83)))</f>
        <v>0.0108089719317559</v>
      </c>
      <c r="AP83" s="0" t="n">
        <f aca="false">$AN83+ATAN(SINH($AL83)/COS($AK83))</f>
        <v>10.5631541186172</v>
      </c>
    </row>
    <row r="84" customFormat="false" ht="13.8" hidden="false" customHeight="false" outlineLevel="0" collapsed="false">
      <c r="A84" s="1" t="s">
        <v>376</v>
      </c>
      <c r="B84" s="1" t="s">
        <v>377</v>
      </c>
      <c r="C84" s="1" t="s">
        <v>378</v>
      </c>
      <c r="D84" s="1" t="s">
        <v>125</v>
      </c>
      <c r="E84" s="1" t="n">
        <v>1.46</v>
      </c>
      <c r="F84" s="1" t="n">
        <v>9</v>
      </c>
      <c r="G84" s="1" t="n">
        <v>9</v>
      </c>
      <c r="H84" s="1" t="n">
        <v>10</v>
      </c>
      <c r="I84" s="1" t="n">
        <v>3</v>
      </c>
      <c r="J84" s="1" t="s">
        <v>46</v>
      </c>
      <c r="K84" s="1" t="s">
        <v>379</v>
      </c>
      <c r="L84" s="1" t="s">
        <v>380</v>
      </c>
      <c r="M84" s="1" t="s">
        <v>49</v>
      </c>
      <c r="N84" s="1" t="n">
        <v>32488572.25</v>
      </c>
      <c r="O84" s="1" t="n">
        <v>6083852.29</v>
      </c>
      <c r="R84" s="1" t="s">
        <v>50</v>
      </c>
      <c r="S84" s="0" t="n">
        <v>1</v>
      </c>
      <c r="T84" s="0" t="n">
        <v>32</v>
      </c>
      <c r="U84" s="0" t="s">
        <v>51</v>
      </c>
      <c r="AI84" s="0" t="n">
        <f aca="false">($O84-$V$2)/($X$2*$AB$2)</f>
        <v>0.955818724069175</v>
      </c>
      <c r="AJ84" s="0" t="n">
        <f aca="false">($N84-$W$2)/($X$2*$AB$2)</f>
        <v>5.02564409117001</v>
      </c>
      <c r="AK84" s="0" t="n">
        <f aca="false">($AI84-(($AC$2*SIN(RADIANS(2*1*$AI84))*COSH(RADIANS(2*1*$AJ84)))+($AD$2*SIN(RADIANS(2*2*$AI84))*COSH(RADIANS(2*2*$AJ84)))+($AE$2*SIN(RADIANS(2*3*$AI84))*COSH(RADIANS(2*3*$AJ84)))))</f>
        <v>0.95579034353765</v>
      </c>
      <c r="AL84" s="0" t="n">
        <f aca="false">($AJ84-(($AC$2*COS(RADIANS(2*1*$AI84))*SINH(RADIANS(2*1*$AJ84)))+($AD$2*COS(RADIANS(2*2*$AI84))*SINH(RADIANS(2*2*$AJ84)))+($AE$2*COS(RADIANS(2*3*$AI84))*SINH(RADIANS(2*3*$AJ84)))))</f>
        <v>5.02549643549532</v>
      </c>
      <c r="AM84" s="0" t="n">
        <f aca="false">ASIN(((SIN(($AK84))/(COSH((($AL84)))))))</f>
        <v>0.0107293644185098</v>
      </c>
      <c r="AN84" s="0" t="n">
        <f aca="false">$T84*6-183</f>
        <v>9</v>
      </c>
      <c r="AO84" s="0" t="n">
        <f aca="false">$AM84+($AF$2*SIN(2*$AM84))+($AG$2*SIN(4*$AM84)+($AH$2*SIN(6*$AM84)))</f>
        <v>0.010801810462767</v>
      </c>
      <c r="AP84" s="0" t="n">
        <f aca="false">$AN84+ATAN(SINH($AL84)/COS($AK84))</f>
        <v>10.5632167786397</v>
      </c>
    </row>
    <row r="85" customFormat="false" ht="13.8" hidden="false" customHeight="false" outlineLevel="0" collapsed="false">
      <c r="A85" s="1" t="s">
        <v>381</v>
      </c>
      <c r="B85" s="1" t="s">
        <v>382</v>
      </c>
      <c r="C85" s="1" t="s">
        <v>383</v>
      </c>
      <c r="D85" s="1" t="s">
        <v>206</v>
      </c>
      <c r="E85" s="1" t="n">
        <v>12.2</v>
      </c>
      <c r="F85" s="1" t="n">
        <v>9</v>
      </c>
      <c r="G85" s="1" t="n">
        <v>9</v>
      </c>
      <c r="H85" s="1" t="n">
        <v>10</v>
      </c>
      <c r="I85" s="1" t="n">
        <v>3</v>
      </c>
      <c r="J85" s="1" t="s">
        <v>46</v>
      </c>
      <c r="K85" s="1" t="s">
        <v>365</v>
      </c>
      <c r="L85" s="1" t="s">
        <v>366</v>
      </c>
      <c r="M85" s="1" t="s">
        <v>49</v>
      </c>
      <c r="N85" s="1" t="n">
        <v>32506038.5</v>
      </c>
      <c r="O85" s="1" t="n">
        <v>6047209.97</v>
      </c>
      <c r="P85" s="1" t="s">
        <v>50</v>
      </c>
      <c r="R85" s="1" t="s">
        <v>50</v>
      </c>
      <c r="S85" s="0" t="n">
        <v>1</v>
      </c>
      <c r="T85" s="0" t="n">
        <v>32</v>
      </c>
      <c r="U85" s="0" t="s">
        <v>51</v>
      </c>
      <c r="AI85" s="0" t="n">
        <f aca="false">($O85-$V$2)/($X$2*$AB$2)</f>
        <v>0.950061941379546</v>
      </c>
      <c r="AJ85" s="0" t="n">
        <f aca="false">($N85-$W$2)/($X$2*$AB$2)</f>
        <v>5.02838816975599</v>
      </c>
      <c r="AK85" s="0" t="n">
        <f aca="false">($AI85-(($AC$2*SIN(RADIANS(2*1*$AI85))*COSH(RADIANS(2*1*$AJ85)))+($AD$2*SIN(RADIANS(2*2*$AI85))*COSH(RADIANS(2*2*$AJ85)))+($AE$2*SIN(RADIANS(2*3*$AI85))*COSH(RADIANS(2*3*$AJ85)))))</f>
        <v>0.950033731248153</v>
      </c>
      <c r="AL85" s="0" t="n">
        <f aca="false">($AJ85-(($AC$2*COS(RADIANS(2*1*$AI85))*SINH(RADIANS(2*1*$AJ85)))+($AD$2*COS(RADIANS(2*2*$AI85))*SINH(RADIANS(2*2*$AJ85)))+($AE$2*COS(RADIANS(2*3*$AI85))*SINH(RADIANS(2*3*$AJ85)))))</f>
        <v>5.02824043164433</v>
      </c>
      <c r="AM85" s="0" t="n">
        <f aca="false">ASIN(((SIN(($AK85))/(COSH((($AL85)))))))</f>
        <v>0.0106562752599845</v>
      </c>
      <c r="AN85" s="0" t="n">
        <f aca="false">$T85*6-183</f>
        <v>9</v>
      </c>
      <c r="AO85" s="0" t="n">
        <f aca="false">$AM85+($AF$2*SIN(2*$AM85))+($AG$2*SIN(4*$AM85)+($AH$2*SIN(6*$AM85)))</f>
        <v>0.010728227873175</v>
      </c>
      <c r="AP85" s="0" t="n">
        <f aca="false">$AN85+ATAN(SINH($AL85)/COS($AK85))</f>
        <v>10.5631760788412</v>
      </c>
    </row>
    <row r="86" customFormat="false" ht="13.8" hidden="false" customHeight="false" outlineLevel="0" collapsed="false">
      <c r="A86" s="1" t="s">
        <v>384</v>
      </c>
      <c r="B86" s="1" t="s">
        <v>385</v>
      </c>
      <c r="C86" s="1" t="s">
        <v>386</v>
      </c>
      <c r="D86" s="1" t="s">
        <v>370</v>
      </c>
      <c r="E86" s="1" t="n">
        <v>24.59</v>
      </c>
      <c r="F86" s="1" t="n">
        <v>5.5</v>
      </c>
      <c r="G86" s="1" t="n">
        <v>5.5</v>
      </c>
      <c r="H86" s="1" t="n">
        <v>8</v>
      </c>
      <c r="I86" s="1" t="n">
        <v>3</v>
      </c>
      <c r="J86" s="1" t="s">
        <v>46</v>
      </c>
      <c r="K86" s="1" t="s">
        <v>365</v>
      </c>
      <c r="L86" s="1" t="s">
        <v>366</v>
      </c>
      <c r="M86" s="1" t="s">
        <v>49</v>
      </c>
      <c r="N86" s="1" t="n">
        <v>32495489</v>
      </c>
      <c r="O86" s="1" t="n">
        <v>6055146</v>
      </c>
      <c r="P86" s="1" t="s">
        <v>50</v>
      </c>
      <c r="R86" s="1" t="s">
        <v>50</v>
      </c>
      <c r="S86" s="0" t="n">
        <v>1</v>
      </c>
      <c r="T86" s="0" t="n">
        <v>32</v>
      </c>
      <c r="U86" s="0" t="s">
        <v>51</v>
      </c>
      <c r="AI86" s="0" t="n">
        <f aca="false">($O86-$V$2)/($X$2*$AB$2)</f>
        <v>0.951308751082872</v>
      </c>
      <c r="AJ86" s="0" t="n">
        <f aca="false">($N86-$W$2)/($X$2*$AB$2)</f>
        <v>5.02673076435742</v>
      </c>
      <c r="AK86" s="0" t="n">
        <f aca="false">($AI86-(($AC$2*SIN(RADIANS(2*1*$AI86))*COSH(RADIANS(2*1*$AJ86)))+($AD$2*SIN(RADIANS(2*2*$AI86))*COSH(RADIANS(2*2*$AJ86)))+($AE$2*SIN(RADIANS(2*3*$AI86))*COSH(RADIANS(2*3*$AJ86)))))</f>
        <v>0.95128050422765</v>
      </c>
      <c r="AL86" s="0" t="n">
        <f aca="false">($AJ86-(($AC$2*COS(RADIANS(2*1*$AI86))*SINH(RADIANS(2*1*$AJ86)))+($AD$2*COS(RADIANS(2*2*$AI86))*SINH(RADIANS(2*2*$AJ86)))+($AE$2*COS(RADIANS(2*3*$AI86))*SINH(RADIANS(2*3*$AJ86)))))</f>
        <v>5.02658307565417</v>
      </c>
      <c r="AM86" s="0" t="n">
        <f aca="false">ASIN(((SIN(($AK86))/(COSH((($AL86)))))))</f>
        <v>0.01068345838375</v>
      </c>
      <c r="AN86" s="0" t="n">
        <f aca="false">$T86*6-183</f>
        <v>9</v>
      </c>
      <c r="AO86" s="0" t="n">
        <f aca="false">$AM86+($AF$2*SIN(2*$AM86))+($AG$2*SIN(4*$AM86)+($AH$2*SIN(6*$AM86)))</f>
        <v>0.0107555945126824</v>
      </c>
      <c r="AP86" s="0" t="n">
        <f aca="false">$AN86+ATAN(SINH($AL86)/COS($AK86))</f>
        <v>10.5631767523499</v>
      </c>
    </row>
    <row r="87" customFormat="false" ht="13.8" hidden="false" customHeight="false" outlineLevel="0" collapsed="false">
      <c r="A87" s="1" t="s">
        <v>387</v>
      </c>
      <c r="B87" s="1" t="s">
        <v>388</v>
      </c>
      <c r="C87" s="1" t="s">
        <v>389</v>
      </c>
      <c r="D87" s="1" t="s">
        <v>109</v>
      </c>
      <c r="E87" s="1" t="n">
        <v>10.21</v>
      </c>
      <c r="F87" s="1" t="n">
        <v>10.79</v>
      </c>
      <c r="G87" s="1" t="n">
        <v>10.79</v>
      </c>
      <c r="H87" s="1" t="n">
        <v>18</v>
      </c>
      <c r="I87" s="1" t="n">
        <v>3</v>
      </c>
      <c r="J87" s="1" t="s">
        <v>62</v>
      </c>
      <c r="K87" s="1" t="s">
        <v>365</v>
      </c>
      <c r="L87" s="1" t="s">
        <v>366</v>
      </c>
      <c r="M87" s="1" t="s">
        <v>49</v>
      </c>
      <c r="N87" s="1" t="n">
        <v>32500450.87</v>
      </c>
      <c r="O87" s="1" t="n">
        <v>6056210.61</v>
      </c>
      <c r="P87" s="1" t="s">
        <v>50</v>
      </c>
      <c r="R87" s="1" t="s">
        <v>50</v>
      </c>
      <c r="S87" s="0" t="n">
        <v>1</v>
      </c>
      <c r="T87" s="0" t="n">
        <v>32</v>
      </c>
      <c r="U87" s="0" t="s">
        <v>51</v>
      </c>
      <c r="AI87" s="0" t="n">
        <f aca="false">($O87-$V$2)/($X$2*$AB$2)</f>
        <v>0.951476009281021</v>
      </c>
      <c r="AJ87" s="0" t="n">
        <f aca="false">($N87-$W$2)/($X$2*$AB$2)</f>
        <v>5.02751031126723</v>
      </c>
      <c r="AK87" s="0" t="n">
        <f aca="false">($AI87-(($AC$2*SIN(RADIANS(2*1*$AI87))*COSH(RADIANS(2*1*$AJ87)))+($AD$2*SIN(RADIANS(2*2*$AI87))*COSH(RADIANS(2*2*$AJ87)))+($AE$2*SIN(RADIANS(2*3*$AI87))*COSH(RADIANS(2*3*$AJ87)))))</f>
        <v>0.951447757327698</v>
      </c>
      <c r="AL87" s="0" t="n">
        <f aca="false">($AJ87-(($AC$2*COS(RADIANS(2*1*$AI87))*SINH(RADIANS(2*1*$AJ87)))+($AD$2*COS(RADIANS(2*2*$AI87))*SINH(RADIANS(2*2*$AJ87)))+($AE$2*COS(RADIANS(2*3*$AI87))*SINH(RADIANS(2*3*$AJ87)))))</f>
        <v>5.02736259945431</v>
      </c>
      <c r="AM87" s="0" t="n">
        <f aca="false">ASIN(((SIN(($AK87))/(COSH((($AL87)))))))</f>
        <v>0.0106764072610621</v>
      </c>
      <c r="AN87" s="0" t="n">
        <f aca="false">$T87*6-183</f>
        <v>9</v>
      </c>
      <c r="AO87" s="0" t="n">
        <f aca="false">$AM87+($AF$2*SIN(2*$AM87))+($AG$2*SIN(4*$AM87)+($AH$2*SIN(6*$AM87)))</f>
        <v>0.0107484957872444</v>
      </c>
      <c r="AP87" s="0" t="n">
        <f aca="false">$AN87+ATAN(SINH($AL87)/COS($AK87))</f>
        <v>10.563184475528</v>
      </c>
    </row>
    <row r="88" customFormat="false" ht="13.8" hidden="false" customHeight="false" outlineLevel="0" collapsed="false">
      <c r="A88" s="1" t="s">
        <v>390</v>
      </c>
      <c r="B88" s="1" t="s">
        <v>391</v>
      </c>
      <c r="C88" s="1" t="s">
        <v>392</v>
      </c>
      <c r="D88" s="1" t="s">
        <v>109</v>
      </c>
      <c r="E88" s="1" t="n">
        <v>12.09</v>
      </c>
      <c r="F88" s="1" t="n">
        <v>10.26</v>
      </c>
      <c r="G88" s="1" t="n">
        <v>10.26</v>
      </c>
      <c r="H88" s="1" t="n">
        <v>15</v>
      </c>
      <c r="I88" s="1" t="n">
        <v>2</v>
      </c>
      <c r="J88" s="1" t="s">
        <v>46</v>
      </c>
      <c r="K88" s="1" t="s">
        <v>393</v>
      </c>
      <c r="L88" s="1" t="s">
        <v>394</v>
      </c>
      <c r="M88" s="1" t="s">
        <v>49</v>
      </c>
      <c r="N88" s="1" t="n">
        <v>32493876.84</v>
      </c>
      <c r="O88" s="1" t="n">
        <v>6076139.98</v>
      </c>
      <c r="P88" s="1" t="s">
        <v>50</v>
      </c>
      <c r="R88" s="1" t="s">
        <v>50</v>
      </c>
      <c r="S88" s="0" t="n">
        <v>1</v>
      </c>
      <c r="T88" s="0" t="n">
        <v>32</v>
      </c>
      <c r="U88" s="0" t="s">
        <v>51</v>
      </c>
      <c r="AI88" s="0" t="n">
        <f aca="false">($O88-$V$2)/($X$2*$AB$2)</f>
        <v>0.954607062452087</v>
      </c>
      <c r="AJ88" s="0" t="n">
        <f aca="false">($N88-$W$2)/($X$2*$AB$2)</f>
        <v>5.02647748195661</v>
      </c>
      <c r="AK88" s="0" t="n">
        <f aca="false">($AI88-(($AC$2*SIN(RADIANS(2*1*$AI88))*COSH(RADIANS(2*1*$AJ88)))+($AD$2*SIN(RADIANS(2*2*$AI88))*COSH(RADIANS(2*2*$AJ88)))+($AE$2*SIN(RADIANS(2*3*$AI88))*COSH(RADIANS(2*3*$AJ88)))))</f>
        <v>0.954578717741087</v>
      </c>
      <c r="AL88" s="0" t="n">
        <f aca="false">($AJ88-(($AC$2*COS(RADIANS(2*1*$AI88))*SINH(RADIANS(2*1*$AJ88)))+($AD$2*COS(RADIANS(2*2*$AI88))*SINH(RADIANS(2*2*$AJ88)))+($AE$2*COS(RADIANS(2*3*$AI88))*SINH(RADIANS(2*3*$AJ88)))))</f>
        <v>5.02632980133726</v>
      </c>
      <c r="AM88" s="0" t="n">
        <f aca="false">ASIN(((SIN(($AK88))/(COSH((($AL88)))))))</f>
        <v>0.0107112433806078</v>
      </c>
      <c r="AN88" s="0" t="n">
        <f aca="false">$T88*6-183</f>
        <v>9</v>
      </c>
      <c r="AO88" s="0" t="n">
        <f aca="false">$AM88+($AF$2*SIN(2*$AM88))+($AG$2*SIN(4*$AM88)+($AH$2*SIN(6*$AM88)))</f>
        <v>0.010783567088358</v>
      </c>
      <c r="AP88" s="0" t="n">
        <f aca="false">$AN88+ATAN(SINH($AL88)/COS($AK88))</f>
        <v>10.5632101091395</v>
      </c>
    </row>
    <row r="89" customFormat="false" ht="13.8" hidden="false" customHeight="false" outlineLevel="0" collapsed="false">
      <c r="A89" s="1" t="s">
        <v>395</v>
      </c>
      <c r="B89" s="1" t="s">
        <v>396</v>
      </c>
      <c r="C89" s="1" t="s">
        <v>397</v>
      </c>
      <c r="D89" s="1" t="s">
        <v>398</v>
      </c>
      <c r="E89" s="1" t="n">
        <v>8.24</v>
      </c>
      <c r="F89" s="1" t="n">
        <v>6</v>
      </c>
      <c r="G89" s="1" t="n">
        <v>6</v>
      </c>
      <c r="H89" s="1" t="n">
        <v>6</v>
      </c>
      <c r="I89" s="1" t="n">
        <v>3</v>
      </c>
      <c r="J89" s="1" t="s">
        <v>46</v>
      </c>
      <c r="K89" s="1" t="s">
        <v>393</v>
      </c>
      <c r="L89" s="1" t="s">
        <v>394</v>
      </c>
      <c r="M89" s="1" t="s">
        <v>49</v>
      </c>
      <c r="N89" s="1" t="n">
        <v>32493879.84</v>
      </c>
      <c r="O89" s="1" t="n">
        <v>6076540.84</v>
      </c>
      <c r="P89" s="1" t="s">
        <v>50</v>
      </c>
      <c r="R89" s="1" t="s">
        <v>50</v>
      </c>
      <c r="S89" s="0" t="n">
        <v>1</v>
      </c>
      <c r="T89" s="0" t="n">
        <v>32</v>
      </c>
      <c r="U89" s="0" t="s">
        <v>51</v>
      </c>
      <c r="AI89" s="0" t="n">
        <f aca="false">($O89-$V$2)/($X$2*$AB$2)</f>
        <v>0.954670040557976</v>
      </c>
      <c r="AJ89" s="0" t="n">
        <f aca="false">($N89-$W$2)/($X$2*$AB$2)</f>
        <v>5.02647795327906</v>
      </c>
      <c r="AK89" s="0" t="n">
        <f aca="false">($AI89-(($AC$2*SIN(RADIANS(2*1*$AI89))*COSH(RADIANS(2*1*$AJ89)))+($AD$2*SIN(RADIANS(2*2*$AI89))*COSH(RADIANS(2*2*$AJ89)))+($AE$2*SIN(RADIANS(2*3*$AI89))*COSH(RADIANS(2*3*$AJ89)))))</f>
        <v>0.954641693977607</v>
      </c>
      <c r="AL89" s="0" t="n">
        <f aca="false">($AJ89-(($AC$2*COS(RADIANS(2*1*$AI89))*SINH(RADIANS(2*1*$AJ89)))+($AD$2*COS(RADIANS(2*2*$AI89))*SINH(RADIANS(2*2*$AJ89)))+($AE$2*COS(RADIANS(2*3*$AI89))*SINH(RADIANS(2*3*$AJ89)))))</f>
        <v>5.02633027265654</v>
      </c>
      <c r="AM89" s="0" t="n">
        <f aca="false">ASIN(((SIN(($AK89))/(COSH((($AL89)))))))</f>
        <v>0.0107117160578246</v>
      </c>
      <c r="AN89" s="0" t="n">
        <f aca="false">$T89*6-183</f>
        <v>9</v>
      </c>
      <c r="AO89" s="0" t="n">
        <f aca="false">$AM89+($AF$2*SIN(2*$AM89))+($AG$2*SIN(4*$AM89)+($AH$2*SIN(6*$AM89)))</f>
        <v>0.0107840429566559</v>
      </c>
      <c r="AP89" s="0" t="n">
        <f aca="false">$AN89+ATAN(SINH($AL89)/COS($AK89))</f>
        <v>10.5632107872902</v>
      </c>
    </row>
    <row r="90" customFormat="false" ht="13.8" hidden="false" customHeight="false" outlineLevel="0" collapsed="false">
      <c r="A90" s="1" t="s">
        <v>399</v>
      </c>
      <c r="B90" s="1" t="s">
        <v>400</v>
      </c>
      <c r="C90" s="1" t="s">
        <v>401</v>
      </c>
      <c r="D90" s="1" t="s">
        <v>109</v>
      </c>
      <c r="E90" s="1" t="n">
        <v>12.18</v>
      </c>
      <c r="F90" s="1" t="n">
        <v>6.13</v>
      </c>
      <c r="G90" s="1" t="n">
        <v>6.13</v>
      </c>
      <c r="H90" s="1" t="n">
        <v>18</v>
      </c>
      <c r="I90" s="1" t="n">
        <v>3</v>
      </c>
      <c r="J90" s="1" t="s">
        <v>46</v>
      </c>
      <c r="K90" s="1" t="s">
        <v>393</v>
      </c>
      <c r="L90" s="1" t="s">
        <v>394</v>
      </c>
      <c r="M90" s="1" t="s">
        <v>49</v>
      </c>
      <c r="N90" s="1" t="n">
        <v>32504833.84</v>
      </c>
      <c r="O90" s="1" t="n">
        <v>6078881.76</v>
      </c>
      <c r="P90" s="1" t="s">
        <v>50</v>
      </c>
      <c r="R90" s="1" t="s">
        <v>50</v>
      </c>
      <c r="S90" s="0" t="n">
        <v>1</v>
      </c>
      <c r="T90" s="0" t="n">
        <v>32</v>
      </c>
      <c r="U90" s="0" t="s">
        <v>51</v>
      </c>
      <c r="AI90" s="0" t="n">
        <f aca="false">($O90-$V$2)/($X$2*$AB$2)</f>
        <v>0.955037816608559</v>
      </c>
      <c r="AJ90" s="0" t="n">
        <f aca="false">($N90-$W$2)/($X$2*$AB$2)</f>
        <v>5.02819890865476</v>
      </c>
      <c r="AK90" s="0" t="n">
        <f aca="false">($AI90-(($AC$2*SIN(RADIANS(2*1*$AI90))*COSH(RADIANS(2*1*$AJ90)))+($AD$2*SIN(RADIANS(2*2*$AI90))*COSH(RADIANS(2*2*$AJ90)))+($AE$2*SIN(RADIANS(2*3*$AI90))*COSH(RADIANS(2*3*$AJ90)))))</f>
        <v>0.955009458815989</v>
      </c>
      <c r="AL90" s="0" t="n">
        <f aca="false">($AJ90-(($AC$2*COS(RADIANS(2*1*$AI90))*SINH(RADIANS(2*1*$AJ90)))+($AD$2*COS(RADIANS(2*2*$AI90))*SINH(RADIANS(2*2*$AJ90)))+($AE$2*COS(RADIANS(2*3*$AI90))*SINH(RADIANS(2*3*$AJ90)))))</f>
        <v>5.02805117701463</v>
      </c>
      <c r="AM90" s="0" t="n">
        <f aca="false">ASIN(((SIN(($AK90))/(COSH((($AL90)))))))</f>
        <v>0.0106960830991451</v>
      </c>
      <c r="AN90" s="0" t="n">
        <f aca="false">$T90*6-183</f>
        <v>9</v>
      </c>
      <c r="AO90" s="0" t="n">
        <f aca="false">$AM90+($AF$2*SIN(2*$AM90))+($AG$2*SIN(4*$AM90)+($AH$2*SIN(6*$AM90)))</f>
        <v>0.0107683044586061</v>
      </c>
      <c r="AP90" s="0" t="n">
        <f aca="false">$AN90+ATAN(SINH($AL90)/COS($AK90))</f>
        <v>10.5632277638425</v>
      </c>
    </row>
    <row r="91" customFormat="false" ht="13.8" hidden="false" customHeight="false" outlineLevel="0" collapsed="false">
      <c r="A91" s="1" t="s">
        <v>402</v>
      </c>
      <c r="B91" s="1" t="s">
        <v>403</v>
      </c>
      <c r="C91" s="1" t="s">
        <v>404</v>
      </c>
      <c r="D91" s="1" t="s">
        <v>109</v>
      </c>
      <c r="E91" s="1" t="n">
        <v>11.97</v>
      </c>
      <c r="F91" s="1" t="n">
        <v>7.7</v>
      </c>
      <c r="G91" s="1" t="n">
        <v>7.7</v>
      </c>
      <c r="H91" s="1" t="n">
        <v>15</v>
      </c>
      <c r="I91" s="1" t="n">
        <v>3</v>
      </c>
      <c r="J91" s="1" t="s">
        <v>46</v>
      </c>
      <c r="K91" s="1" t="s">
        <v>365</v>
      </c>
      <c r="L91" s="1" t="s">
        <v>366</v>
      </c>
      <c r="M91" s="1" t="s">
        <v>49</v>
      </c>
      <c r="N91" s="1" t="n">
        <v>32509402.36</v>
      </c>
      <c r="O91" s="1" t="n">
        <v>6058771.33</v>
      </c>
      <c r="P91" s="1" t="s">
        <v>50</v>
      </c>
      <c r="R91" s="1" t="s">
        <v>50</v>
      </c>
      <c r="S91" s="0" t="n">
        <v>1</v>
      </c>
      <c r="T91" s="0" t="n">
        <v>32</v>
      </c>
      <c r="U91" s="0" t="s">
        <v>51</v>
      </c>
      <c r="AI91" s="0" t="n">
        <f aca="false">($O91-$V$2)/($X$2*$AB$2)</f>
        <v>0.951878317556506</v>
      </c>
      <c r="AJ91" s="0" t="n">
        <f aca="false">($N91-$W$2)/($X$2*$AB$2)</f>
        <v>5.02891665733588</v>
      </c>
      <c r="AK91" s="0" t="n">
        <f aca="false">($AI91-(($AC$2*SIN(RADIANS(2*1*$AI91))*COSH(RADIANS(2*1*$AJ91)))+($AD$2*SIN(RADIANS(2*2*$AI91))*COSH(RADIANS(2*2*$AJ91)))+($AE$2*SIN(RADIANS(2*3*$AI91))*COSH(RADIANS(2*3*$AJ91)))))</f>
        <v>0.951850053420771</v>
      </c>
      <c r="AL91" s="0" t="n">
        <f aca="false">($AJ91-(($AC$2*COS(RADIANS(2*1*$AI91))*SINH(RADIANS(2*1*$AJ91)))+($AD$2*COS(RADIANS(2*2*$AI91))*SINH(RADIANS(2*2*$AJ91)))+($AE$2*COS(RADIANS(2*3*$AI91))*SINH(RADIANS(2*3*$AJ91)))))</f>
        <v>5.02876890384883</v>
      </c>
      <c r="AM91" s="0" t="n">
        <f aca="false">ASIN(((SIN(($AK91))/(COSH((($AL91)))))))</f>
        <v>0.0106644612753499</v>
      </c>
      <c r="AN91" s="0" t="n">
        <f aca="false">$T91*6-183</f>
        <v>9</v>
      </c>
      <c r="AO91" s="0" t="n">
        <f aca="false">$AM91+($AF$2*SIN(2*$AM91))+($AG$2*SIN(4*$AM91)+($AH$2*SIN(6*$AM91)))</f>
        <v>0.0107364691530978</v>
      </c>
      <c r="AP91" s="0" t="n">
        <f aca="false">$AN91+ATAN(SINH($AL91)/COS($AK91))</f>
        <v>10.5631994627848</v>
      </c>
    </row>
    <row r="92" customFormat="false" ht="13.8" hidden="false" customHeight="false" outlineLevel="0" collapsed="false">
      <c r="A92" s="1" t="s">
        <v>405</v>
      </c>
      <c r="B92" s="1" t="s">
        <v>406</v>
      </c>
      <c r="C92" s="1" t="s">
        <v>407</v>
      </c>
      <c r="D92" s="1" t="s">
        <v>109</v>
      </c>
      <c r="E92" s="1" t="n">
        <v>9.19</v>
      </c>
      <c r="F92" s="1" t="n">
        <v>14.16</v>
      </c>
      <c r="G92" s="1" t="n">
        <v>14.16</v>
      </c>
      <c r="H92" s="1" t="n">
        <v>21</v>
      </c>
      <c r="I92" s="1" t="n">
        <v>3</v>
      </c>
      <c r="J92" s="1" t="s">
        <v>62</v>
      </c>
      <c r="K92" s="1" t="s">
        <v>365</v>
      </c>
      <c r="L92" s="1" t="s">
        <v>366</v>
      </c>
      <c r="M92" s="1" t="s">
        <v>49</v>
      </c>
      <c r="N92" s="1" t="n">
        <v>32502467.76</v>
      </c>
      <c r="O92" s="1" t="n">
        <v>6041078.31</v>
      </c>
      <c r="P92" s="1" t="s">
        <v>50</v>
      </c>
      <c r="R92" s="1" t="s">
        <v>50</v>
      </c>
      <c r="S92" s="0" t="n">
        <v>1</v>
      </c>
      <c r="T92" s="0" t="n">
        <v>32</v>
      </c>
      <c r="U92" s="0" t="s">
        <v>51</v>
      </c>
      <c r="AI92" s="0" t="n">
        <f aca="false">($O92-$V$2)/($X$2*$AB$2)</f>
        <v>0.94909861170646</v>
      </c>
      <c r="AJ92" s="0" t="n">
        <f aca="false">($N92-$W$2)/($X$2*$AB$2)</f>
        <v>5.02782717977989</v>
      </c>
      <c r="AK92" s="0" t="n">
        <f aca="false">($AI92-(($AC$2*SIN(RADIANS(2*1*$AI92))*COSH(RADIANS(2*1*$AJ92)))+($AD$2*SIN(RADIANS(2*2*$AI92))*COSH(RADIANS(2*2*$AJ92)))+($AE$2*SIN(RADIANS(2*3*$AI92))*COSH(RADIANS(2*3*$AJ92)))))</f>
        <v>0.949070430264598</v>
      </c>
      <c r="AL92" s="0" t="n">
        <f aca="false">($AJ92-(($AC$2*COS(RADIANS(2*1*$AI92))*SINH(RADIANS(2*1*$AJ92)))+($AD$2*COS(RADIANS(2*2*$AI92))*SINH(RADIANS(2*2*$AJ92)))+($AE$2*COS(RADIANS(2*3*$AI92))*SINH(RADIANS(2*3*$AJ92)))))</f>
        <v>5.02767945815475</v>
      </c>
      <c r="AM92" s="0" t="n">
        <f aca="false">ASIN(((SIN(($AK92))/(COSH((($AL92)))))))</f>
        <v>0.0106549049517274</v>
      </c>
      <c r="AN92" s="0" t="n">
        <f aca="false">$T92*6-183</f>
        <v>9</v>
      </c>
      <c r="AO92" s="0" t="n">
        <f aca="false">$AM92+($AF$2*SIN(2*$AM92))+($AG$2*SIN(4*$AM92)+($AH$2*SIN(6*$AM92)))</f>
        <v>0.0107268483138364</v>
      </c>
      <c r="AP92" s="0" t="n">
        <f aca="false">$AN92+ATAN(SINH($AL92)/COS($AK92))</f>
        <v>10.5631615351722</v>
      </c>
    </row>
    <row r="93" customFormat="false" ht="13.8" hidden="false" customHeight="false" outlineLevel="0" collapsed="false">
      <c r="A93" s="1" t="s">
        <v>408</v>
      </c>
      <c r="B93" s="1" t="s">
        <v>409</v>
      </c>
      <c r="C93" s="1" t="s">
        <v>410</v>
      </c>
      <c r="D93" s="1" t="s">
        <v>186</v>
      </c>
      <c r="E93" s="1" t="n">
        <v>9.3</v>
      </c>
      <c r="F93" s="1" t="n">
        <v>4.2</v>
      </c>
      <c r="G93" s="1" t="n">
        <v>4.2</v>
      </c>
      <c r="H93" s="1" t="n">
        <v>5</v>
      </c>
      <c r="I93" s="1" t="n">
        <v>3</v>
      </c>
      <c r="J93" s="1" t="s">
        <v>46</v>
      </c>
      <c r="K93" s="1" t="s">
        <v>365</v>
      </c>
      <c r="L93" s="1" t="s">
        <v>366</v>
      </c>
      <c r="M93" s="1" t="s">
        <v>49</v>
      </c>
      <c r="N93" s="1" t="n">
        <v>32504036.43</v>
      </c>
      <c r="O93" s="1" t="n">
        <v>6057039.21</v>
      </c>
      <c r="P93" s="1" t="s">
        <v>50</v>
      </c>
      <c r="R93" s="1" t="s">
        <v>50</v>
      </c>
      <c r="S93" s="0" t="n">
        <v>1</v>
      </c>
      <c r="T93" s="0" t="n">
        <v>32</v>
      </c>
      <c r="U93" s="0" t="s">
        <v>51</v>
      </c>
      <c r="AI93" s="0" t="n">
        <f aca="false">($O93-$V$2)/($X$2*$AB$2)</f>
        <v>0.951606188541958</v>
      </c>
      <c r="AJ93" s="0" t="n">
        <f aca="false">($N93-$W$2)/($X$2*$AB$2)</f>
        <v>5.02807362957624</v>
      </c>
      <c r="AK93" s="0" t="n">
        <f aca="false">($AI93-(($AC$2*SIN(RADIANS(2*1*$AI93))*COSH(RADIANS(2*1*$AJ93)))+($AD$2*SIN(RADIANS(2*2*$AI93))*COSH(RADIANS(2*2*$AJ93)))+($AE$2*SIN(RADIANS(2*3*$AI93))*COSH(RADIANS(2*3*$AJ93)))))</f>
        <v>0.951577932628111</v>
      </c>
      <c r="AL93" s="0" t="n">
        <f aca="false">($AJ93-(($AC$2*COS(RADIANS(2*1*$AI93))*SINH(RADIANS(2*1*$AJ93)))+($AD$2*COS(RADIANS(2*2*$AI93))*SINH(RADIANS(2*2*$AJ93)))+($AE$2*COS(RADIANS(2*3*$AI93))*SINH(RADIANS(2*3*$AJ93)))))</f>
        <v>5.02792590106528</v>
      </c>
      <c r="AM93" s="0" t="n">
        <f aca="false">ASIN(((SIN(($AK93))/(COSH((($AL93)))))))</f>
        <v>0.0106713854223763</v>
      </c>
      <c r="AN93" s="0" t="n">
        <f aca="false">$T93*6-183</f>
        <v>9</v>
      </c>
      <c r="AO93" s="0" t="n">
        <f aca="false">$AM93+($AF$2*SIN(2*$AM93))+($AG$2*SIN(4*$AM93)+($AH$2*SIN(6*$AM93)))</f>
        <v>0.0107434400456747</v>
      </c>
      <c r="AP93" s="0" t="n">
        <f aca="false">$AN93+ATAN(SINH($AL93)/COS($AK93))</f>
        <v>10.5631901513903</v>
      </c>
    </row>
    <row r="94" customFormat="false" ht="13.8" hidden="false" customHeight="false" outlineLevel="0" collapsed="false">
      <c r="A94" s="1" t="s">
        <v>411</v>
      </c>
      <c r="B94" s="1" t="s">
        <v>412</v>
      </c>
      <c r="C94" s="1" t="s">
        <v>413</v>
      </c>
      <c r="D94" s="1" t="s">
        <v>414</v>
      </c>
      <c r="E94" s="1" t="n">
        <v>15.98</v>
      </c>
      <c r="F94" s="1" t="n">
        <v>11.2</v>
      </c>
      <c r="G94" s="1" t="n">
        <v>11.2</v>
      </c>
      <c r="H94" s="1" t="n">
        <v>12</v>
      </c>
      <c r="I94" s="1" t="n">
        <v>2</v>
      </c>
      <c r="J94" s="1" t="s">
        <v>62</v>
      </c>
      <c r="K94" s="1" t="s">
        <v>365</v>
      </c>
      <c r="L94" s="1" t="s">
        <v>366</v>
      </c>
      <c r="M94" s="1" t="s">
        <v>49</v>
      </c>
      <c r="N94" s="1" t="n">
        <v>32498745.92</v>
      </c>
      <c r="O94" s="1" t="n">
        <v>6073657.92</v>
      </c>
      <c r="P94" s="1" t="s">
        <v>50</v>
      </c>
      <c r="R94" s="1" t="s">
        <v>50</v>
      </c>
      <c r="S94" s="0" t="n">
        <v>1</v>
      </c>
      <c r="T94" s="0" t="n">
        <v>32</v>
      </c>
      <c r="U94" s="0" t="s">
        <v>51</v>
      </c>
      <c r="AI94" s="0" t="n">
        <f aca="false">($O94-$V$2)/($X$2*$AB$2)</f>
        <v>0.954217112251264</v>
      </c>
      <c r="AJ94" s="0" t="n">
        <f aca="false">($N94-$W$2)/($X$2*$AB$2)</f>
        <v>5.02724245086301</v>
      </c>
      <c r="AK94" s="0" t="n">
        <f aca="false">($AI94-(($AC$2*SIN(RADIANS(2*1*$AI94))*COSH(RADIANS(2*1*$AJ94)))+($AD$2*SIN(RADIANS(2*2*$AI94))*COSH(RADIANS(2*2*$AJ94)))+($AE$2*SIN(RADIANS(2*3*$AI94))*COSH(RADIANS(2*3*$AJ94)))))</f>
        <v>0.954188778983126</v>
      </c>
      <c r="AL94" s="0" t="n">
        <f aca="false">($AJ94-(($AC$2*COS(RADIANS(2*1*$AI94))*SINH(RADIANS(2*1*$AJ94)))+($AD$2*COS(RADIANS(2*2*$AI94))*SINH(RADIANS(2*2*$AJ94)))+($AE$2*COS(RADIANS(2*3*$AI94))*SINH(RADIANS(2*3*$AJ94)))))</f>
        <v>5.02709474747111</v>
      </c>
      <c r="AM94" s="0" t="n">
        <f aca="false">ASIN(((SIN(($AK94))/(COSH((($AL94)))))))</f>
        <v>0.0107000966977122</v>
      </c>
      <c r="AN94" s="0" t="n">
        <f aca="false">$T94*6-183</f>
        <v>9</v>
      </c>
      <c r="AO94" s="0" t="n">
        <f aca="false">$AM94+($AF$2*SIN(2*$AM94))+($AG$2*SIN(4*$AM94)+($AH$2*SIN(6*$AM94)))</f>
        <v>0.0107723451533091</v>
      </c>
      <c r="AP94" s="0" t="n">
        <f aca="false">$AN94+ATAN(SINH($AL94)/COS($AK94))</f>
        <v>10.563211737247</v>
      </c>
    </row>
    <row r="95" customFormat="false" ht="13.8" hidden="false" customHeight="false" outlineLevel="0" collapsed="false">
      <c r="A95" s="1" t="s">
        <v>415</v>
      </c>
      <c r="B95" s="1" t="s">
        <v>416</v>
      </c>
      <c r="C95" s="1" t="s">
        <v>417</v>
      </c>
      <c r="D95" s="1" t="s">
        <v>75</v>
      </c>
      <c r="E95" s="1" t="n">
        <v>10.2</v>
      </c>
      <c r="F95" s="1" t="n">
        <v>18</v>
      </c>
      <c r="G95" s="1" t="n">
        <v>20</v>
      </c>
      <c r="H95" s="1" t="n">
        <v>20</v>
      </c>
      <c r="I95" s="1" t="n">
        <v>5</v>
      </c>
      <c r="J95" s="1" t="s">
        <v>46</v>
      </c>
      <c r="K95" s="1" t="s">
        <v>418</v>
      </c>
      <c r="L95" s="1" t="s">
        <v>419</v>
      </c>
      <c r="M95" s="1" t="s">
        <v>49</v>
      </c>
      <c r="N95" s="1" t="n">
        <v>32457856.34</v>
      </c>
      <c r="O95" s="1" t="n">
        <v>6055536</v>
      </c>
      <c r="P95" s="1" t="s">
        <v>50</v>
      </c>
      <c r="R95" s="1" t="s">
        <v>50</v>
      </c>
      <c r="S95" s="0" t="n">
        <v>1</v>
      </c>
      <c r="T95" s="0" t="n">
        <v>32</v>
      </c>
      <c r="U95" s="0" t="s">
        <v>51</v>
      </c>
      <c r="AI95" s="0" t="n">
        <f aca="false">($O95-$V$2)/($X$2*$AB$2)</f>
        <v>0.951370023001488</v>
      </c>
      <c r="AJ95" s="0" t="n">
        <f aca="false">($N95-$W$2)/($X$2*$AB$2)</f>
        <v>5.02081839184245</v>
      </c>
      <c r="AK95" s="0" t="n">
        <f aca="false">($AI95-(($AC$2*SIN(RADIANS(2*1*$AI95))*COSH(RADIANS(2*1*$AJ95)))+($AD$2*SIN(RADIANS(2*2*$AI95))*COSH(RADIANS(2*2*$AJ95)))+($AE$2*SIN(RADIANS(2*3*$AI95))*COSH(RADIANS(2*3*$AJ95)))))</f>
        <v>0.951341775340037</v>
      </c>
      <c r="AL95" s="0" t="n">
        <f aca="false">($AJ95-(($AC$2*COS(RADIANS(2*1*$AI95))*SINH(RADIANS(2*1*$AJ95)))+($AD$2*COS(RADIANS(2*2*$AI95))*SINH(RADIANS(2*2*$AJ95)))+($AE$2*COS(RADIANS(2*3*$AI95))*SINH(RADIANS(2*3*$AJ95)))))</f>
        <v>5.02067087863585</v>
      </c>
      <c r="AM95" s="0" t="n">
        <f aca="false">ASIN(((SIN(($AK95))/(COSH((($AL95)))))))</f>
        <v>0.0107472747106227</v>
      </c>
      <c r="AN95" s="0" t="n">
        <f aca="false">$T95*6-183</f>
        <v>9</v>
      </c>
      <c r="AO95" s="0" t="n">
        <f aca="false">$AM95+($AF$2*SIN(2*$AM95))+($AG$2*SIN(4*$AM95)+($AH$2*SIN(6*$AM95)))</f>
        <v>0.010819841668531</v>
      </c>
      <c r="AP95" s="0" t="n">
        <f aca="false">$AN95+ATAN(SINH($AL95)/COS($AK95))</f>
        <v>10.5631322268229</v>
      </c>
    </row>
    <row r="96" customFormat="false" ht="13.8" hidden="false" customHeight="false" outlineLevel="0" collapsed="false">
      <c r="A96" s="1" t="s">
        <v>420</v>
      </c>
      <c r="B96" s="1" t="s">
        <v>421</v>
      </c>
      <c r="C96" s="1" t="s">
        <v>422</v>
      </c>
      <c r="D96" s="1" t="s">
        <v>186</v>
      </c>
      <c r="E96" s="1" t="n">
        <v>12.53</v>
      </c>
      <c r="F96" s="1" t="n">
        <v>17</v>
      </c>
      <c r="G96" s="1" t="n">
        <v>17</v>
      </c>
      <c r="H96" s="1" t="n">
        <v>18</v>
      </c>
      <c r="I96" s="1" t="n">
        <v>5</v>
      </c>
      <c r="J96" s="1" t="s">
        <v>46</v>
      </c>
      <c r="K96" s="1" t="s">
        <v>418</v>
      </c>
      <c r="L96" s="1" t="s">
        <v>419</v>
      </c>
      <c r="M96" s="1" t="s">
        <v>49</v>
      </c>
      <c r="N96" s="1" t="n">
        <v>32457752.41</v>
      </c>
      <c r="O96" s="1" t="n">
        <v>6057806.24</v>
      </c>
      <c r="P96" s="1" t="s">
        <v>50</v>
      </c>
      <c r="R96" s="1" t="s">
        <v>50</v>
      </c>
      <c r="S96" s="0" t="n">
        <v>1</v>
      </c>
      <c r="T96" s="0" t="n">
        <v>32</v>
      </c>
      <c r="U96" s="0" t="s">
        <v>51</v>
      </c>
      <c r="AI96" s="0" t="n">
        <f aca="false">($O96-$V$2)/($X$2*$AB$2)</f>
        <v>0.951726694695128</v>
      </c>
      <c r="AJ96" s="0" t="n">
        <f aca="false">($N96-$W$2)/($X$2*$AB$2)</f>
        <v>5.02080206366168</v>
      </c>
      <c r="AK96" s="0" t="n">
        <f aca="false">($AI96-(($AC$2*SIN(RADIANS(2*1*$AI96))*COSH(RADIANS(2*1*$AJ96)))+($AD$2*SIN(RADIANS(2*2*$AI96))*COSH(RADIANS(2*2*$AJ96)))+($AE$2*SIN(RADIANS(2*3*$AI96))*COSH(RADIANS(2*3*$AJ96)))))</f>
        <v>0.951698436450231</v>
      </c>
      <c r="AL96" s="0" t="n">
        <f aca="false">($AJ96-(($AC$2*COS(RADIANS(2*1*$AI96))*SINH(RADIANS(2*1*$AJ96)))+($AD$2*COS(RADIANS(2*2*$AI96))*SINH(RADIANS(2*2*$AJ96)))+($AE$2*COS(RADIANS(2*3*$AI96))*SINH(RADIANS(2*3*$AJ96)))))</f>
        <v>5.02065455100076</v>
      </c>
      <c r="AM96" s="0" t="n">
        <f aca="false">ASIN(((SIN(($AK96))/(COSH((($AL96)))))))</f>
        <v>0.01075018300176</v>
      </c>
      <c r="AN96" s="0" t="n">
        <f aca="false">$T96*6-183</f>
        <v>9</v>
      </c>
      <c r="AO96" s="0" t="n">
        <f aca="false">$AM96+($AF$2*SIN(2*$AM96))+($AG$2*SIN(4*$AM96)+($AH$2*SIN(6*$AM96)))</f>
        <v>0.0108227695937389</v>
      </c>
      <c r="AP96" s="0" t="n">
        <f aca="false">$AN96+ATAN(SINH($AL96)/COS($AK96))</f>
        <v>10.5631359353992</v>
      </c>
    </row>
    <row r="97" customFormat="false" ht="13.8" hidden="false" customHeight="false" outlineLevel="0" collapsed="false">
      <c r="A97" s="1" t="s">
        <v>423</v>
      </c>
      <c r="B97" s="1" t="s">
        <v>424</v>
      </c>
      <c r="C97" s="1" t="s">
        <v>425</v>
      </c>
      <c r="D97" s="1" t="s">
        <v>242</v>
      </c>
      <c r="E97" s="1" t="n">
        <v>0.56</v>
      </c>
      <c r="F97" s="1" t="n">
        <v>15</v>
      </c>
      <c r="G97" s="1" t="n">
        <v>15</v>
      </c>
      <c r="H97" s="1" t="n">
        <v>25</v>
      </c>
      <c r="I97" s="1" t="n">
        <v>3</v>
      </c>
      <c r="J97" s="1" t="s">
        <v>62</v>
      </c>
      <c r="K97" s="1" t="s">
        <v>379</v>
      </c>
      <c r="L97" s="1" t="s">
        <v>380</v>
      </c>
      <c r="M97" s="1" t="s">
        <v>49</v>
      </c>
      <c r="N97" s="1" t="n">
        <v>32483415.28</v>
      </c>
      <c r="O97" s="1" t="n">
        <v>6080721.68</v>
      </c>
      <c r="R97" s="1" t="s">
        <v>50</v>
      </c>
      <c r="S97" s="0" t="n">
        <v>1</v>
      </c>
      <c r="T97" s="0" t="n">
        <v>32</v>
      </c>
      <c r="U97" s="0" t="s">
        <v>51</v>
      </c>
      <c r="AI97" s="0" t="n">
        <f aca="false">($O97-$V$2)/($X$2*$AB$2)</f>
        <v>0.955326881809843</v>
      </c>
      <c r="AJ97" s="0" t="n">
        <f aca="false">($N97-$W$2)/($X$2*$AB$2)</f>
        <v>5.02483389259014</v>
      </c>
      <c r="AK97" s="0" t="n">
        <f aca="false">($AI97-(($AC$2*SIN(RADIANS(2*1*$AI97))*COSH(RADIANS(2*1*$AJ97)))+($AD$2*SIN(RADIANS(2*2*$AI97))*COSH(RADIANS(2*2*$AJ97)))+($AE$2*SIN(RADIANS(2*3*$AI97))*COSH(RADIANS(2*3*$AJ97)))))</f>
        <v>0.955298516016222</v>
      </c>
      <c r="AL97" s="0" t="n">
        <f aca="false">($AJ97-(($AC$2*COS(RADIANS(2*1*$AI97))*SINH(RADIANS(2*1*$AJ97)))+($AD$2*COS(RADIANS(2*2*$AI97))*SINH(RADIANS(2*2*$AJ97)))+($AE$2*COS(RADIANS(2*3*$AI97))*SINH(RADIANS(2*3*$AJ97)))))</f>
        <v>5.02468626087858</v>
      </c>
      <c r="AM97" s="0" t="n">
        <f aca="false">ASIN(((SIN(($AK97))/(COSH((($AL97)))))))</f>
        <v>0.0107343280675798</v>
      </c>
      <c r="AN97" s="0" t="n">
        <f aca="false">$T97*6-183</f>
        <v>9</v>
      </c>
      <c r="AO97" s="0" t="n">
        <f aca="false">$AM97+($AF$2*SIN(2*$AM97))+($AG$2*SIN(4*$AM97)+($AH$2*SIN(6*$AM97)))</f>
        <v>0.0108068076217931</v>
      </c>
      <c r="AP97" s="0" t="n">
        <f aca="false">$AN97+ATAN(SINH($AL97)/COS($AK97))</f>
        <v>10.5632053546921</v>
      </c>
    </row>
    <row r="98" customFormat="false" ht="13.8" hidden="false" customHeight="false" outlineLevel="0" collapsed="false">
      <c r="A98" s="1" t="s">
        <v>426</v>
      </c>
      <c r="B98" s="1" t="s">
        <v>427</v>
      </c>
      <c r="C98" s="1" t="s">
        <v>428</v>
      </c>
      <c r="D98" s="1" t="s">
        <v>429</v>
      </c>
      <c r="E98" s="1" t="n">
        <v>2.96</v>
      </c>
      <c r="F98" s="1" t="n">
        <v>29</v>
      </c>
      <c r="G98" s="1" t="n">
        <v>29</v>
      </c>
      <c r="H98" s="1" t="n">
        <v>30</v>
      </c>
      <c r="I98" s="1" t="n">
        <v>3</v>
      </c>
      <c r="J98" s="1" t="s">
        <v>56</v>
      </c>
      <c r="K98" s="1" t="s">
        <v>430</v>
      </c>
      <c r="L98" s="1" t="s">
        <v>431</v>
      </c>
      <c r="M98" s="1" t="s">
        <v>49</v>
      </c>
      <c r="N98" s="1" t="n">
        <v>32492591.63</v>
      </c>
      <c r="O98" s="1" t="n">
        <v>6037826.94</v>
      </c>
      <c r="R98" s="1" t="s">
        <v>50</v>
      </c>
      <c r="S98" s="0" t="n">
        <v>1</v>
      </c>
      <c r="T98" s="0" t="n">
        <v>32</v>
      </c>
      <c r="U98" s="0" t="s">
        <v>51</v>
      </c>
      <c r="AI98" s="0" t="n">
        <f aca="false">($O98-$V$2)/($X$2*$AB$2)</f>
        <v>0.948587797147404</v>
      </c>
      <c r="AJ98" s="0" t="n">
        <f aca="false">($N98-$W$2)/($X$2*$AB$2)</f>
        <v>5.02627556584757</v>
      </c>
      <c r="AK98" s="0" t="n">
        <f aca="false">($AI98-(($AC$2*SIN(RADIANS(2*1*$AI98))*COSH(RADIANS(2*1*$AJ98)))+($AD$2*SIN(RADIANS(2*2*$AI98))*COSH(RADIANS(2*2*$AJ98)))+($AE$2*SIN(RADIANS(2*3*$AI98))*COSH(RADIANS(2*3*$AJ98)))))</f>
        <v>0.948559631132629</v>
      </c>
      <c r="AL98" s="0" t="n">
        <f aca="false">($AJ98-(($AC$2*COS(RADIANS(2*1*$AI98))*SINH(RADIANS(2*1*$AJ98)))+($AD$2*COS(RADIANS(2*2*$AI98))*SINH(RADIANS(2*2*$AJ98)))+($AE$2*COS(RADIANS(2*3*$AI98))*SINH(RADIANS(2*3*$AJ98)))))</f>
        <v>5.0261278901899</v>
      </c>
      <c r="AM98" s="0" t="n">
        <f aca="false">ASIN(((SIN(($AK98))/(COSH((($AL98)))))))</f>
        <v>0.010667541540887</v>
      </c>
      <c r="AN98" s="0" t="n">
        <f aca="false">$T98*6-183</f>
        <v>9</v>
      </c>
      <c r="AO98" s="0" t="n">
        <f aca="false">$AM98+($AF$2*SIN(2*$AM98))+($AG$2*SIN(4*$AM98)+($AH$2*SIN(6*$AM98)))</f>
        <v>0.0107395702137912</v>
      </c>
      <c r="AP98" s="0" t="n">
        <f aca="false">$AN98+ATAN(SINH($AL98)/COS($AK98))</f>
        <v>10.5631442295041</v>
      </c>
    </row>
    <row r="99" customFormat="false" ht="13.8" hidden="false" customHeight="false" outlineLevel="0" collapsed="false">
      <c r="A99" s="1" t="s">
        <v>432</v>
      </c>
      <c r="B99" s="1" t="s">
        <v>433</v>
      </c>
      <c r="C99" s="1" t="s">
        <v>434</v>
      </c>
      <c r="D99" s="1" t="s">
        <v>370</v>
      </c>
      <c r="E99" s="1" t="n">
        <v>19.27</v>
      </c>
      <c r="F99" s="1" t="n">
        <v>11</v>
      </c>
      <c r="G99" s="1" t="n">
        <v>11</v>
      </c>
      <c r="H99" s="1" t="n">
        <v>12</v>
      </c>
      <c r="I99" s="1" t="n">
        <v>3</v>
      </c>
      <c r="J99" s="1" t="s">
        <v>46</v>
      </c>
      <c r="K99" s="1" t="s">
        <v>365</v>
      </c>
      <c r="L99" s="1" t="s">
        <v>366</v>
      </c>
      <c r="M99" s="1" t="s">
        <v>49</v>
      </c>
      <c r="N99" s="1" t="n">
        <v>32506222</v>
      </c>
      <c r="O99" s="1" t="n">
        <v>6042599</v>
      </c>
      <c r="P99" s="1" t="s">
        <v>50</v>
      </c>
      <c r="R99" s="1" t="s">
        <v>50</v>
      </c>
      <c r="S99" s="0" t="n">
        <v>1</v>
      </c>
      <c r="T99" s="0" t="n">
        <v>32</v>
      </c>
      <c r="U99" s="0" t="s">
        <v>51</v>
      </c>
      <c r="AI99" s="0" t="n">
        <f aca="false">($O99-$V$2)/($X$2*$AB$2)</f>
        <v>0.949337523485744</v>
      </c>
      <c r="AJ99" s="0" t="n">
        <f aca="false">($N99-$W$2)/($X$2*$AB$2)</f>
        <v>5.02841699897924</v>
      </c>
      <c r="AK99" s="0" t="n">
        <f aca="false">($AI99-(($AC$2*SIN(RADIANS(2*1*$AI99))*COSH(RADIANS(2*1*$AJ99)))+($AD$2*SIN(RADIANS(2*2*$AI99))*COSH(RADIANS(2*2*$AJ99)))+($AE$2*SIN(RADIANS(2*3*$AI99))*COSH(RADIANS(2*3*$AJ99)))))</f>
        <v>0.949309334851636</v>
      </c>
      <c r="AL99" s="0" t="n">
        <f aca="false">($AJ99-(($AC$2*COS(RADIANS(2*1*$AI99))*SINH(RADIANS(2*1*$AJ99)))+($AD$2*COS(RADIANS(2*2*$AI99))*SINH(RADIANS(2*2*$AJ99)))+($AE$2*COS(RADIANS(2*3*$AI99))*SINH(RADIANS(2*3*$AJ99)))))</f>
        <v>5.02826925988792</v>
      </c>
      <c r="AM99" s="0" t="n">
        <f aca="false">ASIN(((SIN(($AK99))/(COSH((($AL99)))))))</f>
        <v>0.010650445414525</v>
      </c>
      <c r="AN99" s="0" t="n">
        <f aca="false">$T99*6-183</f>
        <v>9</v>
      </c>
      <c r="AO99" s="0" t="n">
        <f aca="false">$AM99+($AF$2*SIN(2*$AM99))+($AG$2*SIN(4*$AM99)+($AH$2*SIN(6*$AM99)))</f>
        <v>0.0107223586698701</v>
      </c>
      <c r="AP99" s="0" t="n">
        <f aca="false">$AN99+ATAN(SINH($AL99)/COS($AK99))</f>
        <v>10.5631685813142</v>
      </c>
    </row>
    <row r="100" customFormat="false" ht="13.8" hidden="false" customHeight="false" outlineLevel="0" collapsed="false">
      <c r="A100" s="1" t="s">
        <v>435</v>
      </c>
      <c r="B100" s="1" t="s">
        <v>436</v>
      </c>
      <c r="C100" s="1" t="s">
        <v>437</v>
      </c>
      <c r="D100" s="1" t="s">
        <v>289</v>
      </c>
      <c r="E100" s="1" t="n">
        <v>10.5</v>
      </c>
      <c r="F100" s="1" t="n">
        <v>18</v>
      </c>
      <c r="G100" s="1" t="n">
        <v>18</v>
      </c>
      <c r="H100" s="1" t="n">
        <v>19</v>
      </c>
      <c r="I100" s="1" t="n">
        <v>5</v>
      </c>
      <c r="J100" s="1" t="s">
        <v>62</v>
      </c>
      <c r="K100" s="1" t="s">
        <v>365</v>
      </c>
      <c r="L100" s="1" t="s">
        <v>366</v>
      </c>
      <c r="M100" s="1" t="s">
        <v>49</v>
      </c>
      <c r="N100" s="1" t="n">
        <v>32509855.69</v>
      </c>
      <c r="O100" s="1" t="n">
        <v>6035819.33</v>
      </c>
      <c r="P100" s="1" t="s">
        <v>50</v>
      </c>
      <c r="R100" s="1" t="s">
        <v>50</v>
      </c>
      <c r="S100" s="0" t="n">
        <v>1</v>
      </c>
      <c r="T100" s="0" t="n">
        <v>32</v>
      </c>
      <c r="U100" s="0" t="s">
        <v>51</v>
      </c>
      <c r="AI100" s="0" t="n">
        <f aca="false">($O100-$V$2)/($X$2*$AB$2)</f>
        <v>0.94827238659219</v>
      </c>
      <c r="AJ100" s="0" t="n">
        <f aca="false">($N100-$W$2)/($X$2*$AB$2)</f>
        <v>5.02898787887144</v>
      </c>
      <c r="AK100" s="0" t="n">
        <f aca="false">($AI100-(($AC$2*SIN(RADIANS(2*1*$AI100))*COSH(RADIANS(2*1*$AJ100)))+($AD$2*SIN(RADIANS(2*2*$AI100))*COSH(RADIANS(2*2*$AJ100)))+($AE$2*SIN(RADIANS(2*3*$AI100))*COSH(RADIANS(2*3*$AJ100)))))</f>
        <v>0.948244229476043</v>
      </c>
      <c r="AL100" s="0" t="n">
        <f aca="false">($AJ100-(($AC$2*COS(RADIANS(2*1*$AI100))*SINH(RADIANS(2*1*$AJ100)))+($AD$2*COS(RADIANS(2*2*$AI100))*SINH(RADIANS(2*2*$AJ100)))+($AE$2*COS(RADIANS(2*3*$AI100))*SINH(RADIANS(2*3*$AJ100)))))</f>
        <v>5.0288401226531</v>
      </c>
      <c r="AM100" s="0" t="n">
        <f aca="false">ASIN(((SIN(($AK100))/(COSH((($AL100)))))))</f>
        <v>0.0106362418249879</v>
      </c>
      <c r="AN100" s="0" t="n">
        <f aca="false">$T100*6-183</f>
        <v>9</v>
      </c>
      <c r="AO100" s="0" t="n">
        <f aca="false">$AM100+($AF$2*SIN(2*$AM100))+($AG$2*SIN(4*$AM100)+($AH$2*SIN(6*$AM100)))</f>
        <v>0.0107080591904973</v>
      </c>
      <c r="AP100" s="0" t="n">
        <f aca="false">$AN100+ATAN(SINH($AL100)/COS($AK100))</f>
        <v>10.5631616015273</v>
      </c>
    </row>
    <row r="101" customFormat="false" ht="13.8" hidden="false" customHeight="false" outlineLevel="0" collapsed="false">
      <c r="A101" s="1" t="s">
        <v>438</v>
      </c>
      <c r="B101" s="1" t="s">
        <v>439</v>
      </c>
      <c r="C101" s="1" t="s">
        <v>440</v>
      </c>
      <c r="D101" s="1" t="s">
        <v>429</v>
      </c>
      <c r="E101" s="1" t="n">
        <v>1.62</v>
      </c>
      <c r="F101" s="1" t="n">
        <v>6</v>
      </c>
      <c r="G101" s="1" t="n">
        <v>6</v>
      </c>
      <c r="H101" s="1" t="n">
        <v>10</v>
      </c>
      <c r="I101" s="1" t="n">
        <v>2</v>
      </c>
      <c r="J101" s="1" t="s">
        <v>46</v>
      </c>
      <c r="K101" s="1" t="s">
        <v>365</v>
      </c>
      <c r="L101" s="1" t="s">
        <v>366</v>
      </c>
      <c r="M101" s="1" t="s">
        <v>49</v>
      </c>
      <c r="N101" s="1" t="n">
        <v>32492323.34</v>
      </c>
      <c r="O101" s="1" t="n">
        <v>6068848.98</v>
      </c>
      <c r="P101" s="1" t="s">
        <v>50</v>
      </c>
      <c r="R101" s="1" t="s">
        <v>50</v>
      </c>
      <c r="S101" s="0" t="n">
        <v>1</v>
      </c>
      <c r="T101" s="0" t="n">
        <v>32</v>
      </c>
      <c r="U101" s="0" t="s">
        <v>51</v>
      </c>
      <c r="AI101" s="0" t="n">
        <f aca="false">($O101-$V$2)/($X$2*$AB$2)</f>
        <v>0.953461591788928</v>
      </c>
      <c r="AJ101" s="0" t="n">
        <f aca="false">($N101-$W$2)/($X$2*$AB$2)</f>
        <v>5.02623341548078</v>
      </c>
      <c r="AK101" s="0" t="n">
        <f aca="false">($AI101-(($AC$2*SIN(RADIANS(2*1*$AI101))*COSH(RADIANS(2*1*$AJ101)))+($AD$2*SIN(RADIANS(2*2*$AI101))*COSH(RADIANS(2*2*$AJ101)))+($AE$2*SIN(RADIANS(2*3*$AI101))*COSH(RADIANS(2*3*$AJ101)))))</f>
        <v>0.953433281119199</v>
      </c>
      <c r="AL101" s="0" t="n">
        <f aca="false">($AJ101-(($AC$2*COS(RADIANS(2*1*$AI101))*SINH(RADIANS(2*1*$AJ101)))+($AD$2*COS(RADIANS(2*2*$AI101))*SINH(RADIANS(2*2*$AJ101)))+($AE$2*COS(RADIANS(2*3*$AI101))*SINH(RADIANS(2*3*$AJ101)))))</f>
        <v>5.0260857419089</v>
      </c>
      <c r="AM101" s="0" t="n">
        <f aca="false">ASIN(((SIN(($AK101))/(COSH((($AL101)))))))</f>
        <v>0.0107051591586824</v>
      </c>
      <c r="AN101" s="0" t="n">
        <f aca="false">$T101*6-183</f>
        <v>9</v>
      </c>
      <c r="AO101" s="0" t="n">
        <f aca="false">$AM101+($AF$2*SIN(2*$AM101))+($AG$2*SIN(4*$AM101)+($AH$2*SIN(6*$AM101)))</f>
        <v>0.0107774417913652</v>
      </c>
      <c r="AP101" s="0" t="n">
        <f aca="false">$AN101+ATAN(SINH($AL101)/COS($AK101))</f>
        <v>10.5631959901573</v>
      </c>
    </row>
    <row r="102" customFormat="false" ht="13.8" hidden="false" customHeight="false" outlineLevel="0" collapsed="false">
      <c r="A102" s="1" t="s">
        <v>441</v>
      </c>
      <c r="B102" s="1" t="s">
        <v>442</v>
      </c>
      <c r="C102" s="1" t="s">
        <v>443</v>
      </c>
      <c r="D102" s="1" t="s">
        <v>429</v>
      </c>
      <c r="E102" s="1" t="n">
        <v>12.62</v>
      </c>
      <c r="F102" s="1" t="n">
        <v>16</v>
      </c>
      <c r="G102" s="1" t="n">
        <v>16</v>
      </c>
      <c r="H102" s="1" t="n">
        <v>17</v>
      </c>
      <c r="I102" s="1" t="n">
        <v>3</v>
      </c>
      <c r="J102" s="1" t="s">
        <v>62</v>
      </c>
      <c r="K102" s="1" t="s">
        <v>365</v>
      </c>
      <c r="L102" s="1" t="s">
        <v>366</v>
      </c>
      <c r="M102" s="1" t="s">
        <v>49</v>
      </c>
      <c r="N102" s="1" t="n">
        <v>32509667.79</v>
      </c>
      <c r="O102" s="1" t="n">
        <v>6038285.36</v>
      </c>
      <c r="P102" s="1" t="s">
        <v>50</v>
      </c>
      <c r="R102" s="1" t="s">
        <v>50</v>
      </c>
      <c r="S102" s="0" t="n">
        <v>1</v>
      </c>
      <c r="T102" s="0" t="n">
        <v>32</v>
      </c>
      <c r="U102" s="0" t="s">
        <v>51</v>
      </c>
      <c r="AI102" s="0" t="n">
        <f aca="false">($O102-$V$2)/($X$2*$AB$2)</f>
        <v>0.948659818360051</v>
      </c>
      <c r="AJ102" s="0" t="n">
        <f aca="false">($N102-$W$2)/($X$2*$AB$2)</f>
        <v>5.02895835837526</v>
      </c>
      <c r="AK102" s="0" t="n">
        <f aca="false">($AI102-(($AC$2*SIN(RADIANS(2*1*$AI102))*COSH(RADIANS(2*1*$AJ102)))+($AD$2*SIN(RADIANS(2*2*$AI102))*COSH(RADIANS(2*2*$AJ102)))+($AE$2*SIN(RADIANS(2*3*$AI102))*COSH(RADIANS(2*3*$AJ102)))))</f>
        <v>0.948631649749118</v>
      </c>
      <c r="AL102" s="0" t="n">
        <f aca="false">($AJ102-(($AC$2*COS(RADIANS(2*1*$AI102))*SINH(RADIANS(2*1*$AJ102)))+($AD$2*COS(RADIANS(2*2*$AI102))*SINH(RADIANS(2*2*$AJ102)))+($AE$2*COS(RADIANS(2*3*$AI102))*SINH(RADIANS(2*3*$AJ102)))))</f>
        <v>5.02881060309936</v>
      </c>
      <c r="AM102" s="0" t="n">
        <f aca="false">ASIN(((SIN(($AK102))/(COSH((($AL102)))))))</f>
        <v>0.0106395128992915</v>
      </c>
      <c r="AN102" s="0" t="n">
        <f aca="false">$T102*6-183</f>
        <v>9</v>
      </c>
      <c r="AO102" s="0" t="n">
        <f aca="false">$AM102+($AF$2*SIN(2*$AM102))+($AG$2*SIN(4*$AM102)+($AH$2*SIN(6*$AM102)))</f>
        <v>0.0107113523481518</v>
      </c>
      <c r="AP102" s="0" t="n">
        <f aca="false">$AN102+ATAN(SINH($AL102)/COS($AK102))</f>
        <v>10.5631654975653</v>
      </c>
    </row>
    <row r="103" customFormat="false" ht="13.8" hidden="false" customHeight="false" outlineLevel="0" collapsed="false">
      <c r="A103" s="1" t="s">
        <v>444</v>
      </c>
      <c r="B103" s="1" t="s">
        <v>445</v>
      </c>
      <c r="C103" s="1" t="s">
        <v>446</v>
      </c>
      <c r="D103" s="1" t="s">
        <v>105</v>
      </c>
      <c r="E103" s="1" t="n">
        <v>4.92</v>
      </c>
      <c r="F103" s="1" t="n">
        <v>40</v>
      </c>
      <c r="G103" s="1" t="n">
        <v>40</v>
      </c>
      <c r="H103" s="1" t="n">
        <v>60</v>
      </c>
      <c r="I103" s="1" t="n">
        <v>4</v>
      </c>
      <c r="J103" s="1" t="s">
        <v>56</v>
      </c>
      <c r="K103" s="1" t="s">
        <v>447</v>
      </c>
      <c r="L103" s="1" t="s">
        <v>448</v>
      </c>
      <c r="M103" s="1" t="s">
        <v>49</v>
      </c>
      <c r="N103" s="1" t="n">
        <v>32511269.9</v>
      </c>
      <c r="O103" s="1" t="n">
        <v>6024034.94</v>
      </c>
      <c r="P103" s="1" t="s">
        <v>50</v>
      </c>
      <c r="R103" s="1" t="s">
        <v>50</v>
      </c>
      <c r="S103" s="0" t="n">
        <v>1</v>
      </c>
      <c r="T103" s="0" t="n">
        <v>32</v>
      </c>
      <c r="U103" s="0" t="s">
        <v>51</v>
      </c>
      <c r="AI103" s="0" t="n">
        <f aca="false">($O103-$V$2)/($X$2*$AB$2)</f>
        <v>0.946420970733155</v>
      </c>
      <c r="AJ103" s="0" t="n">
        <f aca="false">($N103-$W$2)/($X$2*$AB$2)</f>
        <v>5.02921006184586</v>
      </c>
      <c r="AK103" s="0" t="n">
        <f aca="false">($AI103-(($AC$2*SIN(RADIANS(2*1*$AI103))*COSH(RADIANS(2*1*$AJ103)))+($AD$2*SIN(RADIANS(2*2*$AI103))*COSH(RADIANS(2*2*$AJ103)))+($AE$2*SIN(RADIANS(2*3*$AI103))*COSH(RADIANS(2*3*$AJ103)))))</f>
        <v>0.946392868533306</v>
      </c>
      <c r="AL103" s="0" t="n">
        <f aca="false">($AJ103-(($AC$2*COS(RADIANS(2*1*$AI103))*SINH(RADIANS(2*1*$AJ103)))+($AD$2*COS(RADIANS(2*2*$AI103))*SINH(RADIANS(2*2*$AJ103)))+($AE$2*COS(RADIANS(2*3*$AI103))*SINH(RADIANS(2*3*$AJ103)))))</f>
        <v>5.0290622987166</v>
      </c>
      <c r="AM103" s="0" t="n">
        <f aca="false">ASIN(((SIN(($AK103))/(COSH((($AL103)))))))</f>
        <v>0.0106197295121957</v>
      </c>
      <c r="AN103" s="0" t="n">
        <f aca="false">$T103*6-183</f>
        <v>9</v>
      </c>
      <c r="AO103" s="0" t="n">
        <f aca="false">$AM103+($AF$2*SIN(2*$AM103))+($AG$2*SIN(4*$AM103)+($AH$2*SIN(6*$AM103)))</f>
        <v>0.0106914354013765</v>
      </c>
      <c r="AP103" s="0" t="n">
        <f aca="false">$AN103+ATAN(SINH($AL103)/COS($AK103))</f>
        <v>10.5631436234495</v>
      </c>
    </row>
    <row r="104" customFormat="false" ht="13.8" hidden="false" customHeight="false" outlineLevel="0" collapsed="false">
      <c r="A104" s="1" t="s">
        <v>449</v>
      </c>
      <c r="B104" s="1" t="s">
        <v>450</v>
      </c>
      <c r="C104" s="1" t="s">
        <v>451</v>
      </c>
      <c r="D104" s="1" t="s">
        <v>186</v>
      </c>
      <c r="E104" s="1" t="n">
        <v>6.36</v>
      </c>
      <c r="F104" s="1" t="n">
        <v>5.2</v>
      </c>
      <c r="G104" s="1" t="n">
        <v>5.2</v>
      </c>
      <c r="H104" s="1" t="n">
        <v>6</v>
      </c>
      <c r="I104" s="1" t="n">
        <v>3</v>
      </c>
      <c r="J104" s="1" t="s">
        <v>46</v>
      </c>
      <c r="K104" s="1" t="s">
        <v>365</v>
      </c>
      <c r="L104" s="1" t="s">
        <v>366</v>
      </c>
      <c r="M104" s="1" t="s">
        <v>49</v>
      </c>
      <c r="N104" s="1" t="n">
        <v>32502386.11</v>
      </c>
      <c r="O104" s="1" t="n">
        <v>6063981.63</v>
      </c>
      <c r="P104" s="1" t="s">
        <v>50</v>
      </c>
      <c r="R104" s="1" t="s">
        <v>50</v>
      </c>
      <c r="S104" s="0" t="n">
        <v>1</v>
      </c>
      <c r="T104" s="0" t="n">
        <v>32</v>
      </c>
      <c r="U104" s="0" t="s">
        <v>51</v>
      </c>
      <c r="AI104" s="0" t="n">
        <f aca="false">($O104-$V$2)/($X$2*$AB$2)</f>
        <v>0.952696894678473</v>
      </c>
      <c r="AJ104" s="0" t="n">
        <f aca="false">($N104-$W$2)/($X$2*$AB$2)</f>
        <v>5.02781435195385</v>
      </c>
      <c r="AK104" s="0" t="n">
        <f aca="false">($AI104-(($AC$2*SIN(RADIANS(2*1*$AI104))*COSH(RADIANS(2*1*$AJ104)))+($AD$2*SIN(RADIANS(2*2*$AI104))*COSH(RADIANS(2*2*$AJ104)))+($AE$2*SIN(RADIANS(2*3*$AI104))*COSH(RADIANS(2*3*$AJ104)))))</f>
        <v>0.952668606434872</v>
      </c>
      <c r="AL104" s="0" t="n">
        <f aca="false">($AJ104-(($AC$2*COS(RADIANS(2*1*$AI104))*SINH(RADIANS(2*1*$AJ104)))+($AD$2*COS(RADIANS(2*2*$AI104))*SINH(RADIANS(2*2*$AJ104)))+($AE$2*COS(RADIANS(2*3*$AI104))*SINH(RADIANS(2*3*$AJ104)))))</f>
        <v>5.02766663132582</v>
      </c>
      <c r="AM104" s="0" t="n">
        <f aca="false">ASIN(((SIN(($AK104))/(COSH((($AL104)))))))</f>
        <v>0.010682443992916</v>
      </c>
      <c r="AN104" s="0" t="n">
        <f aca="false">$T104*6-183</f>
        <v>9</v>
      </c>
      <c r="AO104" s="0" t="n">
        <f aca="false">$AM104+($AF$2*SIN(2*$AM104))+($AG$2*SIN(4*$AM104)+($AH$2*SIN(6*$AM104)))</f>
        <v>0.0107545732736075</v>
      </c>
      <c r="AP104" s="0" t="n">
        <f aca="false">$AN104+ATAN(SINH($AL104)/COS($AK104))</f>
        <v>10.5631998256376</v>
      </c>
    </row>
    <row r="105" customFormat="false" ht="13.8" hidden="false" customHeight="false" outlineLevel="0" collapsed="false">
      <c r="A105" s="1" t="s">
        <v>452</v>
      </c>
      <c r="B105" s="1" t="s">
        <v>453</v>
      </c>
      <c r="C105" s="1" t="s">
        <v>454</v>
      </c>
      <c r="D105" s="1" t="s">
        <v>206</v>
      </c>
      <c r="E105" s="1" t="n">
        <v>6.7</v>
      </c>
      <c r="F105" s="1" t="n">
        <v>4.35</v>
      </c>
      <c r="G105" s="1" t="n">
        <v>4.35</v>
      </c>
      <c r="H105" s="1" t="n">
        <v>5.35</v>
      </c>
      <c r="I105" s="1" t="n">
        <v>3</v>
      </c>
      <c r="J105" s="1" t="s">
        <v>46</v>
      </c>
      <c r="K105" s="1" t="s">
        <v>393</v>
      </c>
      <c r="L105" s="1" t="s">
        <v>394</v>
      </c>
      <c r="M105" s="1" t="s">
        <v>49</v>
      </c>
      <c r="N105" s="1" t="n">
        <v>32497320.67</v>
      </c>
      <c r="O105" s="1" t="n">
        <v>6081226.11</v>
      </c>
      <c r="S105" s="0" t="n">
        <v>1</v>
      </c>
      <c r="T105" s="0" t="n">
        <v>32</v>
      </c>
      <c r="U105" s="0" t="s">
        <v>51</v>
      </c>
      <c r="AI105" s="0" t="n">
        <f aca="false">($O105-$V$2)/($X$2*$AB$2)</f>
        <v>0.955406131537811</v>
      </c>
      <c r="AJ105" s="0" t="n">
        <f aca="false">($N105-$W$2)/($X$2*$AB$2)</f>
        <v>5.02701853342196</v>
      </c>
      <c r="AK105" s="0" t="n">
        <f aca="false">($AI105-(($AC$2*SIN(RADIANS(2*1*$AI105))*COSH(RADIANS(2*1*$AJ105)))+($AD$2*SIN(RADIANS(2*2*$AI105))*COSH(RADIANS(2*2*$AJ105)))+($AE$2*SIN(RADIANS(2*3*$AI105))*COSH(RADIANS(2*3*$AJ105)))))</f>
        <v>0.955377763016117</v>
      </c>
      <c r="AL105" s="0" t="n">
        <f aca="false">($AJ105-(($AC$2*COS(RADIANS(2*1*$AI105))*SINH(RADIANS(2*1*$AJ105)))+($AD$2*COS(RADIANS(2*2*$AI105))*SINH(RADIANS(2*2*$AJ105)))+($AE$2*COS(RADIANS(2*3*$AI105))*SINH(RADIANS(2*3*$AJ105)))))</f>
        <v>5.02687083688079</v>
      </c>
      <c r="AM105" s="0" t="n">
        <f aca="false">ASIN(((SIN(($AK105))/(COSH((($AL105)))))))</f>
        <v>0.0107115050381943</v>
      </c>
      <c r="AN105" s="0" t="n">
        <f aca="false">$T105*6-183</f>
        <v>9</v>
      </c>
      <c r="AO105" s="0" t="n">
        <f aca="false">$AM105+($AF$2*SIN(2*$AM105))+($AG$2*SIN(4*$AM105)+($AH$2*SIN(6*$AM105)))</f>
        <v>0.0107838305124155</v>
      </c>
      <c r="AP105" s="0" t="n">
        <f aca="false">$AN105+ATAN(SINH($AL105)/COS($AK105))</f>
        <v>10.5632227692789</v>
      </c>
    </row>
    <row r="106" customFormat="false" ht="13.8" hidden="false" customHeight="false" outlineLevel="0" collapsed="false">
      <c r="A106" s="1" t="s">
        <v>455</v>
      </c>
      <c r="B106" s="1" t="s">
        <v>456</v>
      </c>
      <c r="C106" s="1" t="s">
        <v>457</v>
      </c>
      <c r="D106" s="1" t="s">
        <v>429</v>
      </c>
      <c r="E106" s="1" t="n">
        <v>0.32</v>
      </c>
      <c r="F106" s="1" t="n">
        <v>29</v>
      </c>
      <c r="G106" s="1" t="n">
        <v>29</v>
      </c>
      <c r="H106" s="1" t="n">
        <v>30</v>
      </c>
      <c r="I106" s="1" t="n">
        <v>3</v>
      </c>
      <c r="J106" s="1" t="s">
        <v>56</v>
      </c>
      <c r="K106" s="1" t="s">
        <v>458</v>
      </c>
      <c r="L106" s="1" t="s">
        <v>459</v>
      </c>
      <c r="M106" s="1" t="s">
        <v>49</v>
      </c>
      <c r="N106" s="1" t="n">
        <v>32502853.42</v>
      </c>
      <c r="O106" s="1" t="n">
        <v>6033612.38</v>
      </c>
      <c r="R106" s="1" t="s">
        <v>50</v>
      </c>
      <c r="S106" s="0" t="n">
        <v>1</v>
      </c>
      <c r="T106" s="0" t="n">
        <v>32</v>
      </c>
      <c r="U106" s="0" t="s">
        <v>51</v>
      </c>
      <c r="AI106" s="0" t="n">
        <f aca="false">($O106-$V$2)/($X$2*$AB$2)</f>
        <v>0.947925658231189</v>
      </c>
      <c r="AJ106" s="0" t="n">
        <f aca="false">($N106-$W$2)/($X$2*$AB$2)</f>
        <v>5.02788776985203</v>
      </c>
      <c r="AK106" s="0" t="n">
        <f aca="false">($AI106-(($AC$2*SIN(RADIANS(2*1*$AI106))*COSH(RADIANS(2*1*$AJ106)))+($AD$2*SIN(RADIANS(2*2*$AI106))*COSH(RADIANS(2*2*$AJ106)))+($AE$2*SIN(RADIANS(2*3*$AI106))*COSH(RADIANS(2*3*$AJ106)))))</f>
        <v>0.947897511594586</v>
      </c>
      <c r="AL106" s="0" t="n">
        <f aca="false">($AJ106-(($AC$2*COS(RADIANS(2*1*$AI106))*SINH(RADIANS(2*1*$AJ106)))+($AD$2*COS(RADIANS(2*2*$AI106))*SINH(RADIANS(2*2*$AJ106)))+($AE$2*COS(RADIANS(2*3*$AI106))*SINH(RADIANS(2*3*$AJ106)))))</f>
        <v>5.02774004622803</v>
      </c>
      <c r="AM106" s="0" t="n">
        <f aca="false">ASIN(((SIN(($AK106))/(COSH((($AL106)))))))</f>
        <v>0.0106452977555359</v>
      </c>
      <c r="AN106" s="0" t="n">
        <f aca="false">$T106*6-183</f>
        <v>9</v>
      </c>
      <c r="AO106" s="0" t="n">
        <f aca="false">$AM106+($AF$2*SIN(2*$AM106))+($AG$2*SIN(4*$AM106)+($AH$2*SIN(6*$AM106)))</f>
        <v>0.0107171762585336</v>
      </c>
      <c r="AP106" s="0" t="n">
        <f aca="false">$AN106+ATAN(SINH($AL106)/COS($AK106))</f>
        <v>10.563149506324</v>
      </c>
    </row>
    <row r="107" customFormat="false" ht="13.8" hidden="false" customHeight="false" outlineLevel="0" collapsed="false">
      <c r="A107" s="1" t="s">
        <v>460</v>
      </c>
      <c r="B107" s="1" t="s">
        <v>461</v>
      </c>
      <c r="C107" s="1" t="s">
        <v>462</v>
      </c>
      <c r="D107" s="1" t="s">
        <v>429</v>
      </c>
      <c r="E107" s="1" t="n">
        <v>0.97</v>
      </c>
      <c r="F107" s="1" t="n">
        <v>29</v>
      </c>
      <c r="G107" s="1" t="n">
        <v>29</v>
      </c>
      <c r="H107" s="1" t="n">
        <v>30</v>
      </c>
      <c r="I107" s="1" t="n">
        <v>3</v>
      </c>
      <c r="J107" s="1" t="s">
        <v>56</v>
      </c>
      <c r="K107" s="1" t="s">
        <v>458</v>
      </c>
      <c r="L107" s="1" t="s">
        <v>459</v>
      </c>
      <c r="M107" s="1" t="s">
        <v>49</v>
      </c>
      <c r="N107" s="1" t="n">
        <v>32494873.6</v>
      </c>
      <c r="O107" s="1" t="n">
        <v>6029768.21</v>
      </c>
      <c r="R107" s="1" t="s">
        <v>50</v>
      </c>
      <c r="S107" s="0" t="n">
        <v>1</v>
      </c>
      <c r="T107" s="0" t="n">
        <v>32</v>
      </c>
      <c r="U107" s="0" t="s">
        <v>51</v>
      </c>
      <c r="AI107" s="0" t="n">
        <f aca="false">($O107-$V$2)/($X$2*$AB$2)</f>
        <v>0.947321710355837</v>
      </c>
      <c r="AJ107" s="0" t="n">
        <f aca="false">($N107-$W$2)/($X$2*$AB$2)</f>
        <v>5.02663408041199</v>
      </c>
      <c r="AK107" s="0" t="n">
        <f aca="false">($AI107-(($AC$2*SIN(RADIANS(2*1*$AI107))*COSH(RADIANS(2*1*$AJ107)))+($AD$2*SIN(RADIANS(2*2*$AI107))*COSH(RADIANS(2*2*$AJ107)))+($AE$2*SIN(RADIANS(2*3*$AI107))*COSH(RADIANS(2*3*$AJ107)))))</f>
        <v>0.947293581859556</v>
      </c>
      <c r="AL107" s="0" t="n">
        <f aca="false">($AJ107-(($AC$2*COS(RADIANS(2*1*$AI107))*SINH(RADIANS(2*1*$AJ107)))+($AD$2*COS(RADIANS(2*2*$AI107))*SINH(RADIANS(2*2*$AJ107)))+($AE$2*COS(RADIANS(2*3*$AI107))*SINH(RADIANS(2*3*$AJ107)))))</f>
        <v>5.02648639389683</v>
      </c>
      <c r="AM107" s="0" t="n">
        <f aca="false">ASIN(((SIN(($AK107))/(COSH((($AL107)))))))</f>
        <v>0.0106540251488682</v>
      </c>
      <c r="AN107" s="0" t="n">
        <f aca="false">$T107*6-183</f>
        <v>9</v>
      </c>
      <c r="AO107" s="0" t="n">
        <f aca="false">$AM107+($AF$2*SIN(2*$AM107))+($AG$2*SIN(4*$AM107)+($AH$2*SIN(6*$AM107)))</f>
        <v>0.010725962571344</v>
      </c>
      <c r="AP107" s="0" t="n">
        <f aca="false">$AN107+ATAN(SINH($AL107)/COS($AK107))</f>
        <v>10.5631334776728</v>
      </c>
    </row>
    <row r="108" customFormat="false" ht="13.8" hidden="false" customHeight="false" outlineLevel="0" collapsed="false">
      <c r="A108" s="1" t="s">
        <v>463</v>
      </c>
      <c r="B108" s="1" t="s">
        <v>464</v>
      </c>
      <c r="C108" s="1" t="s">
        <v>465</v>
      </c>
      <c r="D108" s="1" t="s">
        <v>109</v>
      </c>
      <c r="E108" s="1" t="n">
        <v>13.95</v>
      </c>
      <c r="F108" s="1" t="n">
        <v>8.73</v>
      </c>
      <c r="G108" s="1" t="n">
        <v>8.73</v>
      </c>
      <c r="H108" s="1" t="n">
        <v>21</v>
      </c>
      <c r="I108" s="1" t="n">
        <v>3</v>
      </c>
      <c r="J108" s="1" t="s">
        <v>46</v>
      </c>
      <c r="K108" s="1" t="s">
        <v>365</v>
      </c>
      <c r="L108" s="1" t="s">
        <v>366</v>
      </c>
      <c r="M108" s="1" t="s">
        <v>49</v>
      </c>
      <c r="N108" s="1" t="n">
        <v>32512756.82</v>
      </c>
      <c r="O108" s="1" t="n">
        <v>6048521.32</v>
      </c>
      <c r="P108" s="1" t="s">
        <v>50</v>
      </c>
      <c r="R108" s="1" t="s">
        <v>50</v>
      </c>
      <c r="S108" s="0" t="n">
        <v>1</v>
      </c>
      <c r="T108" s="0" t="n">
        <v>32</v>
      </c>
      <c r="U108" s="0" t="s">
        <v>51</v>
      </c>
      <c r="AI108" s="0" t="n">
        <f aca="false">($O108-$V$2)/($X$2*$AB$2)</f>
        <v>0.950267964278206</v>
      </c>
      <c r="AJ108" s="0" t="n">
        <f aca="false">($N108-$W$2)/($X$2*$AB$2)</f>
        <v>5.02944366810542</v>
      </c>
      <c r="AK108" s="0" t="n">
        <f aca="false">($AI108-(($AC$2*SIN(RADIANS(2*1*$AI108))*COSH(RADIANS(2*1*$AJ108)))+($AD$2*SIN(RADIANS(2*2*$AI108))*COSH(RADIANS(2*2*$AJ108)))+($AE$2*SIN(RADIANS(2*3*$AI108))*COSH(RADIANS(2*3*$AJ108)))))</f>
        <v>0.950239747850913</v>
      </c>
      <c r="AL108" s="0" t="n">
        <f aca="false">($AJ108-(($AC$2*COS(RADIANS(2*1*$AI108))*SINH(RADIANS(2*1*$AJ108)))+($AD$2*COS(RADIANS(2*2*$AI108))*SINH(RADIANS(2*2*$AJ108)))+($AE$2*COS(RADIANS(2*3*$AI108))*SINH(RADIANS(2*3*$AJ108)))))</f>
        <v>5.02929589869959</v>
      </c>
      <c r="AM108" s="0" t="n">
        <f aca="false">ASIN(((SIN(($AK108))/(COSH((($AL108)))))))</f>
        <v>0.0106466023846703</v>
      </c>
      <c r="AN108" s="0" t="n">
        <f aca="false">$T108*6-183</f>
        <v>9</v>
      </c>
      <c r="AO108" s="0" t="n">
        <f aca="false">$AM108+($AF$2*SIN(2*$AM108))+($AG$2*SIN(4*$AM108)+($AH$2*SIN(6*$AM108)))</f>
        <v>0.0107184896953471</v>
      </c>
      <c r="AP108" s="0" t="n">
        <f aca="false">$AN108+ATAN(SINH($AL108)/COS($AK108))</f>
        <v>10.5631863111316</v>
      </c>
    </row>
    <row r="109" customFormat="false" ht="13.8" hidden="false" customHeight="false" outlineLevel="0" collapsed="false">
      <c r="A109" s="1" t="s">
        <v>466</v>
      </c>
      <c r="B109" s="1" t="s">
        <v>467</v>
      </c>
      <c r="C109" s="1" t="s">
        <v>468</v>
      </c>
      <c r="D109" s="1" t="s">
        <v>370</v>
      </c>
      <c r="E109" s="1" t="n">
        <v>9.28</v>
      </c>
      <c r="F109" s="1" t="n">
        <v>7</v>
      </c>
      <c r="G109" s="1" t="n">
        <v>7</v>
      </c>
      <c r="H109" s="1" t="n">
        <v>8</v>
      </c>
      <c r="I109" s="1" t="n">
        <v>3</v>
      </c>
      <c r="J109" s="1" t="s">
        <v>46</v>
      </c>
      <c r="K109" s="1" t="s">
        <v>365</v>
      </c>
      <c r="L109" s="1" t="s">
        <v>366</v>
      </c>
      <c r="M109" s="1" t="s">
        <v>49</v>
      </c>
      <c r="N109" s="1" t="n">
        <v>32507504</v>
      </c>
      <c r="O109" s="1" t="n">
        <v>6046865</v>
      </c>
      <c r="P109" s="1" t="s">
        <v>50</v>
      </c>
      <c r="R109" s="1" t="s">
        <v>50</v>
      </c>
      <c r="S109" s="0" t="n">
        <v>1</v>
      </c>
      <c r="T109" s="0" t="n">
        <v>32</v>
      </c>
      <c r="U109" s="0" t="s">
        <v>51</v>
      </c>
      <c r="AI109" s="0" t="n">
        <f aca="false">($O109-$V$2)/($X$2*$AB$2)</f>
        <v>0.950007744010917</v>
      </c>
      <c r="AJ109" s="0" t="n">
        <f aca="false">($N109-$W$2)/($X$2*$AB$2)</f>
        <v>5.02861841077325</v>
      </c>
      <c r="AK109" s="0" t="n">
        <f aca="false">($AI109-(($AC$2*SIN(RADIANS(2*1*$AI109))*COSH(RADIANS(2*1*$AJ109)))+($AD$2*SIN(RADIANS(2*2*$AI109))*COSH(RADIANS(2*2*$AJ109)))+($AE$2*SIN(RADIANS(2*3*$AI109))*COSH(RADIANS(2*3*$AJ109)))))</f>
        <v>0.949979535448806</v>
      </c>
      <c r="AL109" s="0" t="n">
        <f aca="false">($AJ109-(($AC$2*COS(RADIANS(2*1*$AI109))*SINH(RADIANS(2*1*$AJ109)))+($AD$2*COS(RADIANS(2*2*$AI109))*SINH(RADIANS(2*2*$AJ109)))+($AE$2*COS(RADIANS(2*3*$AI109))*SINH(RADIANS(2*3*$AJ109)))))</f>
        <v>5.02847066581829</v>
      </c>
      <c r="AM109" s="0" t="n">
        <f aca="false">ASIN(((SIN(($AK109))/(COSH((($AL109)))))))</f>
        <v>0.0106534093192711</v>
      </c>
      <c r="AN109" s="0" t="n">
        <f aca="false">$T109*6-183</f>
        <v>9</v>
      </c>
      <c r="AO109" s="0" t="n">
        <f aca="false">$AM109+($AF$2*SIN(2*$AM109))+($AG$2*SIN(4*$AM109)+($AH$2*SIN(6*$AM109)))</f>
        <v>0.0107253425842224</v>
      </c>
      <c r="AP109" s="0" t="n">
        <f aca="false">$AN109+ATAN(SINH($AL109)/COS($AK109))</f>
        <v>10.5631772557771</v>
      </c>
    </row>
    <row r="110" customFormat="false" ht="13.8" hidden="false" customHeight="false" outlineLevel="0" collapsed="false">
      <c r="A110" s="1" t="s">
        <v>469</v>
      </c>
      <c r="B110" s="1" t="s">
        <v>470</v>
      </c>
      <c r="C110" s="1" t="s">
        <v>471</v>
      </c>
      <c r="D110" s="1" t="s">
        <v>68</v>
      </c>
      <c r="E110" s="1" t="n">
        <v>9.29</v>
      </c>
      <c r="F110" s="1" t="n">
        <v>14</v>
      </c>
      <c r="G110" s="1" t="n">
        <v>14</v>
      </c>
      <c r="H110" s="1" t="n">
        <v>15</v>
      </c>
      <c r="I110" s="1" t="n">
        <v>2</v>
      </c>
      <c r="J110" s="1" t="s">
        <v>46</v>
      </c>
      <c r="K110" s="1" t="s">
        <v>472</v>
      </c>
      <c r="L110" s="1" t="s">
        <v>473</v>
      </c>
      <c r="M110" s="1" t="s">
        <v>49</v>
      </c>
      <c r="N110" s="1" t="n">
        <v>32455809.32</v>
      </c>
      <c r="O110" s="1" t="n">
        <v>6086214.35</v>
      </c>
      <c r="P110" s="1" t="s">
        <v>50</v>
      </c>
      <c r="R110" s="1" t="s">
        <v>50</v>
      </c>
      <c r="S110" s="0" t="n">
        <v>1</v>
      </c>
      <c r="T110" s="0" t="n">
        <v>32</v>
      </c>
      <c r="U110" s="0" t="s">
        <v>51</v>
      </c>
      <c r="AI110" s="0" t="n">
        <f aca="false">($O110-$V$2)/($X$2*$AB$2)</f>
        <v>0.956189821371962</v>
      </c>
      <c r="AJ110" s="0" t="n">
        <f aca="false">($N110-$W$2)/($X$2*$AB$2)</f>
        <v>5.0204967896813</v>
      </c>
      <c r="AK110" s="0" t="n">
        <f aca="false">($AI110-(($AC$2*SIN(RADIANS(2*1*$AI110))*COSH(RADIANS(2*1*$AJ110)))+($AD$2*SIN(RADIANS(2*2*$AI110))*COSH(RADIANS(2*2*$AJ110)))+($AE$2*SIN(RADIANS(2*3*$AI110))*COSH(RADIANS(2*3*$AJ110)))))</f>
        <v>0.956161430711524</v>
      </c>
      <c r="AL110" s="0" t="n">
        <f aca="false">($AJ110-(($AC$2*COS(RADIANS(2*1*$AI110))*SINH(RADIANS(2*1*$AJ110)))+($AD$2*COS(RADIANS(2*2*$AI110))*SINH(RADIANS(2*2*$AJ110)))+($AE$2*COS(RADIANS(2*3*$AI110))*SINH(RADIANS(2*3*$AJ110)))))</f>
        <v>5.02034928684693</v>
      </c>
      <c r="AM110" s="0" t="n">
        <f aca="false">ASIN(((SIN(($AK110))/(COSH((($AL110)))))))</f>
        <v>0.0107875561686478</v>
      </c>
      <c r="AN110" s="0" t="n">
        <f aca="false">$T110*6-183</f>
        <v>9</v>
      </c>
      <c r="AO110" s="0" t="n">
        <f aca="false">$AM110+($AF$2*SIN(2*$AM110))+($AG$2*SIN(4*$AM110)+($AH$2*SIN(6*$AM110)))</f>
        <v>0.0108603950691868</v>
      </c>
      <c r="AP110" s="0" t="n">
        <f aca="false">$AN110+ATAN(SINH($AL110)/COS($AK110))</f>
        <v>10.5631816657501</v>
      </c>
    </row>
    <row r="111" customFormat="false" ht="13.8" hidden="false" customHeight="false" outlineLevel="0" collapsed="false">
      <c r="A111" s="1" t="s">
        <v>474</v>
      </c>
      <c r="B111" s="1" t="s">
        <v>475</v>
      </c>
      <c r="C111" s="1" t="s">
        <v>476</v>
      </c>
      <c r="D111" s="1" t="s">
        <v>238</v>
      </c>
      <c r="E111" s="1" t="n">
        <v>9.43</v>
      </c>
      <c r="F111" s="1" t="n">
        <v>12</v>
      </c>
      <c r="G111" s="1" t="n">
        <v>12</v>
      </c>
      <c r="H111" s="1" t="n">
        <v>12.5</v>
      </c>
      <c r="I111" s="1" t="n">
        <v>3</v>
      </c>
      <c r="J111" s="1" t="s">
        <v>46</v>
      </c>
      <c r="K111" s="1" t="s">
        <v>472</v>
      </c>
      <c r="L111" s="1" t="s">
        <v>473</v>
      </c>
      <c r="M111" s="1" t="s">
        <v>49</v>
      </c>
      <c r="N111" s="1" t="n">
        <v>32455801.32</v>
      </c>
      <c r="O111" s="1" t="n">
        <v>6086218.35</v>
      </c>
      <c r="P111" s="1" t="s">
        <v>50</v>
      </c>
      <c r="R111" s="1" t="s">
        <v>50</v>
      </c>
      <c r="S111" s="0" t="n">
        <v>1</v>
      </c>
      <c r="T111" s="0" t="n">
        <v>32</v>
      </c>
      <c r="U111" s="0" t="s">
        <v>51</v>
      </c>
      <c r="AI111" s="0" t="n">
        <f aca="false">($O111-$V$2)/($X$2*$AB$2)</f>
        <v>0.956190449801897</v>
      </c>
      <c r="AJ111" s="0" t="n">
        <f aca="false">($N111-$W$2)/($X$2*$AB$2)</f>
        <v>5.02049553282144</v>
      </c>
      <c r="AK111" s="0" t="n">
        <f aca="false">($AI111-(($AC$2*SIN(RADIANS(2*1*$AI111))*COSH(RADIANS(2*1*$AJ111)))+($AD$2*SIN(RADIANS(2*2*$AI111))*COSH(RADIANS(2*2*$AJ111)))+($AE$2*SIN(RADIANS(2*3*$AI111))*COSH(RADIANS(2*3*$AJ111)))))</f>
        <v>0.956162059123022</v>
      </c>
      <c r="AL111" s="0" t="n">
        <f aca="false">($AJ111-(($AC$2*COS(RADIANS(2*1*$AI111))*SINH(RADIANS(2*1*$AJ111)))+($AD$2*COS(RADIANS(2*2*$AI111))*SINH(RADIANS(2*2*$AJ111)))+($AE$2*COS(RADIANS(2*3*$AI111))*SINH(RADIANS(2*3*$AJ111)))))</f>
        <v>5.02034803002448</v>
      </c>
      <c r="AM111" s="0" t="n">
        <f aca="false">ASIN(((SIN(($AK111))/(COSH((($AL111)))))))</f>
        <v>0.0107875745111413</v>
      </c>
      <c r="AN111" s="0" t="n">
        <f aca="false">$T111*6-183</f>
        <v>9</v>
      </c>
      <c r="AO111" s="0" t="n">
        <f aca="false">$AM111+($AF$2*SIN(2*$AM111))+($AG$2*SIN(4*$AM111)+($AH$2*SIN(6*$AM111)))</f>
        <v>0.0108604135355115</v>
      </c>
      <c r="AP111" s="0" t="n">
        <f aca="false">$AN111+ATAN(SINH($AL111)/COS($AK111))</f>
        <v>10.5631816629585</v>
      </c>
    </row>
    <row r="112" customFormat="false" ht="13.8" hidden="false" customHeight="false" outlineLevel="0" collapsed="false">
      <c r="A112" s="1" t="s">
        <v>477</v>
      </c>
      <c r="B112" s="1" t="s">
        <v>478</v>
      </c>
      <c r="C112" s="1" t="s">
        <v>479</v>
      </c>
      <c r="D112" s="1" t="s">
        <v>429</v>
      </c>
      <c r="E112" s="1" t="n">
        <v>17.95</v>
      </c>
      <c r="F112" s="1" t="n">
        <v>9</v>
      </c>
      <c r="G112" s="1" t="n">
        <v>9</v>
      </c>
      <c r="H112" s="1" t="n">
        <v>10</v>
      </c>
      <c r="I112" s="1" t="n">
        <v>2</v>
      </c>
      <c r="J112" s="1" t="s">
        <v>46</v>
      </c>
      <c r="K112" s="1" t="s">
        <v>393</v>
      </c>
      <c r="L112" s="1" t="s">
        <v>394</v>
      </c>
      <c r="M112" s="1" t="s">
        <v>49</v>
      </c>
      <c r="N112" s="1" t="n">
        <v>32498058.26</v>
      </c>
      <c r="O112" s="1" t="n">
        <v>6077837.35</v>
      </c>
      <c r="P112" s="1" t="s">
        <v>50</v>
      </c>
      <c r="R112" s="1" t="s">
        <v>50</v>
      </c>
      <c r="S112" s="0" t="n">
        <v>1</v>
      </c>
      <c r="T112" s="0" t="n">
        <v>32</v>
      </c>
      <c r="U112" s="0" t="s">
        <v>51</v>
      </c>
      <c r="AI112" s="0" t="n">
        <f aca="false">($O112-$V$2)/($X$2*$AB$2)</f>
        <v>0.954873731981579</v>
      </c>
      <c r="AJ112" s="0" t="n">
        <f aca="false">($N112-$W$2)/($X$2*$AB$2)</f>
        <v>5.02713441433081</v>
      </c>
      <c r="AK112" s="0" t="n">
        <f aca="false">($AI112-(($AC$2*SIN(RADIANS(2*1*$AI112))*COSH(RADIANS(2*1*$AJ112)))+($AD$2*SIN(RADIANS(2*2*$AI112))*COSH(RADIANS(2*2*$AJ112)))+($AE$2*SIN(RADIANS(2*3*$AI112))*COSH(RADIANS(2*3*$AJ112)))))</f>
        <v>0.95484537924244</v>
      </c>
      <c r="AL112" s="0" t="n">
        <f aca="false">($AJ112-(($AC$2*COS(RADIANS(2*1*$AI112))*SINH(RADIANS(2*1*$AJ112)))+($AD$2*COS(RADIANS(2*2*$AI112))*SINH(RADIANS(2*2*$AJ112)))+($AE$2*COS(RADIANS(2*3*$AI112))*SINH(RADIANS(2*3*$AJ112)))))</f>
        <v>5.02698671425851</v>
      </c>
      <c r="AM112" s="0" t="n">
        <f aca="false">ASIN(((SIN(($AK112))/(COSH((($AL112)))))))</f>
        <v>0.0107062308973292</v>
      </c>
      <c r="AN112" s="0" t="n">
        <f aca="false">$T112*6-183</f>
        <v>9</v>
      </c>
      <c r="AO112" s="0" t="n">
        <f aca="false">$AM112+($AF$2*SIN(2*$AM112))+($AG$2*SIN(4*$AM112)+($AH$2*SIN(6*$AM112)))</f>
        <v>0.0107785207654059</v>
      </c>
      <c r="AP112" s="0" t="n">
        <f aca="false">$AN112+ATAN(SINH($AL112)/COS($AK112))</f>
        <v>10.5632179459224</v>
      </c>
    </row>
    <row r="113" customFormat="false" ht="13.8" hidden="false" customHeight="false" outlineLevel="0" collapsed="false">
      <c r="A113" s="1" t="s">
        <v>480</v>
      </c>
      <c r="B113" s="1" t="s">
        <v>481</v>
      </c>
      <c r="C113" s="1" t="s">
        <v>482</v>
      </c>
      <c r="D113" s="1" t="s">
        <v>414</v>
      </c>
      <c r="E113" s="1" t="n">
        <v>26.1</v>
      </c>
      <c r="F113" s="1" t="n">
        <v>38</v>
      </c>
      <c r="G113" s="1" t="n">
        <v>38</v>
      </c>
      <c r="H113" s="1" t="n">
        <v>40</v>
      </c>
      <c r="I113" s="1" t="n">
        <v>5</v>
      </c>
      <c r="J113" s="1" t="s">
        <v>56</v>
      </c>
      <c r="K113" s="1" t="s">
        <v>483</v>
      </c>
      <c r="L113" s="1" t="s">
        <v>484</v>
      </c>
      <c r="M113" s="1" t="s">
        <v>49</v>
      </c>
      <c r="N113" s="1" t="n">
        <v>32514320.84</v>
      </c>
      <c r="O113" s="1" t="n">
        <v>6031977.78</v>
      </c>
      <c r="P113" s="1" t="s">
        <v>50</v>
      </c>
      <c r="R113" s="1" t="s">
        <v>50</v>
      </c>
      <c r="S113" s="0" t="n">
        <v>1</v>
      </c>
      <c r="T113" s="0" t="n">
        <v>32</v>
      </c>
      <c r="U113" s="0" t="s">
        <v>51</v>
      </c>
      <c r="AI113" s="0" t="n">
        <f aca="false">($O113-$V$2)/($X$2*$AB$2)</f>
        <v>0.947668850338445</v>
      </c>
      <c r="AJ113" s="0" t="n">
        <f aca="false">($N113-$W$2)/($X$2*$AB$2)</f>
        <v>5.02968938735197</v>
      </c>
      <c r="AK113" s="0" t="n">
        <f aca="false">($AI113-(($AC$2*SIN(RADIANS(2*1*$AI113))*COSH(RADIANS(2*1*$AJ113)))+($AD$2*SIN(RADIANS(2*2*$AI113))*COSH(RADIANS(2*2*$AJ113)))+($AE$2*SIN(RADIANS(2*3*$AI113))*COSH(RADIANS(2*3*$AJ113)))))</f>
        <v>0.947640711016807</v>
      </c>
      <c r="AL113" s="0" t="n">
        <f aca="false">($AJ113-(($AC$2*COS(RADIANS(2*1*$AI113))*SINH(RADIANS(2*1*$AJ113)))+($AD$2*COS(RADIANS(2*2*$AI113))*SINH(RADIANS(2*2*$AJ113)))+($AE$2*COS(RADIANS(2*3*$AI113))*SINH(RADIANS(2*3*$AJ113)))))</f>
        <v>5.02954161020816</v>
      </c>
      <c r="AM113" s="0" t="n">
        <f aca="false">ASIN(((SIN(($AK113))/(COSH((($AL113)))))))</f>
        <v>0.0106241772506281</v>
      </c>
      <c r="AN113" s="0" t="n">
        <f aca="false">$T113*6-183</f>
        <v>9</v>
      </c>
      <c r="AO113" s="0" t="n">
        <f aca="false">$AM113+($AF$2*SIN(2*$AM113))+($AG$2*SIN(4*$AM113)+($AH$2*SIN(6*$AM113)))</f>
        <v>0.0106959131669581</v>
      </c>
      <c r="AP113" s="0" t="n">
        <f aca="false">$AN113+ATAN(SINH($AL113)/COS($AK113))</f>
        <v>10.5631605422327</v>
      </c>
    </row>
    <row r="114" customFormat="false" ht="13.8" hidden="false" customHeight="false" outlineLevel="0" collapsed="false">
      <c r="A114" s="1" t="s">
        <v>485</v>
      </c>
      <c r="B114" s="1" t="s">
        <v>486</v>
      </c>
      <c r="C114" s="1" t="s">
        <v>487</v>
      </c>
      <c r="D114" s="1" t="s">
        <v>68</v>
      </c>
      <c r="E114" s="1" t="n">
        <v>4.5</v>
      </c>
      <c r="F114" s="1" t="n">
        <v>12</v>
      </c>
      <c r="G114" s="1" t="n">
        <v>13</v>
      </c>
      <c r="H114" s="1" t="n">
        <v>13</v>
      </c>
      <c r="I114" s="1" t="n">
        <v>3</v>
      </c>
      <c r="J114" s="1" t="s">
        <v>46</v>
      </c>
      <c r="K114" s="1" t="s">
        <v>374</v>
      </c>
      <c r="L114" s="1" t="s">
        <v>375</v>
      </c>
      <c r="M114" s="1" t="s">
        <v>49</v>
      </c>
      <c r="N114" s="1" t="n">
        <v>32463064.6</v>
      </c>
      <c r="O114" s="1" t="n">
        <v>6061899.47</v>
      </c>
      <c r="P114" s="1" t="s">
        <v>50</v>
      </c>
      <c r="R114" s="1" t="s">
        <v>50</v>
      </c>
      <c r="S114" s="0" t="n">
        <v>1</v>
      </c>
      <c r="T114" s="0" t="n">
        <v>32</v>
      </c>
      <c r="U114" s="0" t="s">
        <v>51</v>
      </c>
      <c r="AI114" s="0" t="n">
        <f aca="false">($O114-$V$2)/($X$2*$AB$2)</f>
        <v>0.952369771760354</v>
      </c>
      <c r="AJ114" s="0" t="n">
        <f aca="false">($N114-$W$2)/($X$2*$AB$2)</f>
        <v>5.02163664846515</v>
      </c>
      <c r="AK114" s="0" t="n">
        <f aca="false">($AI114-(($AC$2*SIN(RADIANS(2*1*$AI114))*COSH(RADIANS(2*1*$AJ114)))+($AD$2*SIN(RADIANS(2*2*$AI114))*COSH(RADIANS(2*2*$AJ114)))+($AE$2*SIN(RADIANS(2*3*$AI114))*COSH(RADIANS(2*3*$AJ114)))))</f>
        <v>0.952341494285545</v>
      </c>
      <c r="AL114" s="0" t="n">
        <f aca="false">($AJ114-(($AC$2*COS(RADIANS(2*1*$AI114))*SINH(RADIANS(2*1*$AJ114)))+($AD$2*COS(RADIANS(2*2*$AI114))*SINH(RADIANS(2*2*$AJ114)))+($AE$2*COS(RADIANS(2*3*$AI114))*SINH(RADIANS(2*3*$AJ114)))))</f>
        <v>5.02148911114332</v>
      </c>
      <c r="AM114" s="0" t="n">
        <f aca="false">ASIN(((SIN(($AK114))/(COSH((($AL114)))))))</f>
        <v>0.0107461352013636</v>
      </c>
      <c r="AN114" s="0" t="n">
        <f aca="false">$T114*6-183</f>
        <v>9</v>
      </c>
      <c r="AO114" s="0" t="n">
        <f aca="false">$AM114+($AF$2*SIN(2*$AM114))+($AG$2*SIN(4*$AM114)+($AH$2*SIN(6*$AM114)))</f>
        <v>0.0108186944663669</v>
      </c>
      <c r="AP114" s="0" t="n">
        <f aca="false">$AN114+ATAN(SINH($AL114)/COS($AK114))</f>
        <v>10.5631492349645</v>
      </c>
    </row>
    <row r="115" customFormat="false" ht="13.8" hidden="false" customHeight="false" outlineLevel="0" collapsed="false">
      <c r="A115" s="1" t="s">
        <v>488</v>
      </c>
      <c r="B115" s="1" t="s">
        <v>489</v>
      </c>
      <c r="C115" s="1" t="s">
        <v>490</v>
      </c>
      <c r="D115" s="1" t="s">
        <v>429</v>
      </c>
      <c r="E115" s="1" t="n">
        <v>1.15</v>
      </c>
      <c r="F115" s="1" t="n">
        <v>35</v>
      </c>
      <c r="G115" s="1" t="n">
        <v>35</v>
      </c>
      <c r="H115" s="1" t="n">
        <v>36</v>
      </c>
      <c r="I115" s="1" t="n">
        <v>3</v>
      </c>
      <c r="J115" s="1" t="s">
        <v>56</v>
      </c>
      <c r="K115" s="1" t="s">
        <v>430</v>
      </c>
      <c r="L115" s="1" t="s">
        <v>431</v>
      </c>
      <c r="M115" s="1" t="s">
        <v>49</v>
      </c>
      <c r="N115" s="1" t="n">
        <v>32482675.26</v>
      </c>
      <c r="O115" s="1" t="n">
        <v>6069844.88</v>
      </c>
      <c r="R115" s="1" t="s">
        <v>50</v>
      </c>
      <c r="S115" s="0" t="n">
        <v>1</v>
      </c>
      <c r="T115" s="0" t="n">
        <v>32</v>
      </c>
      <c r="U115" s="0" t="s">
        <v>51</v>
      </c>
      <c r="AI115" s="0" t="n">
        <f aca="false">($O115-$V$2)/($X$2*$AB$2)</f>
        <v>0.953618055131877</v>
      </c>
      <c r="AJ115" s="0" t="n">
        <f aca="false">($N115-$W$2)/($X$2*$AB$2)</f>
        <v>5.02471762991011</v>
      </c>
      <c r="AK115" s="0" t="n">
        <f aca="false">($AI115-(($AC$2*SIN(RADIANS(2*1*$AI115))*COSH(RADIANS(2*1*$AJ115)))+($AD$2*SIN(RADIANS(2*2*$AI115))*COSH(RADIANS(2*2*$AJ115)))+($AE$2*SIN(RADIANS(2*3*$AI115))*COSH(RADIANS(2*3*$AJ115)))))</f>
        <v>0.953589740078338</v>
      </c>
      <c r="AL115" s="0" t="n">
        <f aca="false">($AJ115-(($AC$2*COS(RADIANS(2*1*$AI115))*SINH(RADIANS(2*1*$AJ115)))+($AD$2*COS(RADIANS(2*2*$AI115))*SINH(RADIANS(2*2*$AJ115)))+($AE$2*COS(RADIANS(2*3*$AI115))*SINH(RADIANS(2*3*$AJ115)))))</f>
        <v>5.02457000135573</v>
      </c>
      <c r="AM115" s="0" t="n">
        <f aca="false">ASIN(((SIN(($AK115))/(COSH((($AL115)))))))</f>
        <v>0.0107225877271335</v>
      </c>
      <c r="AN115" s="0" t="n">
        <f aca="false">$T115*6-183</f>
        <v>9</v>
      </c>
      <c r="AO115" s="0" t="n">
        <f aca="false">$AM115+($AF$2*SIN(2*$AM115))+($AG$2*SIN(4*$AM115)+($AH$2*SIN(6*$AM115)))</f>
        <v>0.0107949880214424</v>
      </c>
      <c r="AP115" s="0" t="n">
        <f aca="false">$AN115+ATAN(SINH($AL115)/COS($AK115))</f>
        <v>10.5631861383003</v>
      </c>
    </row>
    <row r="116" customFormat="false" ht="13.8" hidden="false" customHeight="false" outlineLevel="0" collapsed="false">
      <c r="A116" s="1" t="s">
        <v>491</v>
      </c>
      <c r="B116" s="1" t="s">
        <v>492</v>
      </c>
      <c r="C116" s="1" t="s">
        <v>493</v>
      </c>
      <c r="D116" s="1" t="s">
        <v>199</v>
      </c>
      <c r="E116" s="1" t="n">
        <v>1.21</v>
      </c>
      <c r="F116" s="1" t="n">
        <v>36</v>
      </c>
      <c r="G116" s="1" t="n">
        <v>36</v>
      </c>
      <c r="H116" s="1" t="n">
        <v>36</v>
      </c>
      <c r="I116" s="1" t="n">
        <v>3</v>
      </c>
      <c r="J116" s="1" t="s">
        <v>56</v>
      </c>
      <c r="K116" s="1" t="s">
        <v>430</v>
      </c>
      <c r="L116" s="1" t="s">
        <v>431</v>
      </c>
      <c r="M116" s="1" t="s">
        <v>49</v>
      </c>
      <c r="N116" s="1" t="n">
        <v>32482682.26</v>
      </c>
      <c r="O116" s="1" t="n">
        <v>6069804.9</v>
      </c>
      <c r="R116" s="1" t="s">
        <v>50</v>
      </c>
      <c r="S116" s="0" t="n">
        <v>1</v>
      </c>
      <c r="T116" s="0" t="n">
        <v>32</v>
      </c>
      <c r="U116" s="0" t="s">
        <v>51</v>
      </c>
      <c r="AI116" s="0" t="n">
        <f aca="false">($O116-$V$2)/($X$2*$AB$2)</f>
        <v>0.953611773974681</v>
      </c>
      <c r="AJ116" s="0" t="n">
        <f aca="false">($N116-$W$2)/($X$2*$AB$2)</f>
        <v>5.02471872966249</v>
      </c>
      <c r="AK116" s="0" t="n">
        <f aca="false">($AI116-(($AC$2*SIN(RADIANS(2*1*$AI116))*COSH(RADIANS(2*1*$AJ116)))+($AD$2*SIN(RADIANS(2*2*$AI116))*COSH(RADIANS(2*2*$AJ116)))+($AE$2*SIN(RADIANS(2*3*$AI116))*COSH(RADIANS(2*3*$AJ116)))))</f>
        <v>0.953583459107386</v>
      </c>
      <c r="AL116" s="0" t="n">
        <f aca="false">($AJ116-(($AC$2*COS(RADIANS(2*1*$AI116))*SINH(RADIANS(2*1*$AJ116)))+($AD$2*COS(RADIANS(2*2*$AI116))*SINH(RADIANS(2*2*$AJ116)))+($AE$2*COS(RADIANS(2*3*$AI116))*SINH(RADIANS(2*3*$AJ116)))))</f>
        <v>5.0245711010744</v>
      </c>
      <c r="AM116" s="0" t="n">
        <f aca="false">ASIN(((SIN(($AK116))/(COSH((($AL116)))))))</f>
        <v>0.0107225281368071</v>
      </c>
      <c r="AN116" s="0" t="n">
        <f aca="false">$T116*6-183</f>
        <v>9</v>
      </c>
      <c r="AO116" s="0" t="n">
        <f aca="false">$AM116+($AF$2*SIN(2*$AM116))+($AG$2*SIN(4*$AM116)+($AH$2*SIN(6*$AM116)))</f>
        <v>0.0107949280288172</v>
      </c>
      <c r="AP116" s="0" t="n">
        <f aca="false">$AN116+ATAN(SINH($AL116)/COS($AK116))</f>
        <v>10.5631860793211</v>
      </c>
    </row>
    <row r="117" customFormat="false" ht="13.8" hidden="false" customHeight="false" outlineLevel="0" collapsed="false">
      <c r="A117" s="1" t="s">
        <v>494</v>
      </c>
      <c r="B117" s="1" t="s">
        <v>495</v>
      </c>
      <c r="C117" s="1" t="s">
        <v>496</v>
      </c>
      <c r="D117" s="1" t="s">
        <v>105</v>
      </c>
      <c r="E117" s="1" t="n">
        <v>68.15</v>
      </c>
      <c r="F117" s="1" t="n">
        <v>150.5</v>
      </c>
      <c r="G117" s="1" t="n">
        <v>150.5</v>
      </c>
      <c r="H117" s="1" t="n">
        <v>153</v>
      </c>
      <c r="I117" s="1" t="n">
        <v>5</v>
      </c>
      <c r="J117" s="1" t="s">
        <v>248</v>
      </c>
      <c r="K117" s="1" t="s">
        <v>497</v>
      </c>
      <c r="L117" s="1" t="s">
        <v>498</v>
      </c>
      <c r="M117" s="1" t="s">
        <v>251</v>
      </c>
      <c r="N117" s="1" t="n">
        <v>32600464</v>
      </c>
      <c r="O117" s="1" t="n">
        <v>5980955</v>
      </c>
      <c r="Q117" s="1" t="s">
        <v>50</v>
      </c>
      <c r="S117" s="0" t="n">
        <v>1</v>
      </c>
      <c r="T117" s="0" t="n">
        <v>32</v>
      </c>
      <c r="U117" s="0" t="s">
        <v>51</v>
      </c>
      <c r="AI117" s="0" t="n">
        <f aca="false">($O117-$V$2)/($X$2*$AB$2)</f>
        <v>0.939652789764748</v>
      </c>
      <c r="AJ117" s="0" t="n">
        <f aca="false">($N117-$W$2)/($X$2*$AB$2)</f>
        <v>5.04322312245166</v>
      </c>
      <c r="AK117" s="0" t="n">
        <f aca="false">($AI117-(($AC$2*SIN(RADIANS(2*1*$AI117))*COSH(RADIANS(2*1*$AJ117)))+($AD$2*SIN(RADIANS(2*2*$AI117))*COSH(RADIANS(2*2*$AJ117)))+($AE$2*SIN(RADIANS(2*3*$AI117))*COSH(RADIANS(2*3*$AJ117)))))</f>
        <v>0.939624886085038</v>
      </c>
      <c r="AL117" s="0" t="n">
        <f aca="false">($AJ117-(($AC$2*COS(RADIANS(2*1*$AI117))*SINH(RADIANS(2*1*$AJ117)))+($AD$2*COS(RADIANS(2*2*$AI117))*SINH(RADIANS(2*2*$AJ117)))+($AE$2*COS(RADIANS(2*3*$AI117))*SINH(RADIANS(2*3*$AJ117)))))</f>
        <v>5.04307494221121</v>
      </c>
      <c r="AM117" s="0" t="n">
        <f aca="false">ASIN(((SIN(($AK117))/(COSH((($AL117)))))))</f>
        <v>0.0104206521616616</v>
      </c>
      <c r="AN117" s="0" t="n">
        <f aca="false">$T117*6-183</f>
        <v>9</v>
      </c>
      <c r="AO117" s="0" t="n">
        <f aca="false">$AM117+($AF$2*SIN(2*$AM117))+($AG$2*SIN(4*$AM117)+($AH$2*SIN(6*$AM117)))</f>
        <v>0.0104910140528664</v>
      </c>
      <c r="AP117" s="0" t="n">
        <f aca="false">$AN117+ATAN(SINH($AL117)/COS($AK117))</f>
        <v>10.5631794138539</v>
      </c>
    </row>
    <row r="118" customFormat="false" ht="13.8" hidden="false" customHeight="false" outlineLevel="0" collapsed="false">
      <c r="A118" s="1" t="s">
        <v>499</v>
      </c>
      <c r="B118" s="1" t="s">
        <v>500</v>
      </c>
      <c r="C118" s="1" t="s">
        <v>501</v>
      </c>
      <c r="D118" s="1" t="s">
        <v>105</v>
      </c>
      <c r="E118" s="1" t="n">
        <v>68.15</v>
      </c>
      <c r="F118" s="1" t="n">
        <v>200.5</v>
      </c>
      <c r="G118" s="1" t="n">
        <v>200.5</v>
      </c>
      <c r="H118" s="1" t="n">
        <v>287</v>
      </c>
      <c r="I118" s="1" t="n">
        <v>5</v>
      </c>
      <c r="J118" s="1" t="s">
        <v>255</v>
      </c>
      <c r="K118" s="1" t="s">
        <v>497</v>
      </c>
      <c r="L118" s="1" t="s">
        <v>498</v>
      </c>
      <c r="M118" s="1" t="s">
        <v>251</v>
      </c>
      <c r="N118" s="1" t="n">
        <v>32600464</v>
      </c>
      <c r="O118" s="1" t="n">
        <v>5980957</v>
      </c>
      <c r="Q118" s="1" t="s">
        <v>50</v>
      </c>
      <c r="S118" s="0" t="n">
        <v>1</v>
      </c>
      <c r="T118" s="0" t="n">
        <v>32</v>
      </c>
      <c r="U118" s="0" t="s">
        <v>51</v>
      </c>
      <c r="AI118" s="0" t="n">
        <f aca="false">($O118-$V$2)/($X$2*$AB$2)</f>
        <v>0.939653103979716</v>
      </c>
      <c r="AJ118" s="0" t="n">
        <f aca="false">($N118-$W$2)/($X$2*$AB$2)</f>
        <v>5.04322312245166</v>
      </c>
      <c r="AK118" s="0" t="n">
        <f aca="false">($AI118-(($AC$2*SIN(RADIANS(2*1*$AI118))*COSH(RADIANS(2*1*$AJ118)))+($AD$2*SIN(RADIANS(2*2*$AI118))*COSH(RADIANS(2*2*$AJ118)))+($AE$2*SIN(RADIANS(2*3*$AI118))*COSH(RADIANS(2*3*$AJ118)))))</f>
        <v>0.939625200290677</v>
      </c>
      <c r="AL118" s="0" t="n">
        <f aca="false">($AJ118-(($AC$2*COS(RADIANS(2*1*$AI118))*SINH(RADIANS(2*1*$AJ118)))+($AD$2*COS(RADIANS(2*2*$AI118))*SINH(RADIANS(2*2*$AJ118)))+($AE$2*COS(RADIANS(2*3*$AI118))*SINH(RADIANS(2*3*$AJ118)))))</f>
        <v>5.04307494221127</v>
      </c>
      <c r="AM118" s="0" t="n">
        <f aca="false">ASIN(((SIN(($AK118))/(COSH((($AL118)))))))</f>
        <v>0.0104206545549144</v>
      </c>
      <c r="AN118" s="0" t="n">
        <f aca="false">$T118*6-183</f>
        <v>9</v>
      </c>
      <c r="AO118" s="0" t="n">
        <f aca="false">$AM118+($AF$2*SIN(2*$AM118))+($AG$2*SIN(4*$AM118)+($AH$2*SIN(6*$AM118)))</f>
        <v>0.0104910164622765</v>
      </c>
      <c r="AP118" s="0" t="n">
        <f aca="false">$AN118+ATAN(SINH($AL118)/COS($AK118))</f>
        <v>10.5631794171282</v>
      </c>
    </row>
    <row r="119" customFormat="false" ht="13.8" hidden="false" customHeight="false" outlineLevel="0" collapsed="false">
      <c r="A119" s="1" t="s">
        <v>502</v>
      </c>
      <c r="B119" s="1" t="s">
        <v>503</v>
      </c>
      <c r="C119" s="1" t="s">
        <v>504</v>
      </c>
      <c r="D119" s="1" t="s">
        <v>505</v>
      </c>
      <c r="E119" s="1" t="n">
        <v>61.47</v>
      </c>
      <c r="F119" s="1" t="n">
        <v>46</v>
      </c>
      <c r="G119" s="1" t="n">
        <v>46</v>
      </c>
      <c r="H119" s="1" t="n">
        <v>48</v>
      </c>
      <c r="I119" s="1" t="n">
        <v>3</v>
      </c>
      <c r="J119" s="1" t="s">
        <v>56</v>
      </c>
      <c r="K119" s="1" t="s">
        <v>129</v>
      </c>
      <c r="L119" s="1" t="s">
        <v>130</v>
      </c>
      <c r="M119" s="1" t="s">
        <v>49</v>
      </c>
      <c r="N119" s="1" t="n">
        <v>32600573.09</v>
      </c>
      <c r="O119" s="1" t="n">
        <v>5986262.87</v>
      </c>
      <c r="R119" s="1" t="s">
        <v>50</v>
      </c>
      <c r="S119" s="0" t="n">
        <v>1</v>
      </c>
      <c r="T119" s="0" t="n">
        <v>32</v>
      </c>
      <c r="U119" s="0" t="s">
        <v>51</v>
      </c>
      <c r="AI119" s="0" t="n">
        <f aca="false">($O119-$V$2)/($X$2*$AB$2)</f>
        <v>0.940486695863893</v>
      </c>
      <c r="AJ119" s="0" t="n">
        <f aca="false">($N119-$W$2)/($X$2*$AB$2)</f>
        <v>5.04324026130705</v>
      </c>
      <c r="AK119" s="0" t="n">
        <f aca="false">($AI119-(($AC$2*SIN(RADIANS(2*1*$AI119))*COSH(RADIANS(2*1*$AJ119)))+($AD$2*SIN(RADIANS(2*2*$AI119))*COSH(RADIANS(2*2*$AJ119)))+($AE$2*SIN(RADIANS(2*3*$AI119))*COSH(RADIANS(2*3*$AJ119)))))</f>
        <v>0.940458767426712</v>
      </c>
      <c r="AL119" s="0" t="n">
        <f aca="false">($AJ119-(($AC$2*COS(RADIANS(2*1*$AI119))*SINH(RADIANS(2*1*$AJ119)))+($AD$2*COS(RADIANS(2*2*$AI119))*SINH(RADIANS(2*2*$AJ119)))+($AE$2*COS(RADIANS(2*3*$AI119))*SINH(RADIANS(2*3*$AJ119)))))</f>
        <v>5.04309208069949</v>
      </c>
      <c r="AM119" s="0" t="n">
        <f aca="false">ASIN(((SIN(($AK119))/(COSH((($AL119)))))))</f>
        <v>0.0104268213850504</v>
      </c>
      <c r="AN119" s="0" t="n">
        <f aca="false">$T119*6-183</f>
        <v>9</v>
      </c>
      <c r="AO119" s="0" t="n">
        <f aca="false">$AM119+($AF$2*SIN(2*$AM119))+($AG$2*SIN(4*$AM119)+($AH$2*SIN(6*$AM119)))</f>
        <v>0.0104972249256839</v>
      </c>
      <c r="AP119" s="0" t="n">
        <f aca="false">$AN119+ATAN(SINH($AL119)/COS($AK119))</f>
        <v>10.5631882365496</v>
      </c>
    </row>
    <row r="120" customFormat="false" ht="13.8" hidden="false" customHeight="false" outlineLevel="0" collapsed="false">
      <c r="A120" s="1" t="s">
        <v>506</v>
      </c>
      <c r="B120" s="1" t="s">
        <v>507</v>
      </c>
      <c r="C120" s="1" t="s">
        <v>508</v>
      </c>
      <c r="D120" s="1" t="s">
        <v>75</v>
      </c>
      <c r="E120" s="1" t="n">
        <v>9.8</v>
      </c>
      <c r="F120" s="1" t="n">
        <v>7.7</v>
      </c>
      <c r="G120" s="1" t="n">
        <v>9.7</v>
      </c>
      <c r="H120" s="1" t="n">
        <v>26</v>
      </c>
      <c r="I120" s="1" t="n">
        <v>3</v>
      </c>
      <c r="J120" s="1" t="s">
        <v>62</v>
      </c>
      <c r="K120" s="1" t="s">
        <v>509</v>
      </c>
      <c r="L120" s="1" t="s">
        <v>510</v>
      </c>
      <c r="M120" s="1" t="s">
        <v>292</v>
      </c>
      <c r="N120" s="1" t="n">
        <v>32640372.97</v>
      </c>
      <c r="O120" s="1" t="n">
        <v>6037387.67</v>
      </c>
      <c r="S120" s="0" t="n">
        <v>1</v>
      </c>
      <c r="T120" s="0" t="n">
        <v>32</v>
      </c>
      <c r="U120" s="0" t="s">
        <v>51</v>
      </c>
      <c r="AI120" s="0" t="n">
        <f aca="false">($O120-$V$2)/($X$2*$AB$2)</f>
        <v>0.948518784543069</v>
      </c>
      <c r="AJ120" s="0" t="n">
        <f aca="false">($N120-$W$2)/($X$2*$AB$2)</f>
        <v>5.0494931203027</v>
      </c>
      <c r="AK120" s="0" t="n">
        <f aca="false">($AI120-(($AC$2*SIN(RADIANS(2*1*$AI120))*COSH(RADIANS(2*1*$AJ120)))+($AD$2*SIN(RADIANS(2*2*$AI120))*COSH(RADIANS(2*2*$AJ120)))+($AE$2*SIN(RADIANS(2*3*$AI120))*COSH(RADIANS(2*3*$AJ120)))))</f>
        <v>0.948490616601629</v>
      </c>
      <c r="AL120" s="0" t="n">
        <f aca="false">($AJ120-(($AC$2*COS(RADIANS(2*1*$AI120))*SINH(RADIANS(2*1*$AJ120)))+($AD$2*COS(RADIANS(2*2*$AI120))*SINH(RADIANS(2*2*$AJ120)))+($AE$2*COS(RADIANS(2*3*$AI120))*SINH(RADIANS(2*3*$AJ120)))))</f>
        <v>5.04934475544768</v>
      </c>
      <c r="AM120" s="0" t="n">
        <f aca="false">ASIN(((SIN(($AK120))/(COSH((($AL120)))))))</f>
        <v>0.0104222229707575</v>
      </c>
      <c r="AN120" s="0" t="n">
        <f aca="false">$T120*6-183</f>
        <v>9</v>
      </c>
      <c r="AO120" s="0" t="n">
        <f aca="false">$AM120+($AF$2*SIN(2*$AM120))+($AG$2*SIN(4*$AM120)+($AH$2*SIN(6*$AM120)))</f>
        <v>0.0104925954667505</v>
      </c>
      <c r="AP120" s="0" t="n">
        <f aca="false">$AN120+ATAN(SINH($AL120)/COS($AK120))</f>
        <v>10.5633191294434</v>
      </c>
    </row>
    <row r="121" customFormat="false" ht="13.8" hidden="false" customHeight="false" outlineLevel="0" collapsed="false">
      <c r="A121" s="1" t="s">
        <v>511</v>
      </c>
      <c r="B121" s="1" t="s">
        <v>512</v>
      </c>
      <c r="C121" s="1" t="s">
        <v>513</v>
      </c>
      <c r="D121" s="1" t="s">
        <v>109</v>
      </c>
      <c r="E121" s="1" t="n">
        <v>39.65</v>
      </c>
      <c r="F121" s="1" t="n">
        <v>56</v>
      </c>
      <c r="G121" s="1" t="n">
        <v>56</v>
      </c>
      <c r="H121" s="1" t="n">
        <v>60</v>
      </c>
      <c r="I121" s="1" t="n">
        <v>3</v>
      </c>
      <c r="J121" s="1" t="s">
        <v>304</v>
      </c>
      <c r="K121" s="1" t="s">
        <v>514</v>
      </c>
      <c r="L121" s="1" t="s">
        <v>515</v>
      </c>
      <c r="M121" s="1" t="s">
        <v>49</v>
      </c>
      <c r="N121" s="1" t="n">
        <v>32612389.5</v>
      </c>
      <c r="O121" s="1" t="n">
        <v>6003126.06</v>
      </c>
      <c r="R121" s="1" t="s">
        <v>50</v>
      </c>
      <c r="S121" s="0" t="n">
        <v>1</v>
      </c>
      <c r="T121" s="0" t="n">
        <v>32</v>
      </c>
      <c r="U121" s="0" t="s">
        <v>51</v>
      </c>
      <c r="AI121" s="0" t="n">
        <f aca="false">($O121-$V$2)/($X$2*$AB$2)</f>
        <v>0.943136029210797</v>
      </c>
      <c r="AJ121" s="0" t="n">
        <f aca="false">($N121-$W$2)/($X$2*$AB$2)</f>
        <v>5.04509670774771</v>
      </c>
      <c r="AK121" s="0" t="n">
        <f aca="false">($AI121-(($AC$2*SIN(RADIANS(2*1*$AI121))*COSH(RADIANS(2*1*$AJ121)))+($AD$2*SIN(RADIANS(2*2*$AI121))*COSH(RADIANS(2*2*$AJ121)))+($AE$2*SIN(RADIANS(2*3*$AI121))*COSH(RADIANS(2*3*$AJ121)))))</f>
        <v>0.943108021811694</v>
      </c>
      <c r="AL121" s="0" t="n">
        <f aca="false">($AJ121-(($AC$2*COS(RADIANS(2*1*$AI121))*SINH(RADIANS(2*1*$AJ121)))+($AD$2*COS(RADIANS(2*2*$AI121))*SINH(RADIANS(2*2*$AJ121)))+($AE$2*COS(RADIANS(2*3*$AI121))*SINH(RADIANS(2*3*$AJ121)))))</f>
        <v>5.04494847248216</v>
      </c>
      <c r="AM121" s="0" t="n">
        <f aca="false">ASIN(((SIN(($AK121))/(COSH((($AL121)))))))</f>
        <v>0.0104275656260192</v>
      </c>
      <c r="AN121" s="0" t="n">
        <f aca="false">$T121*6-183</f>
        <v>9</v>
      </c>
      <c r="AO121" s="0" t="n">
        <f aca="false">$AM121+($AF$2*SIN(2*$AM121))+($AG$2*SIN(4*$AM121)+($AH$2*SIN(6*$AM121)))</f>
        <v>0.0104979741911435</v>
      </c>
      <c r="AP121" s="0" t="n">
        <f aca="false">$AN121+ATAN(SINH($AL121)/COS($AK121))</f>
        <v>10.5632299465686</v>
      </c>
    </row>
    <row r="122" customFormat="false" ht="13.8" hidden="false" customHeight="false" outlineLevel="0" collapsed="false">
      <c r="A122" s="1" t="s">
        <v>516</v>
      </c>
      <c r="B122" s="1" t="s">
        <v>517</v>
      </c>
      <c r="C122" s="1" t="s">
        <v>518</v>
      </c>
      <c r="D122" s="1" t="s">
        <v>343</v>
      </c>
      <c r="E122" s="1" t="n">
        <v>54.11</v>
      </c>
      <c r="F122" s="1" t="n">
        <v>27</v>
      </c>
      <c r="G122" s="1" t="n">
        <v>27</v>
      </c>
      <c r="H122" s="1" t="n">
        <v>67</v>
      </c>
      <c r="I122" s="1" t="n">
        <v>3</v>
      </c>
      <c r="J122" s="1" t="s">
        <v>46</v>
      </c>
      <c r="K122" s="1" t="s">
        <v>519</v>
      </c>
      <c r="L122" s="1" t="s">
        <v>520</v>
      </c>
      <c r="M122" s="1" t="s">
        <v>49</v>
      </c>
      <c r="N122" s="1" t="n">
        <v>32600417.59</v>
      </c>
      <c r="O122" s="1" t="n">
        <v>6001441.1</v>
      </c>
      <c r="P122" s="1" t="s">
        <v>50</v>
      </c>
      <c r="R122" s="1" t="s">
        <v>50</v>
      </c>
      <c r="S122" s="0" t="n">
        <v>1</v>
      </c>
      <c r="T122" s="0" t="n">
        <v>32</v>
      </c>
      <c r="U122" s="0" t="s">
        <v>51</v>
      </c>
      <c r="AI122" s="0" t="n">
        <f aca="false">($O122-$V$2)/($X$2*$AB$2)</f>
        <v>0.942871309385177</v>
      </c>
      <c r="AJ122" s="0" t="n">
        <f aca="false">($N122-$W$2)/($X$2*$AB$2)</f>
        <v>5.04321583109335</v>
      </c>
      <c r="AK122" s="0" t="n">
        <f aca="false">($AI122-(($AC$2*SIN(RADIANS(2*1*$AI122))*COSH(RADIANS(2*1*$AJ122)))+($AD$2*SIN(RADIANS(2*2*$AI122))*COSH(RADIANS(2*2*$AJ122)))+($AE$2*SIN(RADIANS(2*3*$AI122))*COSH(RADIANS(2*3*$AJ122)))))</f>
        <v>0.942843310164874</v>
      </c>
      <c r="AL122" s="0" t="n">
        <f aca="false">($AJ122-(($AC$2*COS(RADIANS(2*1*$AI122))*SINH(RADIANS(2*1*$AJ122)))+($AD$2*COS(RADIANS(2*2*$AI122))*SINH(RADIANS(2*2*$AJ122)))+($AE$2*COS(RADIANS(2*3*$AI122))*SINH(RADIANS(2*3*$AJ122)))))</f>
        <v>5.04306765161675</v>
      </c>
      <c r="AM122" s="0" t="n">
        <f aca="false">ASIN(((SIN(($AK122))/(COSH((($AL122)))))))</f>
        <v>0.0104451885174367</v>
      </c>
      <c r="AN122" s="0" t="n">
        <f aca="false">$T122*6-183</f>
        <v>9</v>
      </c>
      <c r="AO122" s="0" t="n">
        <f aca="false">$AM122+($AF$2*SIN(2*$AM122))+($AG$2*SIN(4*$AM122)+($AH$2*SIN(6*$AM122)))</f>
        <v>0.010515716057498</v>
      </c>
      <c r="AP122" s="0" t="n">
        <f aca="false">$AN122+ATAN(SINH($AL122)/COS($AK122))</f>
        <v>10.5632129362812</v>
      </c>
    </row>
    <row r="123" customFormat="false" ht="13.8" hidden="false" customHeight="false" outlineLevel="0" collapsed="false">
      <c r="A123" s="1" t="s">
        <v>521</v>
      </c>
      <c r="B123" s="1" t="s">
        <v>522</v>
      </c>
      <c r="C123" s="1" t="s">
        <v>523</v>
      </c>
      <c r="D123" s="1" t="s">
        <v>505</v>
      </c>
      <c r="E123" s="1" t="n">
        <v>14.46</v>
      </c>
      <c r="F123" s="1" t="n">
        <v>39</v>
      </c>
      <c r="G123" s="1" t="n">
        <v>39</v>
      </c>
      <c r="H123" s="1" t="n">
        <v>40</v>
      </c>
      <c r="I123" s="1" t="n">
        <v>3</v>
      </c>
      <c r="J123" s="1" t="s">
        <v>56</v>
      </c>
      <c r="K123" s="1" t="s">
        <v>129</v>
      </c>
      <c r="L123" s="1" t="s">
        <v>130</v>
      </c>
      <c r="M123" s="1" t="s">
        <v>49</v>
      </c>
      <c r="N123" s="1" t="n">
        <v>32610637.62</v>
      </c>
      <c r="O123" s="1" t="n">
        <v>5983589.69</v>
      </c>
      <c r="R123" s="1" t="s">
        <v>50</v>
      </c>
      <c r="S123" s="0" t="n">
        <v>1</v>
      </c>
      <c r="T123" s="0" t="n">
        <v>32</v>
      </c>
      <c r="U123" s="0" t="s">
        <v>51</v>
      </c>
      <c r="AI123" s="0" t="n">
        <f aca="false">($O123-$V$2)/($X$2*$AB$2)</f>
        <v>0.940066719280798</v>
      </c>
      <c r="AJ123" s="0" t="n">
        <f aca="false">($N123-$W$2)/($X$2*$AB$2)</f>
        <v>5.04482147428929</v>
      </c>
      <c r="AK123" s="0" t="n">
        <f aca="false">($AI123-(($AC$2*SIN(RADIANS(2*1*$AI123))*COSH(RADIANS(2*1*$AJ123)))+($AD$2*SIN(RADIANS(2*2*$AI123))*COSH(RADIANS(2*2*$AJ123)))+($AE$2*SIN(RADIANS(2*3*$AI123))*COSH(RADIANS(2*3*$AJ123)))))</f>
        <v>0.94003880304201</v>
      </c>
      <c r="AL123" s="0" t="n">
        <f aca="false">($AJ123-(($AC$2*COS(RADIANS(2*1*$AI123))*SINH(RADIANS(2*1*$AJ123)))+($AD$2*COS(RADIANS(2*2*$AI123))*SINH(RADIANS(2*2*$AJ123)))+($AE$2*COS(RADIANS(2*3*$AI123))*SINH(RADIANS(2*3*$AJ123)))))</f>
        <v>5.04467324667173</v>
      </c>
      <c r="AM123" s="0" t="n">
        <f aca="false">ASIN(((SIN(($AK123))/(COSH((($AL123)))))))</f>
        <v>0.0104071576844759</v>
      </c>
      <c r="AN123" s="0" t="n">
        <f aca="false">$T123*6-183</f>
        <v>9</v>
      </c>
      <c r="AO123" s="0" t="n">
        <f aca="false">$AM123+($AF$2*SIN(2*$AM123))+($AG$2*SIN(4*$AM123)+($AH$2*SIN(6*$AM123)))</f>
        <v>0.0104774284722366</v>
      </c>
      <c r="AP123" s="0" t="n">
        <f aca="false">$AN123+ATAN(SINH($AL123)/COS($AK123))</f>
        <v>10.5631958858964</v>
      </c>
    </row>
    <row r="124" customFormat="false" ht="13.8" hidden="false" customHeight="false" outlineLevel="0" collapsed="false">
      <c r="A124" s="1" t="s">
        <v>524</v>
      </c>
      <c r="B124" s="1" t="s">
        <v>525</v>
      </c>
      <c r="C124" s="1" t="s">
        <v>526</v>
      </c>
      <c r="D124" s="1" t="s">
        <v>505</v>
      </c>
      <c r="E124" s="1" t="n">
        <v>22.74</v>
      </c>
      <c r="F124" s="1" t="n">
        <v>40</v>
      </c>
      <c r="G124" s="1" t="n">
        <v>40</v>
      </c>
      <c r="H124" s="1" t="n">
        <v>41</v>
      </c>
      <c r="I124" s="1" t="n">
        <v>3</v>
      </c>
      <c r="J124" s="1" t="s">
        <v>255</v>
      </c>
      <c r="K124" s="1" t="s">
        <v>63</v>
      </c>
      <c r="L124" s="1" t="s">
        <v>64</v>
      </c>
      <c r="M124" s="1" t="s">
        <v>49</v>
      </c>
      <c r="N124" s="1" t="n">
        <v>32614375.19</v>
      </c>
      <c r="O124" s="1" t="n">
        <v>5981830.94</v>
      </c>
      <c r="R124" s="1" t="s">
        <v>50</v>
      </c>
      <c r="S124" s="0" t="n">
        <v>1</v>
      </c>
      <c r="T124" s="0" t="n">
        <v>32</v>
      </c>
      <c r="U124" s="0" t="s">
        <v>51</v>
      </c>
      <c r="AI124" s="0" t="n">
        <f aca="false">($O124-$V$2)/($X$2*$AB$2)</f>
        <v>0.939790406493961</v>
      </c>
      <c r="AJ124" s="0" t="n">
        <f aca="false">($N124-$W$2)/($X$2*$AB$2)</f>
        <v>5.04540867450688</v>
      </c>
      <c r="AK124" s="0" t="n">
        <f aca="false">($AI124-(($AC$2*SIN(RADIANS(2*1*$AI124))*COSH(RADIANS(2*1*$AJ124)))+($AD$2*SIN(RADIANS(2*2*$AI124))*COSH(RADIANS(2*2*$AJ124)))+($AE$2*SIN(RADIANS(2*3*$AI124))*COSH(RADIANS(2*3*$AJ124)))))</f>
        <v>0.939762498357862</v>
      </c>
      <c r="AL124" s="0" t="n">
        <f aca="false">($AJ124-(($AC$2*COS(RADIANS(2*1*$AI124))*SINH(RADIANS(2*1*$AJ124)))+($AD$2*COS(RADIANS(2*2*$AI124))*SINH(RADIANS(2*2*$AJ124)))+($AE$2*COS(RADIANS(2*3*$AI124))*SINH(RADIANS(2*3*$AJ124)))))</f>
        <v>5.0452604294111</v>
      </c>
      <c r="AM124" s="0" t="n">
        <f aca="false">ASIN(((SIN(($AK124))/(COSH((($AL124)))))))</f>
        <v>0.0103989496799129</v>
      </c>
      <c r="AN124" s="0" t="n">
        <f aca="false">$T124*6-183</f>
        <v>9</v>
      </c>
      <c r="AO124" s="0" t="n">
        <f aca="false">$AM124+($AF$2*SIN(2*$AM124))+($AG$2*SIN(4*$AM124)+($AH$2*SIN(6*$AM124)))</f>
        <v>0.0104691650540537</v>
      </c>
      <c r="AP124" s="0" t="n">
        <f aca="false">$AN124+ATAN(SINH($AL124)/COS($AK124))</f>
        <v>10.5631974740434</v>
      </c>
    </row>
    <row r="125" customFormat="false" ht="13.8" hidden="false" customHeight="false" outlineLevel="0" collapsed="false">
      <c r="A125" s="1" t="s">
        <v>527</v>
      </c>
      <c r="B125" s="1" t="s">
        <v>528</v>
      </c>
      <c r="C125" s="1" t="s">
        <v>529</v>
      </c>
      <c r="D125" s="1" t="s">
        <v>75</v>
      </c>
      <c r="E125" s="1" t="n">
        <v>9.85</v>
      </c>
      <c r="F125" s="1" t="n">
        <v>34</v>
      </c>
      <c r="G125" s="1" t="n">
        <v>35</v>
      </c>
      <c r="H125" s="1" t="n">
        <v>35</v>
      </c>
      <c r="I125" s="1" t="n">
        <v>3</v>
      </c>
      <c r="J125" s="1" t="s">
        <v>56</v>
      </c>
      <c r="K125" s="1" t="s">
        <v>63</v>
      </c>
      <c r="L125" s="1" t="s">
        <v>64</v>
      </c>
      <c r="M125" s="1" t="s">
        <v>49</v>
      </c>
      <c r="N125" s="1" t="n">
        <v>32628208.19</v>
      </c>
      <c r="O125" s="1" t="n">
        <v>6011440.69</v>
      </c>
      <c r="R125" s="1" t="s">
        <v>50</v>
      </c>
      <c r="S125" s="0" t="n">
        <v>1</v>
      </c>
      <c r="T125" s="0" t="n">
        <v>32</v>
      </c>
      <c r="U125" s="0" t="s">
        <v>51</v>
      </c>
      <c r="AI125" s="0" t="n">
        <f aca="false">($O125-$V$2)/($X$2*$AB$2)</f>
        <v>0.944442319807426</v>
      </c>
      <c r="AJ125" s="0" t="n">
        <f aca="false">($N125-$W$2)/($X$2*$AB$2)</f>
        <v>5.04758194232796</v>
      </c>
      <c r="AK125" s="0" t="n">
        <f aca="false">($AI125-(($AC$2*SIN(RADIANS(2*1*$AI125))*COSH(RADIANS(2*1*$AJ125)))+($AD$2*SIN(RADIANS(2*2*$AI125))*COSH(RADIANS(2*2*$AJ125)))+($AE$2*SIN(RADIANS(2*3*$AI125))*COSH(RADIANS(2*3*$AJ125)))))</f>
        <v>0.944414273206338</v>
      </c>
      <c r="AL125" s="0" t="n">
        <f aca="false">($AJ125-(($AC$2*COS(RADIANS(2*1*$AI125))*SINH(RADIANS(2*1*$AJ125)))+($AD$2*COS(RADIANS(2*2*$AI125))*SINH(RADIANS(2*2*$AJ125)))+($AE$2*COS(RADIANS(2*3*$AI125))*SINH(RADIANS(2*3*$AJ125)))))</f>
        <v>5.04743363350989</v>
      </c>
      <c r="AM125" s="0" t="n">
        <f aca="false">ASIN(((SIN(($AK125))/(COSH((($AL125)))))))</f>
        <v>0.0104115349169205</v>
      </c>
      <c r="AN125" s="0" t="n">
        <f aca="false">$T125*6-183</f>
        <v>9</v>
      </c>
      <c r="AO125" s="0" t="n">
        <f aca="false">$AM125+($AF$2*SIN(2*$AM125))+($AG$2*SIN(4*$AM125)+($AH$2*SIN(6*$AM125)))</f>
        <v>0.010481835256106</v>
      </c>
      <c r="AP125" s="0" t="n">
        <f aca="false">$AN125+ATAN(SINH($AL125)/COS($AK125))</f>
        <v>10.5632623214897</v>
      </c>
    </row>
    <row r="126" customFormat="false" ht="13.8" hidden="false" customHeight="false" outlineLevel="0" collapsed="false">
      <c r="A126" s="1" t="s">
        <v>530</v>
      </c>
      <c r="B126" s="1" t="s">
        <v>531</v>
      </c>
      <c r="C126" s="1" t="s">
        <v>532</v>
      </c>
      <c r="D126" s="1" t="s">
        <v>109</v>
      </c>
      <c r="E126" s="1" t="n">
        <v>25.8</v>
      </c>
      <c r="F126" s="1" t="n">
        <v>27</v>
      </c>
      <c r="G126" s="1" t="n">
        <v>27</v>
      </c>
      <c r="H126" s="1" t="n">
        <v>60</v>
      </c>
      <c r="I126" s="1" t="n">
        <v>3</v>
      </c>
      <c r="J126" s="1" t="s">
        <v>62</v>
      </c>
      <c r="K126" s="1" t="s">
        <v>63</v>
      </c>
      <c r="L126" s="1" t="s">
        <v>64</v>
      </c>
      <c r="M126" s="1" t="s">
        <v>49</v>
      </c>
      <c r="N126" s="1" t="n">
        <v>32622075.65</v>
      </c>
      <c r="O126" s="1" t="n">
        <v>6003588.38</v>
      </c>
      <c r="R126" s="1" t="s">
        <v>50</v>
      </c>
      <c r="S126" s="0" t="n">
        <v>1</v>
      </c>
      <c r="T126" s="0" t="n">
        <v>32</v>
      </c>
      <c r="U126" s="0" t="s">
        <v>51</v>
      </c>
      <c r="AI126" s="0" t="n">
        <f aca="false">($O126-$V$2)/($X$2*$AB$2)</f>
        <v>0.943208663142629</v>
      </c>
      <c r="AJ126" s="0" t="n">
        <f aca="false">($N126-$W$2)/($X$2*$AB$2)</f>
        <v>5.04661847440029</v>
      </c>
      <c r="AK126" s="0" t="n">
        <f aca="false">($AI126-(($AC$2*SIN(RADIANS(2*1*$AI126))*COSH(RADIANS(2*1*$AJ126)))+($AD$2*SIN(RADIANS(2*2*$AI126))*COSH(RADIANS(2*2*$AJ126)))+($AE$2*SIN(RADIANS(2*3*$AI126))*COSH(RADIANS(2*3*$AJ126)))))</f>
        <v>0.943180653327869</v>
      </c>
      <c r="AL126" s="0" t="n">
        <f aca="false">($AJ126-(($AC$2*COS(RADIANS(2*1*$AI126))*SINH(RADIANS(2*1*$AJ126)))+($AD$2*COS(RADIANS(2*2*$AI126))*SINH(RADIANS(2*2*$AJ126)))+($AE$2*COS(RADIANS(2*3*$AI126))*SINH(RADIANS(2*3*$AJ126)))))</f>
        <v>5.04647019397282</v>
      </c>
      <c r="AM126" s="0" t="n">
        <f aca="false">ASIN(((SIN(($AK126))/(COSH((($AL126)))))))</f>
        <v>0.0104122592712393</v>
      </c>
      <c r="AN126" s="0" t="n">
        <f aca="false">$T126*6-183</f>
        <v>9</v>
      </c>
      <c r="AO126" s="0" t="n">
        <f aca="false">$AM126+($AF$2*SIN(2*$AM126))+($AG$2*SIN(4*$AM126)+($AH$2*SIN(6*$AM126)))</f>
        <v>0.0104825645006609</v>
      </c>
      <c r="AP126" s="0" t="n">
        <f aca="false">$AN126+ATAN(SINH($AL126)/COS($AK126))</f>
        <v>10.5632422084945</v>
      </c>
    </row>
    <row r="127" customFormat="false" ht="13.8" hidden="false" customHeight="false" outlineLevel="0" collapsed="false">
      <c r="A127" s="1" t="s">
        <v>533</v>
      </c>
      <c r="B127" s="1" t="s">
        <v>534</v>
      </c>
      <c r="C127" s="1" t="s">
        <v>535</v>
      </c>
      <c r="D127" s="1" t="s">
        <v>105</v>
      </c>
      <c r="E127" s="1" t="n">
        <v>23.88</v>
      </c>
      <c r="F127" s="1" t="n">
        <v>39</v>
      </c>
      <c r="G127" s="1" t="n">
        <v>39</v>
      </c>
      <c r="H127" s="1" t="n">
        <v>90</v>
      </c>
      <c r="I127" s="1" t="n">
        <v>3</v>
      </c>
      <c r="J127" s="1" t="s">
        <v>56</v>
      </c>
      <c r="K127" s="1" t="s">
        <v>129</v>
      </c>
      <c r="L127" s="1" t="s">
        <v>130</v>
      </c>
      <c r="M127" s="1" t="s">
        <v>49</v>
      </c>
      <c r="N127" s="1" t="n">
        <v>32607072.41</v>
      </c>
      <c r="O127" s="1" t="n">
        <v>5973742.41</v>
      </c>
      <c r="R127" s="1" t="s">
        <v>50</v>
      </c>
      <c r="S127" s="0" t="n">
        <v>1</v>
      </c>
      <c r="T127" s="0" t="n">
        <v>32</v>
      </c>
      <c r="U127" s="0" t="s">
        <v>51</v>
      </c>
      <c r="AI127" s="0" t="n">
        <f aca="false">($O127-$V$2)/($X$2*$AB$2)</f>
        <v>0.938519637899381</v>
      </c>
      <c r="AJ127" s="0" t="n">
        <f aca="false">($N127-$W$2)/($X$2*$AB$2)</f>
        <v>5.04426135311757</v>
      </c>
      <c r="AK127" s="0" t="n">
        <f aca="false">($AI127-(($AC$2*SIN(RADIANS(2*1*$AI127))*COSH(RADIANS(2*1*$AJ127)))+($AD$2*SIN(RADIANS(2*2*$AI127))*COSH(RADIANS(2*2*$AJ127)))+($AE$2*SIN(RADIANS(2*3*$AI127))*COSH(RADIANS(2*3*$AJ127)))))</f>
        <v>0.938491767681306</v>
      </c>
      <c r="AL127" s="0" t="n">
        <f aca="false">($AJ127-(($AC$2*COS(RADIANS(2*1*$AI127))*SINH(RADIANS(2*1*$AJ127)))+($AD$2*COS(RADIANS(2*2*$AI127))*SINH(RADIANS(2*2*$AJ127)))+($AE$2*COS(RADIANS(2*3*$AI127))*SINH(RADIANS(2*3*$AJ127)))))</f>
        <v>5.04411314186474</v>
      </c>
      <c r="AM127" s="0" t="n">
        <f aca="false">ASIN(((SIN(($AK127))/(COSH((($AL127)))))))</f>
        <v>0.0104012110611917</v>
      </c>
      <c r="AN127" s="0" t="n">
        <f aca="false">$T127*6-183</f>
        <v>9</v>
      </c>
      <c r="AO127" s="0" t="n">
        <f aca="false">$AM127+($AF$2*SIN(2*$AM127))+($AG$2*SIN(4*$AM127)+($AH$2*SIN(6*$AM127)))</f>
        <v>0.0104714417022999</v>
      </c>
      <c r="AP127" s="0" t="n">
        <f aca="false">$AN127+ATAN(SINH($AL127)/COS($AK127))</f>
        <v>10.5631755272017</v>
      </c>
    </row>
    <row r="128" customFormat="false" ht="13.8" hidden="false" customHeight="false" outlineLevel="0" collapsed="false">
      <c r="A128" s="1" t="s">
        <v>536</v>
      </c>
      <c r="B128" s="1" t="s">
        <v>537</v>
      </c>
      <c r="C128" s="1" t="s">
        <v>538</v>
      </c>
      <c r="D128" s="1" t="s">
        <v>206</v>
      </c>
      <c r="E128" s="1" t="n">
        <v>49</v>
      </c>
      <c r="F128" s="1" t="n">
        <v>90</v>
      </c>
      <c r="G128" s="1" t="n">
        <v>92</v>
      </c>
      <c r="H128" s="1" t="n">
        <v>94</v>
      </c>
      <c r="I128" s="1" t="n">
        <v>5</v>
      </c>
      <c r="J128" s="1" t="s">
        <v>255</v>
      </c>
      <c r="K128" s="1" t="s">
        <v>129</v>
      </c>
      <c r="L128" s="1" t="s">
        <v>130</v>
      </c>
      <c r="M128" s="1" t="s">
        <v>539</v>
      </c>
      <c r="N128" s="1" t="n">
        <v>32607789.26</v>
      </c>
      <c r="O128" s="1" t="n">
        <v>5991634.48</v>
      </c>
      <c r="S128" s="0" t="n">
        <v>1</v>
      </c>
      <c r="T128" s="0" t="n">
        <v>32</v>
      </c>
      <c r="U128" s="0" t="s">
        <v>51</v>
      </c>
      <c r="AI128" s="0" t="n">
        <f aca="false">($O128-$V$2)/($X$2*$AB$2)</f>
        <v>0.941330615994044</v>
      </c>
      <c r="AJ128" s="0" t="n">
        <f aca="false">($N128-$W$2)/($X$2*$AB$2)</f>
        <v>5.04437397561721</v>
      </c>
      <c r="AK128" s="0" t="n">
        <f aca="false">($AI128-(($AC$2*SIN(RADIANS(2*1*$AI128))*COSH(RADIANS(2*1*$AJ128)))+($AD$2*SIN(RADIANS(2*2*$AI128))*COSH(RADIANS(2*2*$AJ128)))+($AE$2*SIN(RADIANS(2*3*$AI128))*COSH(RADIANS(2*3*$AJ128)))))</f>
        <v>0.941302662312199</v>
      </c>
      <c r="AL128" s="0" t="n">
        <f aca="false">($AJ128-(($AC$2*COS(RADIANS(2*1*$AI128))*SINH(RADIANS(2*1*$AJ128)))+($AD$2*COS(RADIANS(2*2*$AI128))*SINH(RADIANS(2*2*$AJ128)))+($AE$2*COS(RADIANS(2*3*$AI128))*SINH(RADIANS(2*3*$AJ128)))))</f>
        <v>5.04422576149868</v>
      </c>
      <c r="AM128" s="0" t="n">
        <f aca="false">ASIN(((SIN(($AK128))/(COSH((($AL128)))))))</f>
        <v>0.0104214173333406</v>
      </c>
      <c r="AN128" s="0" t="n">
        <f aca="false">$T128*6-183</f>
        <v>9</v>
      </c>
      <c r="AO128" s="0" t="n">
        <f aca="false">$AM128+($AF$2*SIN(2*$AM128))+($AG$2*SIN(4*$AM128)+($AH$2*SIN(6*$AM128)))</f>
        <v>0.0104917843903442</v>
      </c>
      <c r="AP128" s="0" t="n">
        <f aca="false">$AN128+ATAN(SINH($AL128)/COS($AK128))</f>
        <v>10.5632056491344</v>
      </c>
    </row>
    <row r="129" customFormat="false" ht="13.8" hidden="false" customHeight="false" outlineLevel="0" collapsed="false">
      <c r="A129" s="1" t="s">
        <v>540</v>
      </c>
      <c r="B129" s="1" t="s">
        <v>541</v>
      </c>
      <c r="C129" s="1" t="s">
        <v>542</v>
      </c>
      <c r="D129" s="1" t="s">
        <v>370</v>
      </c>
      <c r="E129" s="1" t="n">
        <v>6.28</v>
      </c>
      <c r="F129" s="1" t="n">
        <v>6</v>
      </c>
      <c r="G129" s="1" t="n">
        <v>6</v>
      </c>
      <c r="H129" s="1" t="n">
        <v>7</v>
      </c>
      <c r="I129" s="1" t="n">
        <v>3</v>
      </c>
      <c r="J129" s="1" t="s">
        <v>46</v>
      </c>
      <c r="K129" s="1" t="s">
        <v>543</v>
      </c>
      <c r="L129" s="1" t="s">
        <v>544</v>
      </c>
      <c r="M129" s="1" t="s">
        <v>49</v>
      </c>
      <c r="N129" s="1" t="n">
        <v>32547019.94</v>
      </c>
      <c r="O129" s="1" t="n">
        <v>5947218.77</v>
      </c>
      <c r="P129" s="1" t="s">
        <v>50</v>
      </c>
      <c r="R129" s="1" t="s">
        <v>50</v>
      </c>
      <c r="S129" s="0" t="n">
        <v>1</v>
      </c>
      <c r="T129" s="0" t="n">
        <v>32</v>
      </c>
      <c r="U129" s="0" t="s">
        <v>51</v>
      </c>
      <c r="AI129" s="0" t="n">
        <f aca="false">($O129-$V$2)/($X$2*$AB$2)</f>
        <v>0.934352575562226</v>
      </c>
      <c r="AJ129" s="0" t="n">
        <f aca="false">($N129-$W$2)/($X$2*$AB$2)</f>
        <v>5.03482666067</v>
      </c>
      <c r="AK129" s="0" t="n">
        <f aca="false">($AI129-(($AC$2*SIN(RADIANS(2*1*$AI129))*COSH(RADIANS(2*1*$AJ129)))+($AD$2*SIN(RADIANS(2*2*$AI129))*COSH(RADIANS(2*2*$AJ129)))+($AE$2*SIN(RADIANS(2*3*$AI129))*COSH(RADIANS(2*3*$AJ129)))))</f>
        <v>0.934324830636693</v>
      </c>
      <c r="AL129" s="0" t="n">
        <f aca="false">($AJ129-(($AC$2*COS(RADIANS(2*1*$AI129))*SINH(RADIANS(2*1*$AJ129)))+($AD$2*COS(RADIANS(2*2*$AI129))*SINH(RADIANS(2*2*$AJ129)))+($AE$2*COS(RADIANS(2*3*$AI129))*SINH(RADIANS(2*3*$AJ129)))))</f>
        <v>5.03467872877693</v>
      </c>
      <c r="AM129" s="0" t="n">
        <f aca="false">ASIN(((SIN(($AK129))/(COSH((($AL129)))))))</f>
        <v>0.0104676528699153</v>
      </c>
      <c r="AN129" s="0" t="n">
        <f aca="false">$T129*6-183</f>
        <v>9</v>
      </c>
      <c r="AO129" s="0" t="n">
        <f aca="false">$AM129+($AF$2*SIN(2*$AM129))+($AG$2*SIN(4*$AM129)+($AH$2*SIN(6*$AM129)))</f>
        <v>0.0105383320702564</v>
      </c>
      <c r="AP129" s="0" t="n">
        <f aca="false">$AN129+ATAN(SINH($AL129)/COS($AK129))</f>
        <v>10.5630596005586</v>
      </c>
    </row>
    <row r="130" customFormat="false" ht="13.8" hidden="false" customHeight="false" outlineLevel="0" collapsed="false">
      <c r="A130" s="1" t="s">
        <v>545</v>
      </c>
      <c r="B130" s="1" t="s">
        <v>546</v>
      </c>
      <c r="C130" s="1" t="s">
        <v>547</v>
      </c>
      <c r="D130" s="1" t="s">
        <v>55</v>
      </c>
      <c r="E130" s="1" t="n">
        <v>9.75</v>
      </c>
      <c r="F130" s="1" t="n">
        <v>20</v>
      </c>
      <c r="G130" s="1" t="n">
        <v>21</v>
      </c>
      <c r="H130" s="1" t="n">
        <v>22</v>
      </c>
      <c r="I130" s="1" t="n">
        <v>5</v>
      </c>
      <c r="J130" s="1" t="s">
        <v>62</v>
      </c>
      <c r="K130" s="1" t="s">
        <v>543</v>
      </c>
      <c r="L130" s="1" t="s">
        <v>544</v>
      </c>
      <c r="M130" s="1" t="s">
        <v>49</v>
      </c>
      <c r="N130" s="1" t="n">
        <v>32549524.14</v>
      </c>
      <c r="O130" s="1" t="n">
        <v>5956315.04</v>
      </c>
      <c r="P130" s="1" t="s">
        <v>50</v>
      </c>
      <c r="R130" s="1" t="s">
        <v>50</v>
      </c>
      <c r="S130" s="0" t="n">
        <v>1</v>
      </c>
      <c r="T130" s="0" t="n">
        <v>32</v>
      </c>
      <c r="U130" s="0" t="s">
        <v>51</v>
      </c>
      <c r="AI130" s="0" t="n">
        <f aca="false">($O130-$V$2)/($X$2*$AB$2)</f>
        <v>0.935781667652361</v>
      </c>
      <c r="AJ130" s="0" t="n">
        <f aca="false">($N130-$W$2)/($X$2*$AB$2)</f>
        <v>5.03522008923051</v>
      </c>
      <c r="AK130" s="0" t="n">
        <f aca="false">($AI130-(($AC$2*SIN(RADIANS(2*1*$AI130))*COSH(RADIANS(2*1*$AJ130)))+($AD$2*SIN(RADIANS(2*2*$AI130))*COSH(RADIANS(2*2*$AJ130)))+($AE$2*SIN(RADIANS(2*3*$AI130))*COSH(RADIANS(2*3*$AJ130)))))</f>
        <v>0.935753880239642</v>
      </c>
      <c r="AL130" s="0" t="n">
        <f aca="false">($AJ130-(($AC$2*COS(RADIANS(2*1*$AI130))*SINH(RADIANS(2*1*$AJ130)))+($AD$2*COS(RADIANS(2*2*$AI130))*SINH(RADIANS(2*2*$AJ130)))+($AE$2*COS(RADIANS(2*3*$AI130))*SINH(RADIANS(2*3*$AJ130)))))</f>
        <v>5.03507214590008</v>
      </c>
      <c r="AM130" s="0" t="n">
        <f aca="false">ASIN(((SIN(($AK130))/(COSH((($AL130)))))))</f>
        <v>0.0104745767429299</v>
      </c>
      <c r="AN130" s="0" t="n">
        <f aca="false">$T130*6-183</f>
        <v>9</v>
      </c>
      <c r="AO130" s="0" t="n">
        <f aca="false">$AM130+($AF$2*SIN(2*$AM130))+($AG$2*SIN(4*$AM130)+($AH$2*SIN(6*$AM130)))</f>
        <v>0.0105453026873675</v>
      </c>
      <c r="AP130" s="0" t="n">
        <f aca="false">$AN130+ATAN(SINH($AL130)/COS($AK130))</f>
        <v>10.56307760476</v>
      </c>
    </row>
    <row r="131" customFormat="false" ht="13.8" hidden="false" customHeight="false" outlineLevel="0" collapsed="false">
      <c r="A131" s="1" t="s">
        <v>548</v>
      </c>
      <c r="B131" s="1" t="s">
        <v>549</v>
      </c>
      <c r="C131" s="1" t="s">
        <v>550</v>
      </c>
      <c r="D131" s="1" t="s">
        <v>162</v>
      </c>
      <c r="E131" s="1" t="n">
        <v>10.85</v>
      </c>
      <c r="F131" s="1" t="n">
        <v>5.5</v>
      </c>
      <c r="G131" s="1" t="n">
        <v>5.5</v>
      </c>
      <c r="H131" s="1" t="n">
        <v>6</v>
      </c>
      <c r="I131" s="1" t="n">
        <v>2</v>
      </c>
      <c r="J131" s="1" t="s">
        <v>46</v>
      </c>
      <c r="K131" s="1" t="s">
        <v>543</v>
      </c>
      <c r="L131" s="1" t="s">
        <v>544</v>
      </c>
      <c r="M131" s="1" t="s">
        <v>49</v>
      </c>
      <c r="N131" s="1" t="n">
        <v>32550778.61</v>
      </c>
      <c r="O131" s="1" t="n">
        <v>5955421.38</v>
      </c>
      <c r="P131" s="1" t="s">
        <v>50</v>
      </c>
      <c r="R131" s="1" t="s">
        <v>50</v>
      </c>
      <c r="S131" s="0" t="n">
        <v>1</v>
      </c>
      <c r="T131" s="0" t="n">
        <v>32</v>
      </c>
      <c r="U131" s="0" t="s">
        <v>51</v>
      </c>
      <c r="AI131" s="0" t="n">
        <f aca="false">($O131-$V$2)/($X$2*$AB$2)</f>
        <v>0.935641266978539</v>
      </c>
      <c r="AJ131" s="0" t="n">
        <f aca="false">($N131-$W$2)/($X$2*$AB$2)</f>
        <v>5.0354171758555</v>
      </c>
      <c r="AK131" s="0" t="n">
        <f aca="false">($AI131-(($AC$2*SIN(RADIANS(2*1*$AI131))*COSH(RADIANS(2*1*$AJ131)))+($AD$2*SIN(RADIANS(2*2*$AI131))*COSH(RADIANS(2*2*$AJ131)))+($AE$2*SIN(RADIANS(2*3*$AI131))*COSH(RADIANS(2*3*$AJ131)))))</f>
        <v>0.935613483700172</v>
      </c>
      <c r="AL131" s="0" t="n">
        <f aca="false">($AJ131-(($AC$2*COS(RADIANS(2*1*$AI131))*SINH(RADIANS(2*1*$AJ131)))+($AD$2*COS(RADIANS(2*2*$AI131))*SINH(RADIANS(2*2*$AJ131)))+($AE$2*COS(RADIANS(2*3*$AI131))*SINH(RADIANS(2*3*$AJ131)))))</f>
        <v>5.03526922665109</v>
      </c>
      <c r="AM131" s="0" t="n">
        <f aca="false">ASIN(((SIN(($AK131))/(COSH((($AL131)))))))</f>
        <v>0.0104714291473353</v>
      </c>
      <c r="AN131" s="0" t="n">
        <f aca="false">$T131*6-183</f>
        <v>9</v>
      </c>
      <c r="AO131" s="0" t="n">
        <f aca="false">$AM131+($AF$2*SIN(2*$AM131))+($AG$2*SIN(4*$AM131)+($AH$2*SIN(6*$AM131)))</f>
        <v>0.0105421338418886</v>
      </c>
      <c r="AP131" s="0" t="n">
        <f aca="false">$AN131+ATAN(SINH($AL131)/COS($AK131))</f>
        <v>10.5630776556516</v>
      </c>
    </row>
    <row r="132" customFormat="false" ht="13.8" hidden="false" customHeight="false" outlineLevel="0" collapsed="false">
      <c r="A132" s="1" t="s">
        <v>551</v>
      </c>
      <c r="B132" s="1" t="s">
        <v>552</v>
      </c>
      <c r="C132" s="1" t="s">
        <v>553</v>
      </c>
      <c r="D132" s="1" t="s">
        <v>45</v>
      </c>
      <c r="E132" s="1" t="n">
        <v>0.91</v>
      </c>
      <c r="F132" s="1" t="n">
        <v>23</v>
      </c>
      <c r="G132" s="1" t="n">
        <v>24</v>
      </c>
      <c r="H132" s="1" t="n">
        <v>25</v>
      </c>
      <c r="I132" s="1" t="n">
        <v>5</v>
      </c>
      <c r="J132" s="1" t="s">
        <v>62</v>
      </c>
      <c r="K132" s="1" t="s">
        <v>554</v>
      </c>
      <c r="L132" s="1" t="s">
        <v>555</v>
      </c>
      <c r="M132" s="1" t="s">
        <v>49</v>
      </c>
      <c r="N132" s="1" t="n">
        <v>32540673.56</v>
      </c>
      <c r="O132" s="1" t="n">
        <v>5950441.52</v>
      </c>
      <c r="R132" s="1" t="s">
        <v>50</v>
      </c>
      <c r="S132" s="0" t="n">
        <v>1</v>
      </c>
      <c r="T132" s="0" t="n">
        <v>32</v>
      </c>
      <c r="U132" s="0" t="s">
        <v>51</v>
      </c>
      <c r="AI132" s="0" t="n">
        <f aca="false">($O132-$V$2)/($X$2*$AB$2)</f>
        <v>0.9348588937051</v>
      </c>
      <c r="AJ132" s="0" t="n">
        <f aca="false">($N132-$W$2)/($X$2*$AB$2)</f>
        <v>5.03382959687803</v>
      </c>
      <c r="AK132" s="0" t="n">
        <f aca="false">($AI132-(($AC$2*SIN(RADIANS(2*1*$AI132))*COSH(RADIANS(2*1*$AJ132)))+($AD$2*SIN(RADIANS(2*2*$AI132))*COSH(RADIANS(2*2*$AJ132)))+($AE$2*SIN(RADIANS(2*3*$AI132))*COSH(RADIANS(2*3*$AJ132)))))</f>
        <v>0.934831133918283</v>
      </c>
      <c r="AL132" s="0" t="n">
        <f aca="false">($AJ132-(($AC$2*COS(RADIANS(2*1*$AI132))*SINH(RADIANS(2*1*$AJ132)))+($AD$2*COS(RADIANS(2*2*$AI132))*SINH(RADIANS(2*2*$AJ132)))+($AE$2*COS(RADIANS(2*3*$AI132))*SINH(RADIANS(2*3*$AJ132)))))</f>
        <v>5.03368169466681</v>
      </c>
      <c r="AM132" s="0" t="n">
        <f aca="false">ASIN(((SIN(($AK132))/(COSH((($AL132)))))))</f>
        <v>0.0104820138326887</v>
      </c>
      <c r="AN132" s="0" t="n">
        <f aca="false">$T132*6-183</f>
        <v>9</v>
      </c>
      <c r="AO132" s="0" t="n">
        <f aca="false">$AM132+($AF$2*SIN(2*$AM132))+($AG$2*SIN(4*$AM132)+($AH$2*SIN(6*$AM132)))</f>
        <v>0.0105527899860101</v>
      </c>
      <c r="AP132" s="0" t="n">
        <f aca="false">$AN132+ATAN(SINH($AL132)/COS($AK132))</f>
        <v>10.5630571887066</v>
      </c>
    </row>
    <row r="133" customFormat="false" ht="13.8" hidden="false" customHeight="false" outlineLevel="0" collapsed="false">
      <c r="A133" s="1" t="s">
        <v>556</v>
      </c>
      <c r="B133" s="1" t="s">
        <v>557</v>
      </c>
      <c r="C133" s="1" t="s">
        <v>558</v>
      </c>
      <c r="D133" s="1" t="s">
        <v>45</v>
      </c>
      <c r="E133" s="1" t="n">
        <v>0.91</v>
      </c>
      <c r="F133" s="1" t="n">
        <v>165</v>
      </c>
      <c r="G133" s="1" t="n">
        <v>167</v>
      </c>
      <c r="H133" s="1" t="n">
        <v>169</v>
      </c>
      <c r="I133" s="1" t="n">
        <v>5</v>
      </c>
      <c r="J133" s="1" t="s">
        <v>248</v>
      </c>
      <c r="K133" s="1" t="s">
        <v>249</v>
      </c>
      <c r="L133" s="1" t="s">
        <v>250</v>
      </c>
      <c r="M133" s="1" t="s">
        <v>251</v>
      </c>
      <c r="N133" s="1" t="n">
        <v>32540669.56</v>
      </c>
      <c r="O133" s="1" t="n">
        <v>5950441.52</v>
      </c>
      <c r="Q133" s="1" t="s">
        <v>50</v>
      </c>
      <c r="S133" s="0" t="n">
        <v>1</v>
      </c>
      <c r="T133" s="0" t="n">
        <v>32</v>
      </c>
      <c r="U133" s="0" t="s">
        <v>51</v>
      </c>
      <c r="AI133" s="0" t="n">
        <f aca="false">($O133-$V$2)/($X$2*$AB$2)</f>
        <v>0.9348588937051</v>
      </c>
      <c r="AJ133" s="0" t="n">
        <f aca="false">($N133-$W$2)/($X$2*$AB$2)</f>
        <v>5.03382896844809</v>
      </c>
      <c r="AK133" s="0" t="n">
        <f aca="false">($AI133-(($AC$2*SIN(RADIANS(2*1*$AI133))*COSH(RADIANS(2*1*$AJ133)))+($AD$2*SIN(RADIANS(2*2*$AI133))*COSH(RADIANS(2*2*$AJ133)))+($AE$2*SIN(RADIANS(2*3*$AI133))*COSH(RADIANS(2*3*$AJ133)))))</f>
        <v>0.934831133918389</v>
      </c>
      <c r="AL133" s="0" t="n">
        <f aca="false">($AJ133-(($AC$2*COS(RADIANS(2*1*$AI133))*SINH(RADIANS(2*1*$AJ133)))+($AD$2*COS(RADIANS(2*2*$AI133))*SINH(RADIANS(2*2*$AJ133)))+($AE$2*COS(RADIANS(2*3*$AI133))*SINH(RADIANS(2*3*$AJ133)))))</f>
        <v>5.03368106625552</v>
      </c>
      <c r="AM133" s="0" t="n">
        <f aca="false">ASIN(((SIN(($AK133))/(COSH((($AL133)))))))</f>
        <v>0.0104820204193895</v>
      </c>
      <c r="AN133" s="0" t="n">
        <f aca="false">$T133*6-183</f>
        <v>9</v>
      </c>
      <c r="AO133" s="0" t="n">
        <f aca="false">$AM133+($AF$2*SIN(2*$AM133))+($AG$2*SIN(4*$AM133)+($AH$2*SIN(6*$AM133)))</f>
        <v>0.0105527966171786</v>
      </c>
      <c r="AP133" s="0" t="n">
        <f aca="false">$AN133+ATAN(SINH($AL133)/COS($AK133))</f>
        <v>10.5630571838431</v>
      </c>
    </row>
    <row r="134" customFormat="false" ht="13.8" hidden="false" customHeight="false" outlineLevel="0" collapsed="false">
      <c r="A134" s="1" t="s">
        <v>559</v>
      </c>
      <c r="B134" s="1" t="s">
        <v>560</v>
      </c>
      <c r="C134" s="1" t="s">
        <v>561</v>
      </c>
      <c r="D134" s="1" t="s">
        <v>45</v>
      </c>
      <c r="E134" s="1" t="n">
        <v>0.91</v>
      </c>
      <c r="F134" s="1" t="n">
        <v>209</v>
      </c>
      <c r="G134" s="1" t="n">
        <v>211</v>
      </c>
      <c r="H134" s="1" t="n">
        <v>300</v>
      </c>
      <c r="I134" s="1" t="n">
        <v>5</v>
      </c>
      <c r="J134" s="1" t="s">
        <v>255</v>
      </c>
      <c r="K134" s="1" t="s">
        <v>249</v>
      </c>
      <c r="L134" s="1" t="s">
        <v>250</v>
      </c>
      <c r="M134" s="1" t="s">
        <v>251</v>
      </c>
      <c r="N134" s="1" t="n">
        <v>32540678.56</v>
      </c>
      <c r="O134" s="1" t="n">
        <v>5950442.52</v>
      </c>
      <c r="Q134" s="1" t="s">
        <v>50</v>
      </c>
      <c r="S134" s="0" t="n">
        <v>1</v>
      </c>
      <c r="T134" s="0" t="n">
        <v>32</v>
      </c>
      <c r="U134" s="0" t="s">
        <v>51</v>
      </c>
      <c r="AI134" s="0" t="n">
        <f aca="false">($O134-$V$2)/($X$2*$AB$2)</f>
        <v>0.934859050812584</v>
      </c>
      <c r="AJ134" s="0" t="n">
        <f aca="false">($N134-$W$2)/($X$2*$AB$2)</f>
        <v>5.03383038241544</v>
      </c>
      <c r="AK134" s="0" t="n">
        <f aca="false">($AI134-(($AC$2*SIN(RADIANS(2*1*$AI134))*COSH(RADIANS(2*1*$AJ134)))+($AD$2*SIN(RADIANS(2*2*$AI134))*COSH(RADIANS(2*2*$AJ134)))+($AE$2*SIN(RADIANS(2*3*$AI134))*COSH(RADIANS(2*3*$AJ134)))))</f>
        <v>0.934831291020971</v>
      </c>
      <c r="AL134" s="0" t="n">
        <f aca="false">($AJ134-(($AC$2*COS(RADIANS(2*1*$AI134))*SINH(RADIANS(2*1*$AJ134)))+($AD$2*COS(RADIANS(2*2*$AI134))*SINH(RADIANS(2*2*$AJ134)))+($AE$2*COS(RADIANS(2*3*$AI134))*SINH(RADIANS(2*3*$AJ134)))))</f>
        <v>5.03368248018093</v>
      </c>
      <c r="AM134" s="0" t="n">
        <f aca="false">ASIN(((SIN(($AK134))/(COSH((($AL134)))))))</f>
        <v>0.0104820068151455</v>
      </c>
      <c r="AN134" s="0" t="n">
        <f aca="false">$T134*6-183</f>
        <v>9</v>
      </c>
      <c r="AO134" s="0" t="n">
        <f aca="false">$AM134+($AF$2*SIN(2*$AM134))+($AG$2*SIN(4*$AM134)+($AH$2*SIN(6*$AM134)))</f>
        <v>0.0105527829210905</v>
      </c>
      <c r="AP134" s="0" t="n">
        <f aca="false">$AN134+ATAN(SINH($AL134)/COS($AK134))</f>
        <v>10.5630571964329</v>
      </c>
    </row>
    <row r="135" customFormat="false" ht="13.8" hidden="false" customHeight="false" outlineLevel="0" collapsed="false">
      <c r="A135" s="1" t="s">
        <v>562</v>
      </c>
      <c r="B135" s="1" t="s">
        <v>563</v>
      </c>
      <c r="C135" s="1" t="s">
        <v>564</v>
      </c>
      <c r="D135" s="1" t="s">
        <v>137</v>
      </c>
      <c r="E135" s="1" t="n">
        <v>27.18</v>
      </c>
      <c r="F135" s="1" t="n">
        <v>21</v>
      </c>
      <c r="G135" s="1" t="n">
        <v>22</v>
      </c>
      <c r="H135" s="1" t="n">
        <v>66</v>
      </c>
      <c r="I135" s="1" t="n">
        <v>3</v>
      </c>
      <c r="J135" s="1" t="s">
        <v>62</v>
      </c>
      <c r="K135" s="1" t="s">
        <v>543</v>
      </c>
      <c r="L135" s="1" t="s">
        <v>544</v>
      </c>
      <c r="M135" s="1" t="s">
        <v>49</v>
      </c>
      <c r="N135" s="1" t="n">
        <v>32560151.76</v>
      </c>
      <c r="O135" s="1" t="n">
        <v>5951395.87</v>
      </c>
      <c r="P135" s="1" t="s">
        <v>50</v>
      </c>
      <c r="R135" s="1" t="s">
        <v>50</v>
      </c>
      <c r="S135" s="0" t="n">
        <v>1</v>
      </c>
      <c r="T135" s="0" t="n">
        <v>32</v>
      </c>
      <c r="U135" s="0" t="s">
        <v>51</v>
      </c>
      <c r="AI135" s="0" t="n">
        <f aca="false">($O135-$V$2)/($X$2*$AB$2)</f>
        <v>0.935008829232105</v>
      </c>
      <c r="AJ135" s="0" t="n">
        <f aca="false">($N135-$W$2)/($X$2*$AB$2)</f>
        <v>5.0368897678657</v>
      </c>
      <c r="AK135" s="0" t="n">
        <f aca="false">($AI135-(($AC$2*SIN(RADIANS(2*1*$AI135))*COSH(RADIANS(2*1*$AJ135)))+($AD$2*SIN(RADIANS(2*2*$AI135))*COSH(RADIANS(2*2*$AJ135)))+($AE$2*SIN(RADIANS(2*3*$AI135))*COSH(RADIANS(2*3*$AJ135)))))</f>
        <v>0.934981064478458</v>
      </c>
      <c r="AL135" s="0" t="n">
        <f aca="false">($AJ135-(($AC$2*COS(RADIANS(2*1*$AI135))*SINH(RADIANS(2*1*$AJ135)))+($AD$2*COS(RADIANS(2*2*$AI135))*SINH(RADIANS(2*2*$AJ135)))+($AE$2*COS(RADIANS(2*3*$AI135))*SINH(RADIANS(2*3*$AJ135)))))</f>
        <v>5.03674177484221</v>
      </c>
      <c r="AM135" s="0" t="n">
        <f aca="false">ASIN(((SIN(($AK135))/(COSH((($AL135)))))))</f>
        <v>0.0104511452546214</v>
      </c>
      <c r="AN135" s="0" t="n">
        <f aca="false">$T135*6-183</f>
        <v>9</v>
      </c>
      <c r="AO135" s="0" t="n">
        <f aca="false">$AM135+($AF$2*SIN(2*$AM135))+($AG$2*SIN(4*$AM135)+($AH$2*SIN(6*$AM135)))</f>
        <v>0.0105217130095407</v>
      </c>
      <c r="AP135" s="0" t="n">
        <f aca="false">$AN135+ATAN(SINH($AL135)/COS($AK135))</f>
        <v>10.5630824028195</v>
      </c>
    </row>
    <row r="136" customFormat="false" ht="13.8" hidden="false" customHeight="false" outlineLevel="0" collapsed="false">
      <c r="A136" s="1" t="s">
        <v>565</v>
      </c>
      <c r="B136" s="1" t="s">
        <v>566</v>
      </c>
      <c r="C136" s="1" t="s">
        <v>567</v>
      </c>
      <c r="D136" s="1" t="s">
        <v>137</v>
      </c>
      <c r="E136" s="1" t="n">
        <v>18.31</v>
      </c>
      <c r="F136" s="1" t="n">
        <v>150</v>
      </c>
      <c r="G136" s="1" t="n">
        <v>152</v>
      </c>
      <c r="H136" s="1" t="n">
        <v>153</v>
      </c>
      <c r="I136" s="1" t="n">
        <v>5</v>
      </c>
      <c r="J136" s="1" t="s">
        <v>248</v>
      </c>
      <c r="K136" s="1" t="s">
        <v>249</v>
      </c>
      <c r="L136" s="1" t="s">
        <v>250</v>
      </c>
      <c r="M136" s="1" t="s">
        <v>251</v>
      </c>
      <c r="N136" s="1" t="n">
        <v>32558687.36</v>
      </c>
      <c r="O136" s="1" t="n">
        <v>5950362.35</v>
      </c>
      <c r="Q136" s="1" t="s">
        <v>50</v>
      </c>
      <c r="S136" s="0" t="n">
        <v>1</v>
      </c>
      <c r="T136" s="0" t="n">
        <v>32</v>
      </c>
      <c r="U136" s="0" t="s">
        <v>51</v>
      </c>
      <c r="AI136" s="0" t="n">
        <f aca="false">($O136-$V$2)/($X$2*$AB$2)</f>
        <v>0.934846455505621</v>
      </c>
      <c r="AJ136" s="0" t="n">
        <f aca="false">($N136-$W$2)/($X$2*$AB$2)</f>
        <v>5.03665969966667</v>
      </c>
      <c r="AK136" s="0" t="n">
        <f aca="false">($AI136-(($AC$2*SIN(RADIANS(2*1*$AI136))*COSH(RADIANS(2*1*$AJ136)))+($AD$2*SIN(RADIANS(2*2*$AI136))*COSH(RADIANS(2*2*$AJ136)))+($AE$2*SIN(RADIANS(2*3*$AI136))*COSH(RADIANS(2*3*$AJ136)))))</f>
        <v>0.934818695610706</v>
      </c>
      <c r="AL136" s="0" t="n">
        <f aca="false">($AJ136-(($AC$2*COS(RADIANS(2*1*$AI136))*SINH(RADIANS(2*1*$AJ136)))+($AD$2*COS(RADIANS(2*2*$AI136))*SINH(RADIANS(2*2*$AJ136)))+($AE$2*COS(RADIANS(2*3*$AI136))*SINH(RADIANS(2*3*$AJ136)))))</f>
        <v>5.03651171344514</v>
      </c>
      <c r="AM136" s="0" t="n">
        <f aca="false">ASIN(((SIN(($AK136))/(COSH((($AL136)))))))</f>
        <v>0.0104522969062846</v>
      </c>
      <c r="AN136" s="0" t="n">
        <f aca="false">$T136*6-183</f>
        <v>9</v>
      </c>
      <c r="AO136" s="0" t="n">
        <f aca="false">$AM136+($AF$2*SIN(2*$AM136))+($AG$2*SIN(4*$AM136)+($AH$2*SIN(6*$AM136)))</f>
        <v>0.010522872436182</v>
      </c>
      <c r="AP136" s="0" t="n">
        <f aca="false">$AN136+ATAN(SINH($AL136)/COS($AK136))</f>
        <v>10.5630789306193</v>
      </c>
    </row>
    <row r="137" customFormat="false" ht="13.8" hidden="false" customHeight="false" outlineLevel="0" collapsed="false">
      <c r="A137" s="1" t="s">
        <v>568</v>
      </c>
      <c r="B137" s="1" t="s">
        <v>569</v>
      </c>
      <c r="C137" s="1" t="s">
        <v>570</v>
      </c>
      <c r="D137" s="1" t="s">
        <v>137</v>
      </c>
      <c r="E137" s="1" t="n">
        <v>18.31</v>
      </c>
      <c r="F137" s="1" t="n">
        <v>192</v>
      </c>
      <c r="G137" s="1" t="n">
        <v>194</v>
      </c>
      <c r="H137" s="1" t="n">
        <v>240</v>
      </c>
      <c r="I137" s="1" t="n">
        <v>5</v>
      </c>
      <c r="J137" s="1" t="s">
        <v>255</v>
      </c>
      <c r="K137" s="1" t="s">
        <v>249</v>
      </c>
      <c r="L137" s="1" t="s">
        <v>250</v>
      </c>
      <c r="M137" s="1" t="s">
        <v>251</v>
      </c>
      <c r="N137" s="1" t="n">
        <v>32558682.36</v>
      </c>
      <c r="O137" s="1" t="n">
        <v>5950362.35</v>
      </c>
      <c r="Q137" s="1" t="s">
        <v>50</v>
      </c>
      <c r="S137" s="0" t="n">
        <v>1</v>
      </c>
      <c r="T137" s="0" t="n">
        <v>32</v>
      </c>
      <c r="U137" s="0" t="s">
        <v>51</v>
      </c>
      <c r="AI137" s="0" t="n">
        <f aca="false">($O137-$V$2)/($X$2*$AB$2)</f>
        <v>0.934846455505621</v>
      </c>
      <c r="AJ137" s="0" t="n">
        <f aca="false">($N137-$W$2)/($X$2*$AB$2)</f>
        <v>5.03665891412925</v>
      </c>
      <c r="AK137" s="0" t="n">
        <f aca="false">($AI137-(($AC$2*SIN(RADIANS(2*1*$AI137))*COSH(RADIANS(2*1*$AJ137)))+($AD$2*SIN(RADIANS(2*2*$AI137))*COSH(RADIANS(2*2*$AJ137)))+($AE$2*SIN(RADIANS(2*3*$AI137))*COSH(RADIANS(2*3*$AJ137)))))</f>
        <v>0.934818695610839</v>
      </c>
      <c r="AL137" s="0" t="n">
        <f aca="false">($AJ137-(($AC$2*COS(RADIANS(2*1*$AI137))*SINH(RADIANS(2*1*$AJ137)))+($AD$2*COS(RADIANS(2*2*$AI137))*SINH(RADIANS(2*2*$AJ137)))+($AE$2*COS(RADIANS(2*3*$AI137))*SINH(RADIANS(2*3*$AJ137)))))</f>
        <v>5.03651092793104</v>
      </c>
      <c r="AM137" s="0" t="n">
        <f aca="false">ASIN(((SIN(($AK137))/(COSH((($AL137)))))))</f>
        <v>0.0104523051163215</v>
      </c>
      <c r="AN137" s="0" t="n">
        <f aca="false">$T137*6-183</f>
        <v>9</v>
      </c>
      <c r="AO137" s="0" t="n">
        <f aca="false">$AM137+($AF$2*SIN(2*$AM137))+($AG$2*SIN(4*$AM137)+($AH$2*SIN(6*$AM137)))</f>
        <v>0.0105228807016461</v>
      </c>
      <c r="AP137" s="0" t="n">
        <f aca="false">$AN137+ATAN(SINH($AL137)/COS($AK137))</f>
        <v>10.5630789245569</v>
      </c>
    </row>
    <row r="138" customFormat="false" ht="13.8" hidden="false" customHeight="false" outlineLevel="0" collapsed="false">
      <c r="A138" s="1" t="s">
        <v>571</v>
      </c>
      <c r="B138" s="1" t="s">
        <v>572</v>
      </c>
      <c r="C138" s="1" t="s">
        <v>573</v>
      </c>
      <c r="D138" s="1" t="s">
        <v>343</v>
      </c>
      <c r="E138" s="1" t="n">
        <v>8.23</v>
      </c>
      <c r="F138" s="1" t="n">
        <v>5</v>
      </c>
      <c r="G138" s="1" t="n">
        <v>5</v>
      </c>
      <c r="H138" s="1" t="n">
        <v>5.5</v>
      </c>
      <c r="I138" s="1" t="n">
        <v>3</v>
      </c>
      <c r="J138" s="1" t="s">
        <v>46</v>
      </c>
      <c r="K138" s="1" t="s">
        <v>543</v>
      </c>
      <c r="L138" s="1" t="s">
        <v>544</v>
      </c>
      <c r="M138" s="1" t="s">
        <v>49</v>
      </c>
      <c r="N138" s="1" t="n">
        <v>32544161.14</v>
      </c>
      <c r="O138" s="1" t="n">
        <v>5950605.4</v>
      </c>
      <c r="P138" s="1" t="s">
        <v>50</v>
      </c>
      <c r="R138" s="1" t="s">
        <v>50</v>
      </c>
      <c r="S138" s="0" t="n">
        <v>1</v>
      </c>
      <c r="T138" s="0" t="n">
        <v>32</v>
      </c>
      <c r="U138" s="0" t="s">
        <v>51</v>
      </c>
      <c r="AI138" s="0" t="n">
        <f aca="false">($O138-$V$2)/($X$2*$AB$2)</f>
        <v>0.934884640479518</v>
      </c>
      <c r="AJ138" s="0" t="n">
        <f aca="false">($N138-$W$2)/($X$2*$AB$2)</f>
        <v>5.03437752179579</v>
      </c>
      <c r="AK138" s="0" t="n">
        <f aca="false">($AI138-(($AC$2*SIN(RADIANS(2*1*$AI138))*COSH(RADIANS(2*1*$AJ138)))+($AD$2*SIN(RADIANS(2*2*$AI138))*COSH(RADIANS(2*2*$AJ138)))+($AE$2*SIN(RADIANS(2*3*$AI138))*COSH(RADIANS(2*3*$AJ138)))))</f>
        <v>0.934856879836053</v>
      </c>
      <c r="AL138" s="0" t="n">
        <f aca="false">($AJ138-(($AC$2*COS(RADIANS(2*1*$AI138))*SINH(RADIANS(2*1*$AJ138)))+($AD$2*COS(RADIANS(2*2*$AI138))*SINH(RADIANS(2*2*$AJ138)))+($AE$2*COS(RADIANS(2*3*$AI138))*SINH(RADIANS(2*3*$AJ138)))))</f>
        <v>5.03422960332453</v>
      </c>
      <c r="AM138" s="0" t="n">
        <f aca="false">ASIN(((SIN(($AK138))/(COSH((($AL138)))))))</f>
        <v>0.010476471633105</v>
      </c>
      <c r="AN138" s="0" t="n">
        <f aca="false">$T138*6-183</f>
        <v>9</v>
      </c>
      <c r="AO138" s="0" t="n">
        <f aca="false">$AM138+($AF$2*SIN(2*$AM138))+($AG$2*SIN(4*$AM138)+($AH$2*SIN(6*$AM138)))</f>
        <v>0.0105472103702256</v>
      </c>
      <c r="AP138" s="0" t="n">
        <f aca="false">$AN138+ATAN(SINH($AL138)/COS($AK138))</f>
        <v>10.563061697802</v>
      </c>
    </row>
    <row r="139" customFormat="false" ht="13.8" hidden="false" customHeight="false" outlineLevel="0" collapsed="false">
      <c r="A139" s="1" t="s">
        <v>574</v>
      </c>
      <c r="B139" s="1" t="s">
        <v>575</v>
      </c>
      <c r="C139" s="1" t="s">
        <v>576</v>
      </c>
      <c r="D139" s="1" t="s">
        <v>137</v>
      </c>
      <c r="E139" s="1" t="n">
        <v>16.33</v>
      </c>
      <c r="F139" s="1" t="n">
        <v>226</v>
      </c>
      <c r="G139" s="1" t="n">
        <v>228</v>
      </c>
      <c r="H139" s="1" t="n">
        <v>330</v>
      </c>
      <c r="I139" s="1" t="n">
        <v>5</v>
      </c>
      <c r="J139" s="1" t="s">
        <v>248</v>
      </c>
      <c r="K139" s="1" t="s">
        <v>249</v>
      </c>
      <c r="L139" s="1" t="s">
        <v>250</v>
      </c>
      <c r="M139" s="1" t="s">
        <v>251</v>
      </c>
      <c r="N139" s="1" t="n">
        <v>32545406.51</v>
      </c>
      <c r="O139" s="1" t="n">
        <v>5941248.18</v>
      </c>
      <c r="Q139" s="1" t="s">
        <v>50</v>
      </c>
      <c r="S139" s="0" t="n">
        <v>1</v>
      </c>
      <c r="T139" s="0" t="n">
        <v>32</v>
      </c>
      <c r="U139" s="0" t="s">
        <v>51</v>
      </c>
      <c r="AI139" s="0" t="n">
        <f aca="false">($O139-$V$2)/($X$2*$AB$2)</f>
        <v>0.933414551191529</v>
      </c>
      <c r="AJ139" s="0" t="n">
        <f aca="false">($N139-$W$2)/($X$2*$AB$2)</f>
        <v>5.03457317874268</v>
      </c>
      <c r="AK139" s="0" t="n">
        <f aca="false">($AI139-(($AC$2*SIN(RADIANS(2*1*$AI139))*COSH(RADIANS(2*1*$AJ139)))+($AD$2*SIN(RADIANS(2*2*$AI139))*COSH(RADIANS(2*2*$AJ139)))+($AE$2*SIN(RADIANS(2*3*$AI139))*COSH(RADIANS(2*3*$AJ139)))))</f>
        <v>0.933386834152766</v>
      </c>
      <c r="AL139" s="0" t="n">
        <f aca="false">($AJ139-(($AC$2*COS(RADIANS(2*1*$AI139))*SINH(RADIANS(2*1*$AJ139)))+($AD$2*COS(RADIANS(2*2*$AI139))*SINH(RADIANS(2*2*$AJ139)))+($AE$2*COS(RADIANS(2*3*$AI139))*SINH(RADIANS(2*3*$AJ139)))))</f>
        <v>5.03442525421589</v>
      </c>
      <c r="AM139" s="0" t="n">
        <f aca="false">ASIN(((SIN(($AK139))/(COSH((($AL139)))))))</f>
        <v>0.0104630429677526</v>
      </c>
      <c r="AN139" s="0" t="n">
        <f aca="false">$T139*6-183</f>
        <v>9</v>
      </c>
      <c r="AO139" s="0" t="n">
        <f aca="false">$AM139+($AF$2*SIN(2*$AM139))+($AG$2*SIN(4*$AM139)+($AH$2*SIN(6*$AM139)))</f>
        <v>0.0105336910459509</v>
      </c>
      <c r="AP139" s="0" t="n">
        <f aca="false">$AN139+ATAN(SINH($AL139)/COS($AK139))</f>
        <v>10.5630478213899</v>
      </c>
    </row>
    <row r="140" customFormat="false" ht="13.8" hidden="false" customHeight="false" outlineLevel="0" collapsed="false">
      <c r="A140" s="1" t="s">
        <v>577</v>
      </c>
      <c r="B140" s="1" t="s">
        <v>578</v>
      </c>
      <c r="C140" s="1" t="s">
        <v>579</v>
      </c>
      <c r="D140" s="1" t="s">
        <v>186</v>
      </c>
      <c r="E140" s="1" t="n">
        <v>8.39</v>
      </c>
      <c r="F140" s="1" t="n">
        <v>4.1</v>
      </c>
      <c r="G140" s="1" t="n">
        <v>4.1</v>
      </c>
      <c r="H140" s="1" t="n">
        <v>5</v>
      </c>
      <c r="I140" s="1" t="n">
        <v>3</v>
      </c>
      <c r="J140" s="1" t="s">
        <v>46</v>
      </c>
      <c r="K140" s="1" t="s">
        <v>543</v>
      </c>
      <c r="L140" s="1" t="s">
        <v>544</v>
      </c>
      <c r="M140" s="1" t="s">
        <v>49</v>
      </c>
      <c r="N140" s="1" t="n">
        <v>32547277.8</v>
      </c>
      <c r="O140" s="1" t="n">
        <v>5943403.31</v>
      </c>
      <c r="P140" s="1" t="s">
        <v>50</v>
      </c>
      <c r="R140" s="1" t="s">
        <v>50</v>
      </c>
      <c r="S140" s="0" t="n">
        <v>1</v>
      </c>
      <c r="T140" s="0" t="n">
        <v>32</v>
      </c>
      <c r="U140" s="0" t="s">
        <v>51</v>
      </c>
      <c r="AI140" s="0" t="n">
        <f aca="false">($O140-$V$2)/($X$2*$AB$2)</f>
        <v>0.933753138242729</v>
      </c>
      <c r="AJ140" s="0" t="n">
        <f aca="false">($N140-$W$2)/($X$2*$AB$2)</f>
        <v>5.03486717240573</v>
      </c>
      <c r="AK140" s="0" t="n">
        <f aca="false">($AI140-(($AC$2*SIN(RADIANS(2*1*$AI140))*COSH(RADIANS(2*1*$AJ140)))+($AD$2*SIN(RADIANS(2*2*$AI140))*COSH(RADIANS(2*2*$AJ140)))+($AE$2*SIN(RADIANS(2*3*$AI140))*COSH(RADIANS(2*3*$AJ140)))))</f>
        <v>0.933725411103921</v>
      </c>
      <c r="AL140" s="0" t="n">
        <f aca="false">($AJ140-(($AC$2*COS(RADIANS(2*1*$AI140))*SINH(RADIANS(2*1*$AJ140)))+($AD$2*COS(RADIANS(2*2*$AI140))*SINH(RADIANS(2*2*$AJ140)))+($AE$2*COS(RADIANS(2*3*$AI140))*SINH(RADIANS(2*3*$AJ140)))))</f>
        <v>5.03471923920912</v>
      </c>
      <c r="AM140" s="0" t="n">
        <f aca="false">ASIN(((SIN(($AK140))/(COSH((($AL140)))))))</f>
        <v>0.010462589658967</v>
      </c>
      <c r="AN140" s="0" t="n">
        <f aca="false">$T140*6-183</f>
        <v>9</v>
      </c>
      <c r="AO140" s="0" t="n">
        <f aca="false">$AM140+($AF$2*SIN(2*$AM140))+($AG$2*SIN(4*$AM140)+($AH$2*SIN(6*$AM140)))</f>
        <v>0.0105332346768091</v>
      </c>
      <c r="AP140" s="0" t="n">
        <f aca="false">$AN140+ATAN(SINH($AL140)/COS($AK140))</f>
        <v>10.5630536410721</v>
      </c>
    </row>
    <row r="141" customFormat="false" ht="13.8" hidden="false" customHeight="false" outlineLevel="0" collapsed="false">
      <c r="A141" s="1" t="s">
        <v>580</v>
      </c>
      <c r="B141" s="1" t="s">
        <v>581</v>
      </c>
      <c r="C141" s="1" t="s">
        <v>582</v>
      </c>
      <c r="D141" s="1" t="s">
        <v>45</v>
      </c>
      <c r="E141" s="1" t="n">
        <v>5.1</v>
      </c>
      <c r="F141" s="1" t="n">
        <v>10</v>
      </c>
      <c r="G141" s="1" t="n">
        <v>11</v>
      </c>
      <c r="H141" s="1" t="n">
        <v>16</v>
      </c>
      <c r="I141" s="1" t="n">
        <v>2</v>
      </c>
      <c r="J141" s="1" t="s">
        <v>46</v>
      </c>
      <c r="K141" s="1" t="s">
        <v>543</v>
      </c>
      <c r="L141" s="1" t="s">
        <v>544</v>
      </c>
      <c r="M141" s="1" t="s">
        <v>49</v>
      </c>
      <c r="N141" s="1" t="n">
        <v>32545101.68</v>
      </c>
      <c r="O141" s="1" t="n">
        <v>5946889.9</v>
      </c>
      <c r="P141" s="1" t="s">
        <v>50</v>
      </c>
      <c r="R141" s="1" t="s">
        <v>50</v>
      </c>
      <c r="S141" s="0" t="n">
        <v>1</v>
      </c>
      <c r="T141" s="0" t="n">
        <v>32</v>
      </c>
      <c r="U141" s="0" t="s">
        <v>51</v>
      </c>
      <c r="AI141" s="0" t="n">
        <f aca="false">($O141-$V$2)/($X$2*$AB$2)</f>
        <v>0.934300907624084</v>
      </c>
      <c r="AJ141" s="0" t="n">
        <f aca="false">($N141-$W$2)/($X$2*$AB$2)</f>
        <v>5.03452528766845</v>
      </c>
      <c r="AK141" s="0" t="n">
        <f aca="false">($AI141-(($AC$2*SIN(RADIANS(2*1*$AI141))*COSH(RADIANS(2*1*$AJ141)))+($AD$2*SIN(RADIANS(2*2*$AI141))*COSH(RADIANS(2*2*$AJ141)))+($AE$2*SIN(RADIANS(2*3*$AI141))*COSH(RADIANS(2*3*$AJ141)))))</f>
        <v>0.934273164283041</v>
      </c>
      <c r="AL141" s="0" t="n">
        <f aca="false">($AJ141-(($AC$2*COS(RADIANS(2*1*$AI141))*SINH(RADIANS(2*1*$AJ141)))+($AD$2*COS(RADIANS(2*2*$AI141))*SINH(RADIANS(2*2*$AJ141)))+($AE$2*COS(RADIANS(2*3*$AI141))*SINH(RADIANS(2*3*$AJ141)))))</f>
        <v>5.03437736471255</v>
      </c>
      <c r="AM141" s="0" t="n">
        <f aca="false">ASIN(((SIN(($AK141))/(COSH((($AL141)))))))</f>
        <v>0.0104704079087</v>
      </c>
      <c r="AN141" s="0" t="n">
        <f aca="false">$T141*6-183</f>
        <v>9</v>
      </c>
      <c r="AO141" s="0" t="n">
        <f aca="false">$AM141+($AF$2*SIN(2*$AM141))+($AG$2*SIN(4*$AM141)+($AH$2*SIN(6*$AM141)))</f>
        <v>0.0105411057087194</v>
      </c>
      <c r="AP141" s="0" t="n">
        <f aca="false">$AN141+ATAN(SINH($AL141)/COS($AK141))</f>
        <v>10.5630567275497</v>
      </c>
    </row>
    <row r="142" customFormat="false" ht="13.8" hidden="false" customHeight="false" outlineLevel="0" collapsed="false">
      <c r="A142" s="1" t="s">
        <v>583</v>
      </c>
      <c r="B142" s="1" t="s">
        <v>584</v>
      </c>
      <c r="C142" s="1" t="s">
        <v>585</v>
      </c>
      <c r="D142" s="1" t="s">
        <v>75</v>
      </c>
      <c r="E142" s="1" t="n">
        <v>11.77</v>
      </c>
      <c r="F142" s="1" t="n">
        <v>27</v>
      </c>
      <c r="G142" s="1" t="n">
        <v>29</v>
      </c>
      <c r="H142" s="1" t="n">
        <v>110</v>
      </c>
      <c r="I142" s="1" t="n">
        <v>5</v>
      </c>
      <c r="J142" s="1" t="s">
        <v>62</v>
      </c>
      <c r="K142" s="1" t="s">
        <v>543</v>
      </c>
      <c r="L142" s="1" t="s">
        <v>544</v>
      </c>
      <c r="M142" s="1" t="s">
        <v>49</v>
      </c>
      <c r="N142" s="1" t="n">
        <v>32552598.75</v>
      </c>
      <c r="O142" s="1" t="n">
        <v>5945907.18</v>
      </c>
      <c r="P142" s="1" t="s">
        <v>50</v>
      </c>
      <c r="R142" s="1" t="s">
        <v>50</v>
      </c>
      <c r="S142" s="0" t="n">
        <v>1</v>
      </c>
      <c r="T142" s="0" t="n">
        <v>32</v>
      </c>
      <c r="U142" s="0" t="s">
        <v>51</v>
      </c>
      <c r="AI142" s="0" t="n">
        <f aca="false">($O142-$V$2)/($X$2*$AB$2)</f>
        <v>0.93414651495777</v>
      </c>
      <c r="AJ142" s="0" t="n">
        <f aca="false">($N142-$W$2)/($X$2*$AB$2)</f>
        <v>5.03570313347076</v>
      </c>
      <c r="AK142" s="0" t="n">
        <f aca="false">($AI142-(($AC$2*SIN(RADIANS(2*1*$AI142))*COSH(RADIANS(2*1*$AJ142)))+($AD$2*SIN(RADIANS(2*2*$AI142))*COSH(RADIANS(2*2*$AJ142)))+($AE$2*SIN(RADIANS(2*3*$AI142))*COSH(RADIANS(2*3*$AJ142)))))</f>
        <v>0.934118776001177</v>
      </c>
      <c r="AL142" s="0" t="n">
        <f aca="false">($AJ142-(($AC$2*COS(RADIANS(2*1*$AI142))*SINH(RADIANS(2*1*$AJ142)))+($AD$2*COS(RADIANS(2*2*$AI142))*SINH(RADIANS(2*2*$AJ142)))+($AE$2*COS(RADIANS(2*3*$AI142))*SINH(RADIANS(2*3*$AJ142)))))</f>
        <v>5.0355551755259</v>
      </c>
      <c r="AM142" s="0" t="n">
        <f aca="false">ASIN(((SIN(($AK142))/(COSH((($AL142)))))))</f>
        <v>0.0104568899923776</v>
      </c>
      <c r="AN142" s="0" t="n">
        <f aca="false">$T142*6-183</f>
        <v>9</v>
      </c>
      <c r="AO142" s="0" t="n">
        <f aca="false">$AM142+($AF$2*SIN(2*$AM142))+($AG$2*SIN(4*$AM142)+($AH$2*SIN(6*$AM142)))</f>
        <v>0.0105274965309043</v>
      </c>
      <c r="AP142" s="0" t="n">
        <f aca="false">$AN142+ATAN(SINH($AL142)/COS($AK142))</f>
        <v>10.5630642238509</v>
      </c>
    </row>
    <row r="143" customFormat="false" ht="13.8" hidden="false" customHeight="false" outlineLevel="0" collapsed="false">
      <c r="A143" s="1" t="s">
        <v>586</v>
      </c>
      <c r="B143" s="1" t="s">
        <v>587</v>
      </c>
      <c r="C143" s="1" t="s">
        <v>588</v>
      </c>
      <c r="D143" s="1" t="s">
        <v>186</v>
      </c>
      <c r="E143" s="1" t="n">
        <v>10.63</v>
      </c>
      <c r="F143" s="1" t="n">
        <v>5.15</v>
      </c>
      <c r="G143" s="1" t="n">
        <v>5.15</v>
      </c>
      <c r="H143" s="1" t="n">
        <v>6</v>
      </c>
      <c r="I143" s="1" t="n">
        <v>3</v>
      </c>
      <c r="J143" s="1" t="s">
        <v>46</v>
      </c>
      <c r="K143" s="1" t="s">
        <v>543</v>
      </c>
      <c r="L143" s="1" t="s">
        <v>544</v>
      </c>
      <c r="M143" s="1" t="s">
        <v>49</v>
      </c>
      <c r="N143" s="1" t="n">
        <v>32549437.1</v>
      </c>
      <c r="O143" s="1" t="n">
        <v>5951233.14</v>
      </c>
      <c r="S143" s="0" t="n">
        <v>1</v>
      </c>
      <c r="T143" s="0" t="n">
        <v>32</v>
      </c>
      <c r="U143" s="0" t="s">
        <v>51</v>
      </c>
      <c r="AI143" s="0" t="n">
        <f aca="false">($O143-$V$2)/($X$2*$AB$2)</f>
        <v>0.934983263131293</v>
      </c>
      <c r="AJ143" s="0" t="n">
        <f aca="false">($N143-$W$2)/($X$2*$AB$2)</f>
        <v>5.03520641459513</v>
      </c>
      <c r="AK143" s="0" t="n">
        <f aca="false">($AI143-(($AC$2*SIN(RADIANS(2*1*$AI143))*COSH(RADIANS(2*1*$AJ143)))+($AD$2*SIN(RADIANS(2*2*$AI143))*COSH(RADIANS(2*2*$AJ143)))+($AE$2*SIN(RADIANS(2*3*$AI143))*COSH(RADIANS(2*3*$AJ143)))))</f>
        <v>0.934955499420544</v>
      </c>
      <c r="AL143" s="0" t="n">
        <f aca="false">($AJ143-(($AC$2*COS(RADIANS(2*1*$AI143))*SINH(RADIANS(2*1*$AJ143)))+($AD$2*COS(RADIANS(2*2*$AI143))*SINH(RADIANS(2*2*$AJ143)))+($AE$2*COS(RADIANS(2*3*$AI143))*SINH(RADIANS(2*3*$AJ143)))))</f>
        <v>5.03505847153588</v>
      </c>
      <c r="AM143" s="0" t="n">
        <f aca="false">ASIN(((SIN(($AK143))/(COSH((($AL143)))))))</f>
        <v>0.0104685541298778</v>
      </c>
      <c r="AN143" s="0" t="n">
        <f aca="false">$T143*6-183</f>
        <v>9</v>
      </c>
      <c r="AO143" s="0" t="n">
        <f aca="false">$AM143+($AF$2*SIN(2*$AM143))+($AG$2*SIN(4*$AM143)+($AH$2*SIN(6*$AM143)))</f>
        <v>0.0105392394147597</v>
      </c>
      <c r="AP143" s="0" t="n">
        <f aca="false">$AN143+ATAN(SINH($AL143)/COS($AK143))</f>
        <v>10.5630691387951</v>
      </c>
    </row>
    <row r="144" customFormat="false" ht="13.8" hidden="false" customHeight="false" outlineLevel="0" collapsed="false">
      <c r="A144" s="1" t="s">
        <v>589</v>
      </c>
      <c r="B144" s="1" t="s">
        <v>590</v>
      </c>
      <c r="C144" s="1" t="s">
        <v>591</v>
      </c>
      <c r="D144" s="1" t="s">
        <v>186</v>
      </c>
      <c r="E144" s="1" t="n">
        <v>14.15</v>
      </c>
      <c r="F144" s="1" t="n">
        <v>17.1</v>
      </c>
      <c r="G144" s="1" t="n">
        <v>17.1</v>
      </c>
      <c r="H144" s="1" t="n">
        <v>18</v>
      </c>
      <c r="I144" s="1" t="n">
        <v>3</v>
      </c>
      <c r="J144" s="1" t="s">
        <v>62</v>
      </c>
      <c r="K144" s="1" t="s">
        <v>543</v>
      </c>
      <c r="L144" s="1" t="s">
        <v>544</v>
      </c>
      <c r="M144" s="1" t="s">
        <v>49</v>
      </c>
      <c r="N144" s="1" t="n">
        <v>32546210.16</v>
      </c>
      <c r="O144" s="1" t="n">
        <v>5938511.23</v>
      </c>
      <c r="P144" s="1" t="s">
        <v>50</v>
      </c>
      <c r="R144" s="1" t="s">
        <v>50</v>
      </c>
      <c r="S144" s="0" t="n">
        <v>1</v>
      </c>
      <c r="T144" s="0" t="n">
        <v>32</v>
      </c>
      <c r="U144" s="0" t="s">
        <v>51</v>
      </c>
      <c r="AI144" s="0" t="n">
        <f aca="false">($O144-$V$2)/($X$2*$AB$2)</f>
        <v>0.932984555864203</v>
      </c>
      <c r="AJ144" s="0" t="n">
        <f aca="false">($N144-$W$2)/($X$2*$AB$2)</f>
        <v>5.0346994381719</v>
      </c>
      <c r="AK144" s="0" t="n">
        <f aca="false">($AI144-(($AC$2*SIN(RADIANS(2*1*$AI144))*COSH(RADIANS(2*1*$AJ144)))+($AD$2*SIN(RADIANS(2*2*$AI144))*COSH(RADIANS(2*2*$AJ144)))+($AE$2*SIN(RADIANS(2*3*$AI144))*COSH(RADIANS(2*3*$AJ144)))))</f>
        <v>0.93295685156806</v>
      </c>
      <c r="AL144" s="0" t="n">
        <f aca="false">($AJ144-(($AC$2*COS(RADIANS(2*1*$AI144))*SINH(RADIANS(2*1*$AJ144)))+($AD$2*COS(RADIANS(2*2*$AI144))*SINH(RADIANS(2*2*$AJ144)))+($AE$2*COS(RADIANS(2*3*$AI144))*SINH(RADIANS(2*3*$AJ144)))))</f>
        <v>5.03455150982487</v>
      </c>
      <c r="AM144" s="0" t="n">
        <f aca="false">ASIN(((SIN(($AK144))/(COSH((($AL144)))))))</f>
        <v>0.010458389861626</v>
      </c>
      <c r="AN144" s="0" t="n">
        <f aca="false">$T144*6-183</f>
        <v>9</v>
      </c>
      <c r="AO144" s="0" t="n">
        <f aca="false">$AM144+($AF$2*SIN(2*$AM144))+($AG$2*SIN(4*$AM144)+($AH$2*SIN(6*$AM144)))</f>
        <v>0.0105290065259988</v>
      </c>
      <c r="AP144" s="0" t="n">
        <f aca="false">$AN144+ATAN(SINH($AL144)/COS($AK144))</f>
        <v>10.5630443019932</v>
      </c>
    </row>
    <row r="145" customFormat="false" ht="13.8" hidden="false" customHeight="false" outlineLevel="0" collapsed="false">
      <c r="A145" s="1" t="s">
        <v>592</v>
      </c>
      <c r="B145" s="1" t="s">
        <v>593</v>
      </c>
      <c r="C145" s="1" t="s">
        <v>594</v>
      </c>
      <c r="D145" s="1" t="s">
        <v>55</v>
      </c>
      <c r="E145" s="1" t="n">
        <v>5.5</v>
      </c>
      <c r="F145" s="1" t="n">
        <v>27</v>
      </c>
      <c r="G145" s="1" t="n">
        <v>28</v>
      </c>
      <c r="H145" s="1" t="n">
        <v>72</v>
      </c>
      <c r="I145" s="1" t="n">
        <v>5</v>
      </c>
      <c r="J145" s="1" t="s">
        <v>62</v>
      </c>
      <c r="K145" s="1" t="s">
        <v>47</v>
      </c>
      <c r="L145" s="1" t="s">
        <v>48</v>
      </c>
      <c r="M145" s="1" t="s">
        <v>49</v>
      </c>
      <c r="N145" s="1" t="n">
        <v>32544996.29</v>
      </c>
      <c r="O145" s="1" t="n">
        <v>5967857.44</v>
      </c>
      <c r="P145" s="1" t="s">
        <v>50</v>
      </c>
      <c r="R145" s="1" t="s">
        <v>50</v>
      </c>
      <c r="S145" s="0" t="n">
        <v>1</v>
      </c>
      <c r="T145" s="0" t="n">
        <v>32</v>
      </c>
      <c r="U145" s="0" t="s">
        <v>51</v>
      </c>
      <c r="AI145" s="0" t="n">
        <f aca="false">($O145-$V$2)/($X$2*$AB$2)</f>
        <v>0.937595065071432</v>
      </c>
      <c r="AJ145" s="0" t="n">
        <f aca="false">($N145-$W$2)/($X$2*$AB$2)</f>
        <v>5.03450873011075</v>
      </c>
      <c r="AK145" s="0" t="n">
        <f aca="false">($AI145-(($AC$2*SIN(RADIANS(2*1*$AI145))*COSH(RADIANS(2*1*$AJ145)))+($AD$2*SIN(RADIANS(2*2*$AI145))*COSH(RADIANS(2*2*$AJ145)))+($AE$2*SIN(RADIANS(2*3*$AI145))*COSH(RADIANS(2*3*$AJ145)))))</f>
        <v>0.93756722395062</v>
      </c>
      <c r="AL145" s="0" t="n">
        <f aca="false">($AJ145-(($AC$2*COS(RADIANS(2*1*$AI145))*SINH(RADIANS(2*1*$AJ145)))+($AD$2*COS(RADIANS(2*2*$AI145))*SINH(RADIANS(2*2*$AJ145)))+($AE$2*COS(RADIANS(2*3*$AI145))*SINH(RADIANS(2*3*$AJ145)))))</f>
        <v>5.03436080820248</v>
      </c>
      <c r="AM145" s="0" t="n">
        <f aca="false">ASIN(((SIN(($AK145))/(COSH((($AL145)))))))</f>
        <v>0.0104960192725073</v>
      </c>
      <c r="AN145" s="0" t="n">
        <f aca="false">$T145*6-183</f>
        <v>9</v>
      </c>
      <c r="AO145" s="0" t="n">
        <f aca="false">$AM145+($AF$2*SIN(2*$AM145))+($AG$2*SIN(4*$AM145)+($AH$2*SIN(6*$AM145)))</f>
        <v>0.0105668899785638</v>
      </c>
      <c r="AP145" s="0" t="n">
        <f aca="false">$AN145+ATAN(SINH($AL145)/COS($AK145))</f>
        <v>10.5630911322853</v>
      </c>
    </row>
    <row r="146" customFormat="false" ht="13.8" hidden="false" customHeight="false" outlineLevel="0" collapsed="false">
      <c r="A146" s="1" t="s">
        <v>595</v>
      </c>
      <c r="B146" s="1" t="s">
        <v>596</v>
      </c>
      <c r="C146" s="1" t="s">
        <v>597</v>
      </c>
      <c r="D146" s="1" t="s">
        <v>75</v>
      </c>
      <c r="E146" s="1" t="n">
        <v>43.42</v>
      </c>
      <c r="F146" s="1" t="n">
        <v>116</v>
      </c>
      <c r="G146" s="1" t="n">
        <v>117</v>
      </c>
      <c r="H146" s="1" t="n">
        <v>174</v>
      </c>
      <c r="I146" s="1" t="n">
        <v>5</v>
      </c>
      <c r="J146" s="1" t="s">
        <v>598</v>
      </c>
      <c r="K146" s="1" t="s">
        <v>599</v>
      </c>
      <c r="L146" s="1" t="s">
        <v>600</v>
      </c>
      <c r="M146" s="1" t="s">
        <v>251</v>
      </c>
      <c r="N146" s="1" t="n">
        <v>32576658.51</v>
      </c>
      <c r="O146" s="1" t="n">
        <v>6007421.38</v>
      </c>
      <c r="Q146" s="1" t="s">
        <v>50</v>
      </c>
      <c r="S146" s="0" t="n">
        <v>1</v>
      </c>
      <c r="T146" s="0" t="n">
        <v>32</v>
      </c>
      <c r="U146" s="0" t="s">
        <v>51</v>
      </c>
      <c r="AI146" s="0" t="n">
        <f aca="false">($O146-$V$2)/($X$2*$AB$2)</f>
        <v>0.94381085612739</v>
      </c>
      <c r="AJ146" s="0" t="n">
        <f aca="false">($N146-$W$2)/($X$2*$AB$2)</f>
        <v>5.03948310182114</v>
      </c>
      <c r="AK146" s="0" t="n">
        <f aca="false">($AI146-(($AC$2*SIN(RADIANS(2*1*$AI146))*COSH(RADIANS(2*1*$AJ146)))+($AD$2*SIN(RADIANS(2*2*$AI146))*COSH(RADIANS(2*2*$AJ146)))+($AE$2*SIN(RADIANS(2*3*$AI146))*COSH(RADIANS(2*3*$AJ146)))))</f>
        <v>0.943782829653038</v>
      </c>
      <c r="AL146" s="0" t="n">
        <f aca="false">($AJ146-(($AC$2*COS(RADIANS(2*1*$AI146))*SINH(RADIANS(2*1*$AJ146)))+($AD$2*COS(RADIANS(2*2*$AI146))*SINH(RADIANS(2*2*$AJ146)))+($AE$2*COS(RADIANS(2*3*$AI146))*SINH(RADIANS(2*3*$AJ146)))))</f>
        <v>5.03933503330928</v>
      </c>
      <c r="AM146" s="0" t="n">
        <f aca="false">ASIN(((SIN(($AK146))/(COSH((($AL146)))))))</f>
        <v>0.0104913941205369</v>
      </c>
      <c r="AN146" s="0" t="n">
        <f aca="false">$T146*6-183</f>
        <v>9</v>
      </c>
      <c r="AO146" s="0" t="n">
        <f aca="false">$AM146+($AF$2*SIN(2*$AM146))+($AG$2*SIN(4*$AM146)+($AH$2*SIN(6*$AM146)))</f>
        <v>0.0105622336015346</v>
      </c>
      <c r="AP146" s="0" t="n">
        <f aca="false">$AN146+ATAN(SINH($AL146)/COS($AK146))</f>
        <v>10.5631944297921</v>
      </c>
    </row>
    <row r="147" customFormat="false" ht="13.8" hidden="false" customHeight="false" outlineLevel="0" collapsed="false">
      <c r="A147" s="1" t="s">
        <v>601</v>
      </c>
      <c r="B147" s="1" t="s">
        <v>602</v>
      </c>
      <c r="C147" s="1" t="s">
        <v>603</v>
      </c>
      <c r="D147" s="1" t="s">
        <v>343</v>
      </c>
      <c r="E147" s="1" t="n">
        <v>24.6</v>
      </c>
      <c r="F147" s="1" t="n">
        <v>92</v>
      </c>
      <c r="G147" s="1" t="n">
        <v>92</v>
      </c>
      <c r="H147" s="1" t="n">
        <v>235</v>
      </c>
      <c r="I147" s="1" t="n">
        <v>5</v>
      </c>
      <c r="J147" s="1" t="s">
        <v>598</v>
      </c>
      <c r="K147" s="1" t="s">
        <v>599</v>
      </c>
      <c r="L147" s="1" t="s">
        <v>600</v>
      </c>
      <c r="M147" s="1" t="s">
        <v>251</v>
      </c>
      <c r="N147" s="1" t="n">
        <v>32580706.15</v>
      </c>
      <c r="O147" s="1" t="n">
        <v>6027705.18</v>
      </c>
      <c r="Q147" s="1" t="s">
        <v>50</v>
      </c>
      <c r="S147" s="0" t="n">
        <v>1</v>
      </c>
      <c r="T147" s="0" t="n">
        <v>32</v>
      </c>
      <c r="U147" s="0" t="s">
        <v>51</v>
      </c>
      <c r="AI147" s="0" t="n">
        <f aca="false">($O147-$V$2)/($X$2*$AB$2)</f>
        <v>0.94699759290388</v>
      </c>
      <c r="AJ147" s="0" t="n">
        <f aca="false">($N147-$W$2)/($X$2*$AB$2)</f>
        <v>5.04011901635619</v>
      </c>
      <c r="AK147" s="0" t="n">
        <f aca="false">($AI147-(($AC$2*SIN(RADIANS(2*1*$AI147))*COSH(RADIANS(2*1*$AJ147)))+($AD$2*SIN(RADIANS(2*2*$AI147))*COSH(RADIANS(2*2*$AJ147)))+($AE$2*SIN(RADIANS(2*3*$AI147))*COSH(RADIANS(2*3*$AJ147)))))</f>
        <v>0.946969471725028</v>
      </c>
      <c r="AL147" s="0" t="n">
        <f aca="false">($AJ147-(($AC$2*COS(RADIANS(2*1*$AI147))*SINH(RADIANS(2*1*$AJ147)))+($AD$2*COS(RADIANS(2*2*$AI147))*SINH(RADIANS(2*2*$AJ147)))+($AE$2*COS(RADIANS(2*3*$AI147))*SINH(RADIANS(2*3*$AJ147)))))</f>
        <v>5.03997092951169</v>
      </c>
      <c r="AM147" s="0" t="n">
        <f aca="false">ASIN(((SIN(($AK147))/(COSH((($AL147)))))))</f>
        <v>0.0105088807358146</v>
      </c>
      <c r="AN147" s="0" t="n">
        <f aca="false">$T147*6-183</f>
        <v>9</v>
      </c>
      <c r="AO147" s="0" t="n">
        <f aca="false">$AM147+($AF$2*SIN(2*$AM147))+($AG$2*SIN(4*$AM147)+($AH$2*SIN(6*$AM147)))</f>
        <v>0.0105798382714067</v>
      </c>
      <c r="AP147" s="0" t="n">
        <f aca="false">$AN147+ATAN(SINH($AL147)/COS($AK147))</f>
        <v>10.5632327123418</v>
      </c>
    </row>
    <row r="148" customFormat="false" ht="13.8" hidden="false" customHeight="false" outlineLevel="0" collapsed="false">
      <c r="A148" s="1" t="s">
        <v>604</v>
      </c>
      <c r="B148" s="1" t="s">
        <v>605</v>
      </c>
      <c r="C148" s="1" t="s">
        <v>606</v>
      </c>
      <c r="D148" s="1" t="s">
        <v>607</v>
      </c>
      <c r="E148" s="1" t="n">
        <v>28.6</v>
      </c>
      <c r="F148" s="1" t="n">
        <v>35</v>
      </c>
      <c r="G148" s="1" t="n">
        <v>35</v>
      </c>
      <c r="H148" s="1" t="n">
        <v>37</v>
      </c>
      <c r="I148" s="1" t="n">
        <v>2</v>
      </c>
      <c r="J148" s="1" t="s">
        <v>56</v>
      </c>
      <c r="K148" s="1" t="s">
        <v>63</v>
      </c>
      <c r="L148" s="1" t="s">
        <v>64</v>
      </c>
      <c r="M148" s="1" t="s">
        <v>49</v>
      </c>
      <c r="N148" s="1" t="n">
        <v>32585236.19</v>
      </c>
      <c r="O148" s="1" t="n">
        <v>6018957.7</v>
      </c>
      <c r="R148" s="1" t="s">
        <v>50</v>
      </c>
      <c r="S148" s="0" t="n">
        <v>1</v>
      </c>
      <c r="T148" s="0" t="n">
        <v>32</v>
      </c>
      <c r="U148" s="0" t="s">
        <v>51</v>
      </c>
      <c r="AI148" s="0" t="n">
        <f aca="false">($O148-$V$2)/($X$2*$AB$2)</f>
        <v>0.945623298332961</v>
      </c>
      <c r="AJ148" s="0" t="n">
        <f aca="false">($N148-$W$2)/($X$2*$AB$2)</f>
        <v>5.04083071954134</v>
      </c>
      <c r="AK148" s="0" t="n">
        <f aca="false">($AI148-(($AC$2*SIN(RADIANS(2*1*$AI148))*COSH(RADIANS(2*1*$AJ148)))+($AD$2*SIN(RADIANS(2*2*$AI148))*COSH(RADIANS(2*2*$AJ148)))+($AE$2*SIN(RADIANS(2*3*$AI148))*COSH(RADIANS(2*3*$AJ148)))))</f>
        <v>0.945595217827528</v>
      </c>
      <c r="AL148" s="0" t="n">
        <f aca="false">($AJ148-(($AC$2*COS(RADIANS(2*1*$AI148))*SINH(RADIANS(2*1*$AJ148)))+($AD$2*COS(RADIANS(2*2*$AI148))*SINH(RADIANS(2*2*$AJ148)))+($AE$2*COS(RADIANS(2*3*$AI148))*SINH(RADIANS(2*3*$AJ148)))))</f>
        <v>5.04068261133552</v>
      </c>
      <c r="AM148" s="0" t="n">
        <f aca="false">ASIN(((SIN(($AK148))/(COSH((($AL148)))))))</f>
        <v>0.0104910080227325</v>
      </c>
      <c r="AN148" s="0" t="n">
        <f aca="false">$T148*6-183</f>
        <v>9</v>
      </c>
      <c r="AO148" s="0" t="n">
        <f aca="false">$AM148+($AF$2*SIN(2*$AM148))+($AG$2*SIN(4*$AM148)+($AH$2*SIN(6*$AM148)))</f>
        <v>0.0105618448971287</v>
      </c>
      <c r="AP148" s="0" t="n">
        <f aca="false">$AN148+ATAN(SINH($AL148)/COS($AK148))</f>
        <v>10.5632236689875</v>
      </c>
    </row>
    <row r="149" customFormat="false" ht="13.8" hidden="false" customHeight="false" outlineLevel="0" collapsed="false">
      <c r="A149" s="1" t="s">
        <v>608</v>
      </c>
      <c r="B149" s="1" t="s">
        <v>609</v>
      </c>
      <c r="C149" s="1" t="s">
        <v>610</v>
      </c>
      <c r="D149" s="1" t="s">
        <v>505</v>
      </c>
      <c r="E149" s="1" t="n">
        <v>40.43</v>
      </c>
      <c r="F149" s="1" t="n">
        <v>32</v>
      </c>
      <c r="G149" s="1" t="n">
        <v>32</v>
      </c>
      <c r="H149" s="1" t="n">
        <v>71</v>
      </c>
      <c r="I149" s="1" t="n">
        <v>3</v>
      </c>
      <c r="J149" s="1" t="s">
        <v>56</v>
      </c>
      <c r="K149" s="1" t="s">
        <v>63</v>
      </c>
      <c r="L149" s="1" t="s">
        <v>64</v>
      </c>
      <c r="M149" s="1" t="s">
        <v>49</v>
      </c>
      <c r="N149" s="1" t="n">
        <v>32599528.88</v>
      </c>
      <c r="O149" s="1" t="n">
        <v>6018869.33</v>
      </c>
      <c r="R149" s="1" t="s">
        <v>50</v>
      </c>
      <c r="S149" s="0" t="n">
        <v>1</v>
      </c>
      <c r="T149" s="0" t="n">
        <v>32</v>
      </c>
      <c r="U149" s="0" t="s">
        <v>51</v>
      </c>
      <c r="AI149" s="0" t="n">
        <f aca="false">($O149-$V$2)/($X$2*$AB$2)</f>
        <v>0.945609414744632</v>
      </c>
      <c r="AJ149" s="0" t="n">
        <f aca="false">($N149-$W$2)/($X$2*$AB$2)</f>
        <v>5.04307620810157</v>
      </c>
      <c r="AK149" s="0" t="n">
        <f aca="false">($AI149-(($AC$2*SIN(RADIANS(2*1*$AI149))*COSH(RADIANS(2*1*$AJ149)))+($AD$2*SIN(RADIANS(2*2*$AI149))*COSH(RADIANS(2*2*$AJ149)))+($AE$2*SIN(RADIANS(2*3*$AI149))*COSH(RADIANS(2*3*$AJ149)))))</f>
        <v>0.945581334267742</v>
      </c>
      <c r="AL149" s="0" t="n">
        <f aca="false">($AJ149-(($AC$2*COS(RADIANS(2*1*$AI149))*SINH(RADIANS(2*1*$AJ149)))+($AD$2*COS(RADIANS(2*2*$AI149))*SINH(RADIANS(2*2*$AJ149)))+($AE$2*COS(RADIANS(2*3*$AI149))*SINH(RADIANS(2*3*$AJ149)))))</f>
        <v>5.04292803323684</v>
      </c>
      <c r="AM149" s="0" t="n">
        <f aca="false">ASIN(((SIN(($AK149))/(COSH((($AL149)))))))</f>
        <v>0.0104673739141042</v>
      </c>
      <c r="AN149" s="0" t="n">
        <f aca="false">$T149*6-183</f>
        <v>9</v>
      </c>
      <c r="AO149" s="0" t="n">
        <f aca="false">$AM149+($AF$2*SIN(2*$AM149))+($AG$2*SIN(4*$AM149)+($AH$2*SIN(6*$AM149)))</f>
        <v>0.0105380512311728</v>
      </c>
      <c r="AP149" s="0" t="n">
        <f aca="false">$AN149+ATAN(SINH($AL149)/COS($AK149))</f>
        <v>10.5632405091666</v>
      </c>
    </row>
    <row r="150" customFormat="false" ht="13.8" hidden="false" customHeight="false" outlineLevel="0" collapsed="false">
      <c r="A150" s="1" t="s">
        <v>611</v>
      </c>
      <c r="B150" s="1" t="s">
        <v>612</v>
      </c>
      <c r="C150" s="1" t="s">
        <v>613</v>
      </c>
      <c r="D150" s="1" t="s">
        <v>199</v>
      </c>
      <c r="E150" s="1" t="n">
        <v>34.43</v>
      </c>
      <c r="F150" s="1" t="n">
        <v>30</v>
      </c>
      <c r="G150" s="1" t="n">
        <v>30</v>
      </c>
      <c r="H150" s="1" t="n">
        <v>50</v>
      </c>
      <c r="I150" s="1" t="n">
        <v>3</v>
      </c>
      <c r="J150" s="1" t="s">
        <v>56</v>
      </c>
      <c r="K150" s="1" t="s">
        <v>614</v>
      </c>
      <c r="L150" s="1" t="s">
        <v>615</v>
      </c>
      <c r="M150" s="1" t="s">
        <v>49</v>
      </c>
      <c r="N150" s="1" t="n">
        <v>32574868.23</v>
      </c>
      <c r="O150" s="1" t="n">
        <v>6007276.47</v>
      </c>
      <c r="R150" s="1" t="s">
        <v>50</v>
      </c>
      <c r="S150" s="0" t="n">
        <v>1</v>
      </c>
      <c r="T150" s="0" t="n">
        <v>32</v>
      </c>
      <c r="U150" s="0" t="s">
        <v>51</v>
      </c>
      <c r="AI150" s="0" t="n">
        <f aca="false">($O150-$V$2)/($X$2*$AB$2)</f>
        <v>0.943788089681937</v>
      </c>
      <c r="AJ150" s="0" t="n">
        <f aca="false">($N150-$W$2)/($X$2*$AB$2)</f>
        <v>5.03920183543534</v>
      </c>
      <c r="AK150" s="0" t="n">
        <f aca="false">($AI150-(($AC$2*SIN(RADIANS(2*1*$AI150))*COSH(RADIANS(2*1*$AJ150)))+($AD$2*SIN(RADIANS(2*2*$AI150))*COSH(RADIANS(2*2*$AJ150)))+($AE$2*SIN(RADIANS(2*3*$AI150))*COSH(RADIANS(2*3*$AJ150)))))</f>
        <v>0.94376006393132</v>
      </c>
      <c r="AL150" s="0" t="n">
        <f aca="false">($AJ150-(($AC$2*COS(RADIANS(2*1*$AI150))*SINH(RADIANS(2*1*$AJ150)))+($AD$2*COS(RADIANS(2*2*$AI150))*SINH(RADIANS(2*2*$AJ150)))+($AE$2*COS(RADIANS(2*3*$AI150))*SINH(RADIANS(2*3*$AJ150)))))</f>
        <v>5.03905377526878</v>
      </c>
      <c r="AM150" s="0" t="n">
        <f aca="false">ASIN(((SIN(($AK150))/(COSH((($AL150)))))))</f>
        <v>0.0104941720726182</v>
      </c>
      <c r="AN150" s="0" t="n">
        <f aca="false">$T150*6-183</f>
        <v>9</v>
      </c>
      <c r="AO150" s="0" t="n">
        <f aca="false">$AM150+($AF$2*SIN(2*$AM150))+($AG$2*SIN(4*$AM150)+($AH$2*SIN(6*$AM150)))</f>
        <v>0.0105650303079663</v>
      </c>
      <c r="AP150" s="0" t="n">
        <f aca="false">$AN150+ATAN(SINH($AL150)/COS($AK150))</f>
        <v>10.5631920523884</v>
      </c>
    </row>
    <row r="151" customFormat="false" ht="13.8" hidden="false" customHeight="false" outlineLevel="0" collapsed="false">
      <c r="A151" s="1" t="s">
        <v>616</v>
      </c>
      <c r="B151" s="1" t="s">
        <v>617</v>
      </c>
      <c r="C151" s="1" t="s">
        <v>618</v>
      </c>
      <c r="D151" s="1" t="s">
        <v>242</v>
      </c>
      <c r="E151" s="1" t="n">
        <v>44.94</v>
      </c>
      <c r="F151" s="1" t="n">
        <v>135</v>
      </c>
      <c r="G151" s="1" t="n">
        <v>135</v>
      </c>
      <c r="H151" s="1" t="n">
        <v>137</v>
      </c>
      <c r="I151" s="1" t="n">
        <v>5</v>
      </c>
      <c r="J151" s="1" t="s">
        <v>598</v>
      </c>
      <c r="K151" s="1" t="s">
        <v>599</v>
      </c>
      <c r="L151" s="1" t="s">
        <v>600</v>
      </c>
      <c r="M151" s="1" t="s">
        <v>251</v>
      </c>
      <c r="N151" s="1" t="n">
        <v>32596108.77</v>
      </c>
      <c r="O151" s="1" t="n">
        <v>6016023.56</v>
      </c>
      <c r="Q151" s="1" t="s">
        <v>50</v>
      </c>
      <c r="S151" s="0" t="n">
        <v>1</v>
      </c>
      <c r="T151" s="0" t="n">
        <v>32</v>
      </c>
      <c r="U151" s="0" t="s">
        <v>51</v>
      </c>
      <c r="AI151" s="0" t="n">
        <f aca="false">($O151-$V$2)/($X$2*$AB$2)</f>
        <v>0.945162322980937</v>
      </c>
      <c r="AJ151" s="0" t="n">
        <f aca="false">($N151-$W$2)/($X$2*$AB$2)</f>
        <v>5.04253888322572</v>
      </c>
      <c r="AK151" s="0" t="n">
        <f aca="false">($AI151-(($AC$2*SIN(RADIANS(2*1*$AI151))*COSH(RADIANS(2*1*$AJ151)))+($AD$2*SIN(RADIANS(2*2*$AI151))*COSH(RADIANS(2*2*$AJ151)))+($AE$2*SIN(RADIANS(2*3*$AI151))*COSH(RADIANS(2*3*$AJ151)))))</f>
        <v>0.945134255867663</v>
      </c>
      <c r="AL151" s="0" t="n">
        <f aca="false">($AJ151-(($AC$2*COS(RADIANS(2*1*$AI151))*SINH(RADIANS(2*1*$AJ151)))+($AD$2*COS(RADIANS(2*2*$AI151))*SINH(RADIANS(2*2*$AJ151)))+($AE$2*COS(RADIANS(2*3*$AI151))*SINH(RADIANS(2*3*$AJ151)))))</f>
        <v>5.04239072423502</v>
      </c>
      <c r="AM151" s="0" t="n">
        <f aca="false">ASIN(((SIN(($AK151))/(COSH((($AL151)))))))</f>
        <v>0.0104696185032301</v>
      </c>
      <c r="AN151" s="0" t="n">
        <f aca="false">$T151*6-183</f>
        <v>9</v>
      </c>
      <c r="AO151" s="0" t="n">
        <f aca="false">$AM151+($AF$2*SIN(2*$AM151))+($AG$2*SIN(4*$AM151)+($AH$2*SIN(6*$AM151)))</f>
        <v>0.0105403109738555</v>
      </c>
      <c r="AP151" s="0" t="n">
        <f aca="false">$AN151+ATAN(SINH($AL151)/COS($AK151))</f>
        <v>10.5632317665496</v>
      </c>
    </row>
    <row r="152" customFormat="false" ht="13.8" hidden="false" customHeight="false" outlineLevel="0" collapsed="false">
      <c r="A152" s="1" t="s">
        <v>619</v>
      </c>
      <c r="B152" s="1" t="s">
        <v>620</v>
      </c>
      <c r="C152" s="1" t="s">
        <v>621</v>
      </c>
      <c r="D152" s="1" t="s">
        <v>242</v>
      </c>
      <c r="E152" s="1" t="n">
        <v>44.96</v>
      </c>
      <c r="F152" s="1" t="n">
        <v>178</v>
      </c>
      <c r="G152" s="1" t="n">
        <v>178</v>
      </c>
      <c r="H152" s="1" t="n">
        <v>200</v>
      </c>
      <c r="I152" s="1" t="n">
        <v>5</v>
      </c>
      <c r="J152" s="1" t="s">
        <v>598</v>
      </c>
      <c r="K152" s="1" t="s">
        <v>599</v>
      </c>
      <c r="L152" s="1" t="s">
        <v>600</v>
      </c>
      <c r="M152" s="1" t="s">
        <v>251</v>
      </c>
      <c r="N152" s="1" t="n">
        <v>32596111.77</v>
      </c>
      <c r="O152" s="1" t="n">
        <v>6016020.56</v>
      </c>
      <c r="Q152" s="1" t="s">
        <v>50</v>
      </c>
      <c r="S152" s="0" t="n">
        <v>1</v>
      </c>
      <c r="T152" s="0" t="n">
        <v>32</v>
      </c>
      <c r="U152" s="0" t="s">
        <v>51</v>
      </c>
      <c r="AI152" s="0" t="n">
        <f aca="false">($O152-$V$2)/($X$2*$AB$2)</f>
        <v>0.945161851658487</v>
      </c>
      <c r="AJ152" s="0" t="n">
        <f aca="false">($N152-$W$2)/($X$2*$AB$2)</f>
        <v>5.04253935454817</v>
      </c>
      <c r="AK152" s="0" t="n">
        <f aca="false">($AI152-(($AC$2*SIN(RADIANS(2*1*$AI152))*COSH(RADIANS(2*1*$AJ152)))+($AD$2*SIN(RADIANS(2*2*$AI152))*COSH(RADIANS(2*2*$AJ152)))+($AE$2*SIN(RADIANS(2*3*$AI152))*COSH(RADIANS(2*3*$AJ152)))))</f>
        <v>0.945133784559123</v>
      </c>
      <c r="AL152" s="0" t="n">
        <f aca="false">($AJ152-(($AC$2*COS(RADIANS(2*1*$AI152))*SINH(RADIANS(2*1*$AJ152)))+($AD$2*COS(RADIANS(2*2*$AI152))*SINH(RADIANS(2*2*$AJ152)))+($AE$2*COS(RADIANS(2*3*$AI152))*SINH(RADIANS(2*3*$AJ152)))))</f>
        <v>5.04239119554339</v>
      </c>
      <c r="AM152" s="0" t="n">
        <f aca="false">ASIN(((SIN(($AK152))/(COSH((($AL152)))))))</f>
        <v>0.0104696100038364</v>
      </c>
      <c r="AN152" s="0" t="n">
        <f aca="false">$T152*6-183</f>
        <v>9</v>
      </c>
      <c r="AO152" s="0" t="n">
        <f aca="false">$AM152+($AF$2*SIN(2*$AM152))+($AG$2*SIN(4*$AM152)+($AH$2*SIN(6*$AM152)))</f>
        <v>0.010540302417081</v>
      </c>
      <c r="AP152" s="0" t="n">
        <f aca="false">$AN152+ATAN(SINH($AL152)/COS($AK152))</f>
        <v>10.5632317651805</v>
      </c>
    </row>
    <row r="153" customFormat="false" ht="13.8" hidden="false" customHeight="false" outlineLevel="0" collapsed="false">
      <c r="A153" s="1" t="s">
        <v>622</v>
      </c>
      <c r="B153" s="1" t="s">
        <v>623</v>
      </c>
      <c r="C153" s="1" t="s">
        <v>624</v>
      </c>
      <c r="D153" s="1" t="s">
        <v>505</v>
      </c>
      <c r="E153" s="1" t="n">
        <v>37.73</v>
      </c>
      <c r="F153" s="1" t="n">
        <v>81</v>
      </c>
      <c r="G153" s="1" t="n">
        <v>81</v>
      </c>
      <c r="H153" s="1" t="n">
        <v>90</v>
      </c>
      <c r="I153" s="1" t="n">
        <v>5</v>
      </c>
      <c r="J153" s="1" t="s">
        <v>248</v>
      </c>
      <c r="K153" s="1" t="s">
        <v>599</v>
      </c>
      <c r="L153" s="1" t="s">
        <v>600</v>
      </c>
      <c r="M153" s="1" t="s">
        <v>251</v>
      </c>
      <c r="N153" s="1" t="n">
        <v>32595333.88</v>
      </c>
      <c r="O153" s="1" t="n">
        <v>6005626.73</v>
      </c>
      <c r="Q153" s="1" t="s">
        <v>50</v>
      </c>
      <c r="S153" s="0" t="n">
        <v>1</v>
      </c>
      <c r="T153" s="0" t="n">
        <v>32</v>
      </c>
      <c r="U153" s="0" t="s">
        <v>51</v>
      </c>
      <c r="AI153" s="0" t="n">
        <f aca="false">($O153-$V$2)/($X$2*$AB$2)</f>
        <v>0.94352890318189</v>
      </c>
      <c r="AJ153" s="0" t="n">
        <f aca="false">($N153-$W$2)/($X$2*$AB$2)</f>
        <v>5.04241714220773</v>
      </c>
      <c r="AK153" s="0" t="n">
        <f aca="false">($AI153-(($AC$2*SIN(RADIANS(2*1*$AI153))*COSH(RADIANS(2*1*$AJ153)))+($AD$2*SIN(RADIANS(2*2*$AI153))*COSH(RADIANS(2*2*$AJ153)))+($AE$2*SIN(RADIANS(2*3*$AI153))*COSH(RADIANS(2*3*$AJ153)))))</f>
        <v>0.943500884577102</v>
      </c>
      <c r="AL153" s="0" t="n">
        <f aca="false">($AJ153-(($AC$2*COS(RADIANS(2*1*$AI153))*SINH(RADIANS(2*1*$AJ153)))+($AD$2*COS(RADIANS(2*2*$AI153))*SINH(RADIANS(2*2*$AJ153)))+($AE$2*COS(RADIANS(2*3*$AI153))*SINH(RADIANS(2*3*$AJ153)))))</f>
        <v>5.04226898655219</v>
      </c>
      <c r="AM153" s="0" t="n">
        <f aca="false">ASIN(((SIN(($AK153))/(COSH((($AL153)))))))</f>
        <v>0.0104585219843085</v>
      </c>
      <c r="AN153" s="0" t="n">
        <f aca="false">$T153*6-183</f>
        <v>9</v>
      </c>
      <c r="AO153" s="0" t="n">
        <f aca="false">$AM153+($AF$2*SIN(2*$AM153))+($AG$2*SIN(4*$AM153)+($AH$2*SIN(6*$AM153)))</f>
        <v>0.0105291395406617</v>
      </c>
      <c r="AP153" s="0" t="n">
        <f aca="false">$AN153+ATAN(SINH($AL153)/COS($AK153))</f>
        <v>10.5632137526695</v>
      </c>
    </row>
    <row r="154" customFormat="false" ht="13.8" hidden="false" customHeight="false" outlineLevel="0" collapsed="false">
      <c r="A154" s="1" t="s">
        <v>625</v>
      </c>
      <c r="B154" s="1" t="s">
        <v>626</v>
      </c>
      <c r="C154" s="1" t="s">
        <v>627</v>
      </c>
      <c r="D154" s="1" t="s">
        <v>505</v>
      </c>
      <c r="E154" s="1" t="n">
        <v>37.85</v>
      </c>
      <c r="F154" s="1" t="n">
        <v>111.5</v>
      </c>
      <c r="G154" s="1" t="n">
        <v>112</v>
      </c>
      <c r="H154" s="1" t="n">
        <v>125</v>
      </c>
      <c r="I154" s="1" t="n">
        <v>5</v>
      </c>
      <c r="J154" s="1" t="s">
        <v>255</v>
      </c>
      <c r="K154" s="1" t="s">
        <v>599</v>
      </c>
      <c r="L154" s="1" t="s">
        <v>600</v>
      </c>
      <c r="M154" s="1" t="s">
        <v>251</v>
      </c>
      <c r="N154" s="1" t="n">
        <v>32595333.88</v>
      </c>
      <c r="O154" s="1" t="n">
        <v>6005629.73</v>
      </c>
      <c r="Q154" s="1" t="s">
        <v>50</v>
      </c>
      <c r="S154" s="0" t="n">
        <v>1</v>
      </c>
      <c r="T154" s="0" t="n">
        <v>32</v>
      </c>
      <c r="U154" s="0" t="s">
        <v>51</v>
      </c>
      <c r="AI154" s="0" t="n">
        <f aca="false">($O154-$V$2)/($X$2*$AB$2)</f>
        <v>0.943529374504341</v>
      </c>
      <c r="AJ154" s="0" t="n">
        <f aca="false">($N154-$W$2)/($X$2*$AB$2)</f>
        <v>5.04241714220773</v>
      </c>
      <c r="AK154" s="0" t="n">
        <f aca="false">($AI154-(($AC$2*SIN(RADIANS(2*1*$AI154))*COSH(RADIANS(2*1*$AJ154)))+($AD$2*SIN(RADIANS(2*2*$AI154))*COSH(RADIANS(2*2*$AJ154)))+($AE$2*SIN(RADIANS(2*3*$AI154))*COSH(RADIANS(2*3*$AJ154)))))</f>
        <v>0.943501355885562</v>
      </c>
      <c r="AL154" s="0" t="n">
        <f aca="false">($AJ154-(($AC$2*COS(RADIANS(2*1*$AI154))*SINH(RADIANS(2*1*$AJ154)))+($AD$2*COS(RADIANS(2*2*$AI154))*SINH(RADIANS(2*2*$AJ154)))+($AE$2*COS(RADIANS(2*3*$AI154))*SINH(RADIANS(2*3*$AJ154)))))</f>
        <v>5.04226898655228</v>
      </c>
      <c r="AM154" s="0" t="n">
        <f aca="false">ASIN(((SIN(($AK154))/(COSH((($AL154)))))))</f>
        <v>0.0104585255580036</v>
      </c>
      <c r="AN154" s="0" t="n">
        <f aca="false">$T154*6-183</f>
        <v>9</v>
      </c>
      <c r="AO154" s="0" t="n">
        <f aca="false">$AM154+($AF$2*SIN(2*$AM154))+($AG$2*SIN(4*$AM154)+($AH$2*SIN(6*$AM154)))</f>
        <v>0.0105291431384833</v>
      </c>
      <c r="AP154" s="0" t="n">
        <f aca="false">$AN154+ATAN(SINH($AL154)/COS($AK154))</f>
        <v>10.5632137575987</v>
      </c>
    </row>
    <row r="155" customFormat="false" ht="13.8" hidden="false" customHeight="false" outlineLevel="0" collapsed="false">
      <c r="A155" s="1" t="s">
        <v>628</v>
      </c>
      <c r="B155" s="1" t="s">
        <v>629</v>
      </c>
      <c r="C155" s="1" t="s">
        <v>630</v>
      </c>
      <c r="D155" s="1" t="s">
        <v>505</v>
      </c>
      <c r="E155" s="1" t="n">
        <v>37.63</v>
      </c>
      <c r="F155" s="1" t="n">
        <v>150.5</v>
      </c>
      <c r="G155" s="1" t="n">
        <v>150.5</v>
      </c>
      <c r="H155" s="1" t="n">
        <v>200</v>
      </c>
      <c r="I155" s="1" t="n">
        <v>5</v>
      </c>
      <c r="J155" s="1" t="s">
        <v>255</v>
      </c>
      <c r="K155" s="1" t="s">
        <v>599</v>
      </c>
      <c r="L155" s="1" t="s">
        <v>600</v>
      </c>
      <c r="M155" s="1" t="s">
        <v>251</v>
      </c>
      <c r="N155" s="1" t="n">
        <v>32595335.88</v>
      </c>
      <c r="O155" s="1" t="n">
        <v>6005625.73</v>
      </c>
      <c r="Q155" s="1" t="s">
        <v>50</v>
      </c>
      <c r="S155" s="0" t="n">
        <v>1</v>
      </c>
      <c r="T155" s="0" t="n">
        <v>32</v>
      </c>
      <c r="U155" s="0" t="s">
        <v>51</v>
      </c>
      <c r="AI155" s="0" t="n">
        <f aca="false">($O155-$V$2)/($X$2*$AB$2)</f>
        <v>0.943528746074407</v>
      </c>
      <c r="AJ155" s="0" t="n">
        <f aca="false">($N155-$W$2)/($X$2*$AB$2)</f>
        <v>5.0424174564227</v>
      </c>
      <c r="AK155" s="0" t="n">
        <f aca="false">($AI155-(($AC$2*SIN(RADIANS(2*1*$AI155))*COSH(RADIANS(2*1*$AJ155)))+($AD$2*SIN(RADIANS(2*2*$AI155))*COSH(RADIANS(2*2*$AJ155)))+($AE$2*SIN(RADIANS(2*3*$AI155))*COSH(RADIANS(2*3*$AJ155)))))</f>
        <v>0.943500727474229</v>
      </c>
      <c r="AL155" s="0" t="n">
        <f aca="false">($AJ155-(($AC$2*COS(RADIANS(2*1*$AI155))*SINH(RADIANS(2*1*$AJ155)))+($AD$2*COS(RADIANS(2*2*$AI155))*SINH(RADIANS(2*2*$AJ155)))+($AE$2*COS(RADIANS(2*3*$AI155))*SINH(RADIANS(2*3*$AJ155)))))</f>
        <v>5.04226930075781</v>
      </c>
      <c r="AM155" s="0" t="n">
        <f aca="false">ASIN(((SIN(($AK155))/(COSH((($AL155)))))))</f>
        <v>0.0104585175071046</v>
      </c>
      <c r="AN155" s="0" t="n">
        <f aca="false">$T155*6-183</f>
        <v>9</v>
      </c>
      <c r="AO155" s="0" t="n">
        <f aca="false">$AM155+($AF$2*SIN(2*$AM155))+($AG$2*SIN(4*$AM155)+($AH$2*SIN(6*$AM155)))</f>
        <v>0.0105291350332314</v>
      </c>
      <c r="AP155" s="0" t="n">
        <f aca="false">$AN155+ATAN(SINH($AL155)/COS($AK155))</f>
        <v>10.563213753409</v>
      </c>
    </row>
    <row r="156" customFormat="false" ht="13.8" hidden="false" customHeight="false" outlineLevel="0" collapsed="false">
      <c r="A156" s="1" t="s">
        <v>631</v>
      </c>
      <c r="B156" s="1" t="s">
        <v>632</v>
      </c>
      <c r="C156" s="1" t="s">
        <v>633</v>
      </c>
      <c r="D156" s="1" t="s">
        <v>186</v>
      </c>
      <c r="E156" s="1" t="n">
        <v>31.39</v>
      </c>
      <c r="F156" s="1" t="n">
        <v>24</v>
      </c>
      <c r="G156" s="1" t="n">
        <v>24</v>
      </c>
      <c r="H156" s="1" t="n">
        <v>25</v>
      </c>
      <c r="I156" s="1" t="n">
        <v>3</v>
      </c>
      <c r="J156" s="1" t="s">
        <v>62</v>
      </c>
      <c r="K156" s="1" t="s">
        <v>634</v>
      </c>
      <c r="L156" s="1" t="s">
        <v>635</v>
      </c>
      <c r="M156" s="1" t="s">
        <v>49</v>
      </c>
      <c r="N156" s="1" t="n">
        <v>32589715.23</v>
      </c>
      <c r="O156" s="1" t="n">
        <v>6011167.66</v>
      </c>
      <c r="R156" s="1" t="s">
        <v>50</v>
      </c>
      <c r="S156" s="0" t="n">
        <v>1</v>
      </c>
      <c r="T156" s="0" t="n">
        <v>32</v>
      </c>
      <c r="U156" s="0" t="s">
        <v>51</v>
      </c>
      <c r="AI156" s="0" t="n">
        <f aca="false">($O156-$V$2)/($X$2*$AB$2)</f>
        <v>0.94439942475117</v>
      </c>
      <c r="AJ156" s="0" t="n">
        <f aca="false">($N156-$W$2)/($X$2*$AB$2)</f>
        <v>5.04153441024482</v>
      </c>
      <c r="AK156" s="0" t="n">
        <f aca="false">($AI156-(($AC$2*SIN(RADIANS(2*1*$AI156))*COSH(RADIANS(2*1*$AJ156)))+($AD$2*SIN(RADIANS(2*2*$AI156))*COSH(RADIANS(2*2*$AJ156)))+($AE$2*SIN(RADIANS(2*3*$AI156))*COSH(RADIANS(2*3*$AJ156)))))</f>
        <v>0.944371380455734</v>
      </c>
      <c r="AL156" s="0" t="n">
        <f aca="false">($AJ156-(($AC$2*COS(RADIANS(2*1*$AI156))*SINH(RADIANS(2*1*$AJ156)))+($AD$2*COS(RADIANS(2*2*$AI156))*SINH(RADIANS(2*2*$AJ156)))+($AE$2*COS(RADIANS(2*3*$AI156))*SINH(RADIANS(2*3*$AJ156)))))</f>
        <v>5.04138628094138</v>
      </c>
      <c r="AM156" s="0" t="n">
        <f aca="false">ASIN(((SIN(($AK156))/(COSH((($AL156)))))))</f>
        <v>0.0104743598201124</v>
      </c>
      <c r="AN156" s="0" t="n">
        <f aca="false">$T156*6-183</f>
        <v>9</v>
      </c>
      <c r="AO156" s="0" t="n">
        <f aca="false">$AM156+($AF$2*SIN(2*$AM156))+($AG$2*SIN(4*$AM156)+($AH$2*SIN(6*$AM156)))</f>
        <v>0.0105450843000721</v>
      </c>
      <c r="AP156" s="0" t="n">
        <f aca="false">$AN156+ATAN(SINH($AL156)/COS($AK156))</f>
        <v>10.5632161713162</v>
      </c>
    </row>
    <row r="157" customFormat="false" ht="13.8" hidden="false" customHeight="false" outlineLevel="0" collapsed="false">
      <c r="A157" s="1" t="s">
        <v>636</v>
      </c>
      <c r="B157" s="1" t="s">
        <v>637</v>
      </c>
      <c r="C157" s="1" t="s">
        <v>638</v>
      </c>
      <c r="D157" s="1" t="s">
        <v>109</v>
      </c>
      <c r="E157" s="1" t="n">
        <v>27.47</v>
      </c>
      <c r="F157" s="1" t="n">
        <v>8</v>
      </c>
      <c r="G157" s="1" t="n">
        <v>8</v>
      </c>
      <c r="H157" s="1" t="n">
        <v>11</v>
      </c>
      <c r="I157" s="1" t="n">
        <v>3</v>
      </c>
      <c r="J157" s="1" t="s">
        <v>46</v>
      </c>
      <c r="K157" s="1" t="s">
        <v>519</v>
      </c>
      <c r="L157" s="1" t="s">
        <v>520</v>
      </c>
      <c r="M157" s="1" t="s">
        <v>49</v>
      </c>
      <c r="N157" s="1" t="n">
        <v>32588114.6</v>
      </c>
      <c r="O157" s="1" t="n">
        <v>5997214.25</v>
      </c>
      <c r="P157" s="1" t="s">
        <v>50</v>
      </c>
      <c r="R157" s="1" t="s">
        <v>50</v>
      </c>
      <c r="S157" s="0" t="n">
        <v>1</v>
      </c>
      <c r="T157" s="0" t="n">
        <v>32</v>
      </c>
      <c r="U157" s="0" t="s">
        <v>51</v>
      </c>
      <c r="AI157" s="0" t="n">
        <f aca="false">($O157-$V$2)/($X$2*$AB$2)</f>
        <v>0.942207239617988</v>
      </c>
      <c r="AJ157" s="0" t="n">
        <f aca="false">($N157-$W$2)/($X$2*$AB$2)</f>
        <v>5.0412829392933</v>
      </c>
      <c r="AK157" s="0" t="n">
        <f aca="false">($AI157-(($AC$2*SIN(RADIANS(2*1*$AI157))*COSH(RADIANS(2*1*$AJ157)))+($AD$2*SIN(RADIANS(2*2*$AI157))*COSH(RADIANS(2*2*$AJ157)))+($AE$2*SIN(RADIANS(2*3*$AI157))*COSH(RADIANS(2*3*$AJ157)))))</f>
        <v>0.942179260439599</v>
      </c>
      <c r="AL157" s="0" t="n">
        <f aca="false">($AJ157-(($AC$2*COS(RADIANS(2*1*$AI157))*SINH(RADIANS(2*1*$AJ157)))+($AD$2*COS(RADIANS(2*2*$AI157))*SINH(RADIANS(2*2*$AJ157)))+($AE$2*COS(RADIANS(2*3*$AI157))*SINH(RADIANS(2*3*$AJ157)))))</f>
        <v>5.04113481708115</v>
      </c>
      <c r="AM157" s="0" t="n">
        <f aca="false">ASIN(((SIN(($AK157))/(COSH((($AL157)))))))</f>
        <v>0.0104603481607041</v>
      </c>
      <c r="AN157" s="0" t="n">
        <f aca="false">$T157*6-183</f>
        <v>9</v>
      </c>
      <c r="AO157" s="0" t="n">
        <f aca="false">$AM157+($AF$2*SIN(2*$AM157))+($AG$2*SIN(4*$AM157)+($AH$2*SIN(6*$AM157)))</f>
        <v>0.0105309780458518</v>
      </c>
      <c r="AP157" s="0" t="n">
        <f aca="false">$AN157+ATAN(SINH($AL157)/COS($AK157))</f>
        <v>10.5631913160858</v>
      </c>
    </row>
    <row r="158" customFormat="false" ht="13.8" hidden="false" customHeight="false" outlineLevel="0" collapsed="false">
      <c r="A158" s="1" t="s">
        <v>639</v>
      </c>
      <c r="B158" s="1" t="s">
        <v>640</v>
      </c>
      <c r="C158" s="1" t="s">
        <v>641</v>
      </c>
      <c r="D158" s="1" t="s">
        <v>414</v>
      </c>
      <c r="E158" s="1" t="n">
        <v>60.58</v>
      </c>
      <c r="F158" s="1" t="n">
        <v>47</v>
      </c>
      <c r="G158" s="1" t="n">
        <v>47</v>
      </c>
      <c r="H158" s="1" t="n">
        <v>48.5</v>
      </c>
      <c r="I158" s="1" t="n">
        <v>5</v>
      </c>
      <c r="J158" s="1" t="s">
        <v>56</v>
      </c>
      <c r="K158" s="1" t="s">
        <v>519</v>
      </c>
      <c r="L158" s="1" t="s">
        <v>520</v>
      </c>
      <c r="M158" s="1" t="s">
        <v>49</v>
      </c>
      <c r="N158" s="1" t="n">
        <v>32594833.03</v>
      </c>
      <c r="O158" s="1" t="n">
        <v>6002378.04</v>
      </c>
      <c r="P158" s="1" t="s">
        <v>50</v>
      </c>
      <c r="R158" s="1" t="s">
        <v>50</v>
      </c>
      <c r="S158" s="0" t="n">
        <v>1</v>
      </c>
      <c r="T158" s="0" t="n">
        <v>32</v>
      </c>
      <c r="U158" s="0" t="s">
        <v>51</v>
      </c>
      <c r="AI158" s="0" t="n">
        <f aca="false">($O158-$V$2)/($X$2*$AB$2)</f>
        <v>0.943018509670891</v>
      </c>
      <c r="AJ158" s="0" t="n">
        <f aca="false">($N158-$W$2)/($X$2*$AB$2)</f>
        <v>5.04233845492456</v>
      </c>
      <c r="AK158" s="0" t="n">
        <f aca="false">($AI158-(($AC$2*SIN(RADIANS(2*1*$AI158))*COSH(RADIANS(2*1*$AJ158)))+($AD$2*SIN(RADIANS(2*2*$AI158))*COSH(RADIANS(2*2*$AJ158)))+($AE$2*SIN(RADIANS(2*3*$AI158))*COSH(RADIANS(2*3*$AJ158)))))</f>
        <v>0.942990506230443</v>
      </c>
      <c r="AL158" s="0" t="n">
        <f aca="false">($AJ158-(($AC$2*COS(RADIANS(2*1*$AI158))*SINH(RADIANS(2*1*$AJ158)))+($AD$2*COS(RADIANS(2*2*$AI158))*SINH(RADIANS(2*2*$AJ158)))+($AE$2*COS(RADIANS(2*3*$AI158))*SINH(RADIANS(2*3*$AJ158)))))</f>
        <v>5.04219030151786</v>
      </c>
      <c r="AM158" s="0" t="n">
        <f aca="false">ASIN(((SIN(($AK158))/(COSH((($AL158)))))))</f>
        <v>0.0104554732960342</v>
      </c>
      <c r="AN158" s="0" t="n">
        <f aca="false">$T158*6-183</f>
        <v>9</v>
      </c>
      <c r="AO158" s="0" t="n">
        <f aca="false">$AM158+($AF$2*SIN(2*$AM158))+($AG$2*SIN(4*$AM158)+($AH$2*SIN(6*$AM158)))</f>
        <v>0.010526070270227</v>
      </c>
      <c r="AP158" s="0" t="n">
        <f aca="false">$AN158+ATAN(SINH($AL158)/COS($AK158))</f>
        <v>10.5632078187077</v>
      </c>
    </row>
    <row r="159" customFormat="false" ht="13.8" hidden="false" customHeight="false" outlineLevel="0" collapsed="false">
      <c r="A159" s="1" t="s">
        <v>642</v>
      </c>
      <c r="B159" s="1" t="s">
        <v>643</v>
      </c>
      <c r="C159" s="1" t="s">
        <v>644</v>
      </c>
      <c r="D159" s="1" t="s">
        <v>343</v>
      </c>
      <c r="E159" s="1" t="n">
        <v>23.44</v>
      </c>
      <c r="F159" s="1" t="n">
        <v>34</v>
      </c>
      <c r="G159" s="1" t="n">
        <v>34</v>
      </c>
      <c r="H159" s="1" t="n">
        <v>45</v>
      </c>
      <c r="I159" s="1" t="n">
        <v>3</v>
      </c>
      <c r="J159" s="1" t="s">
        <v>56</v>
      </c>
      <c r="K159" s="1" t="s">
        <v>634</v>
      </c>
      <c r="L159" s="1" t="s">
        <v>635</v>
      </c>
      <c r="M159" s="1" t="s">
        <v>49</v>
      </c>
      <c r="N159" s="1" t="n">
        <v>32579588.34</v>
      </c>
      <c r="O159" s="1" t="n">
        <v>6009925.31</v>
      </c>
      <c r="R159" s="1" t="s">
        <v>50</v>
      </c>
      <c r="S159" s="0" t="n">
        <v>1</v>
      </c>
      <c r="T159" s="0" t="n">
        <v>32</v>
      </c>
      <c r="U159" s="0" t="s">
        <v>51</v>
      </c>
      <c r="AI159" s="0" t="n">
        <f aca="false">($O159-$V$2)/($X$2*$AB$2)</f>
        <v>0.94420424226888</v>
      </c>
      <c r="AJ159" s="0" t="n">
        <f aca="false">($N159-$W$2)/($X$2*$AB$2)</f>
        <v>5.03994340003991</v>
      </c>
      <c r="AK159" s="0" t="n">
        <f aca="false">($AI159-(($AC$2*SIN(RADIANS(2*1*$AI159))*COSH(RADIANS(2*1*$AJ159)))+($AD$2*SIN(RADIANS(2*2*$AI159))*COSH(RADIANS(2*2*$AJ159)))+($AE$2*SIN(RADIANS(2*3*$AI159))*COSH(RADIANS(2*3*$AJ159)))))</f>
        <v>0.944176204038675</v>
      </c>
      <c r="AL159" s="0" t="n">
        <f aca="false">($AJ159-(($AC$2*COS(RADIANS(2*1*$AI159))*SINH(RADIANS(2*1*$AJ159)))+($AD$2*COS(RADIANS(2*2*$AI159))*SINH(RADIANS(2*2*$AJ159)))+($AE$2*COS(RADIANS(2*3*$AI159))*SINH(RADIANS(2*3*$AJ159)))))</f>
        <v>5.03979531793147</v>
      </c>
      <c r="AM159" s="0" t="n">
        <f aca="false">ASIN(((SIN(($AK159))/(COSH((($AL159)))))))</f>
        <v>0.0104895546074578</v>
      </c>
      <c r="AN159" s="0" t="n">
        <f aca="false">$T159*6-183</f>
        <v>9</v>
      </c>
      <c r="AO159" s="0" t="n">
        <f aca="false">$AM159+($AF$2*SIN(2*$AM159))+($AG$2*SIN(4*$AM159)+($AH$2*SIN(6*$AM159)))</f>
        <v>0.0105603816696394</v>
      </c>
      <c r="AP159" s="0" t="n">
        <f aca="false">$AN159+ATAN(SINH($AL159)/COS($AK159))</f>
        <v>10.5632020539487</v>
      </c>
    </row>
    <row r="160" customFormat="false" ht="13.8" hidden="false" customHeight="false" outlineLevel="0" collapsed="false">
      <c r="A160" s="1" t="s">
        <v>645</v>
      </c>
      <c r="B160" s="1" t="s">
        <v>646</v>
      </c>
      <c r="C160" s="1" t="s">
        <v>647</v>
      </c>
      <c r="D160" s="1" t="s">
        <v>648</v>
      </c>
      <c r="E160" s="1" t="n">
        <v>19.69</v>
      </c>
      <c r="F160" s="1" t="n">
        <v>41.5</v>
      </c>
      <c r="G160" s="1" t="n">
        <v>42</v>
      </c>
      <c r="H160" s="1" t="n">
        <v>42</v>
      </c>
      <c r="I160" s="1" t="n">
        <v>2</v>
      </c>
      <c r="J160" s="1" t="s">
        <v>56</v>
      </c>
      <c r="K160" s="1" t="s">
        <v>63</v>
      </c>
      <c r="L160" s="1" t="s">
        <v>64</v>
      </c>
      <c r="M160" s="1" t="s">
        <v>49</v>
      </c>
      <c r="N160" s="1" t="n">
        <v>32584125.74</v>
      </c>
      <c r="O160" s="1" t="n">
        <v>6026769.51</v>
      </c>
      <c r="R160" s="1" t="s">
        <v>50</v>
      </c>
      <c r="S160" s="0" t="n">
        <v>1</v>
      </c>
      <c r="T160" s="0" t="n">
        <v>32</v>
      </c>
      <c r="U160" s="0" t="s">
        <v>51</v>
      </c>
      <c r="AI160" s="0" t="n">
        <f aca="false">($O160-$V$2)/($X$2*$AB$2)</f>
        <v>0.94685059214467</v>
      </c>
      <c r="AJ160" s="0" t="n">
        <f aca="false">($N160-$W$2)/($X$2*$AB$2)</f>
        <v>5.04065625953614</v>
      </c>
      <c r="AK160" s="0" t="n">
        <f aca="false">($AI160-(($AC$2*SIN(RADIANS(2*1*$AI160))*COSH(RADIANS(2*1*$AJ160)))+($AD$2*SIN(RADIANS(2*2*$AI160))*COSH(RADIANS(2*2*$AJ160)))+($AE$2*SIN(RADIANS(2*3*$AI160))*COSH(RADIANS(2*3*$AJ160)))))</f>
        <v>0.946822475237563</v>
      </c>
      <c r="AL160" s="0" t="n">
        <f aca="false">($AJ160-(($AC$2*COS(RADIANS(2*1*$AI160))*SINH(RADIANS(2*1*$AJ160)))+($AD$2*COS(RADIANS(2*2*$AI160))*SINH(RADIANS(2*2*$AJ160)))+($AE$2*COS(RADIANS(2*3*$AI160))*SINH(RADIANS(2*3*$AJ160)))))</f>
        <v>5.0405081567188</v>
      </c>
      <c r="AM160" s="0" t="n">
        <f aca="false">ASIN(((SIN(($AK160))/(COSH((($AL160)))))))</f>
        <v>0.0105021255300355</v>
      </c>
      <c r="AN160" s="0" t="n">
        <f aca="false">$T160*6-183</f>
        <v>9</v>
      </c>
      <c r="AO160" s="0" t="n">
        <f aca="false">$AM160+($AF$2*SIN(2*$AM160))+($AG$2*SIN(4*$AM160)+($AH$2*SIN(6*$AM160)))</f>
        <v>0.0105730374602956</v>
      </c>
      <c r="AP160" s="0" t="n">
        <f aca="false">$AN160+ATAN(SINH($AL160)/COS($AK160))</f>
        <v>10.5632352309455</v>
      </c>
    </row>
    <row r="161" customFormat="false" ht="13.8" hidden="false" customHeight="false" outlineLevel="0" collapsed="false">
      <c r="A161" s="1" t="s">
        <v>649</v>
      </c>
      <c r="B161" s="1" t="s">
        <v>650</v>
      </c>
      <c r="C161" s="1" t="s">
        <v>651</v>
      </c>
      <c r="D161" s="1" t="s">
        <v>125</v>
      </c>
      <c r="E161" s="1" t="n">
        <v>23.69</v>
      </c>
      <c r="F161" s="1" t="n">
        <v>38</v>
      </c>
      <c r="G161" s="1" t="n">
        <v>38</v>
      </c>
      <c r="H161" s="1" t="n">
        <v>51</v>
      </c>
      <c r="I161" s="1" t="n">
        <v>3</v>
      </c>
      <c r="J161" s="1" t="s">
        <v>56</v>
      </c>
      <c r="K161" s="1" t="s">
        <v>63</v>
      </c>
      <c r="L161" s="1" t="s">
        <v>64</v>
      </c>
      <c r="M161" s="1" t="s">
        <v>49</v>
      </c>
      <c r="N161" s="1" t="n">
        <v>32584647.47</v>
      </c>
      <c r="O161" s="1" t="n">
        <v>6023378.87</v>
      </c>
      <c r="R161" s="1" t="s">
        <v>50</v>
      </c>
      <c r="S161" s="0" t="n">
        <v>1</v>
      </c>
      <c r="T161" s="0" t="n">
        <v>32</v>
      </c>
      <c r="U161" s="0" t="s">
        <v>51</v>
      </c>
      <c r="AI161" s="0" t="n">
        <f aca="false">($O161-$V$2)/($X$2*$AB$2)</f>
        <v>0.946317897226369</v>
      </c>
      <c r="AJ161" s="0" t="n">
        <f aca="false">($N161-$W$2)/($X$2*$AB$2)</f>
        <v>5.04073822722357</v>
      </c>
      <c r="AK161" s="0" t="n">
        <f aca="false">($AI161-(($AC$2*SIN(RADIANS(2*1*$AI161))*COSH(RADIANS(2*1*$AJ161)))+($AD$2*SIN(RADIANS(2*2*$AI161))*COSH(RADIANS(2*2*$AJ161)))+($AE$2*SIN(RADIANS(2*3*$AI161))*COSH(RADIANS(2*3*$AJ161)))))</f>
        <v>0.946289796117971</v>
      </c>
      <c r="AL161" s="0" t="n">
        <f aca="false">($AJ161-(($AC$2*COS(RADIANS(2*1*$AI161))*SINH(RADIANS(2*1*$AJ161)))+($AD$2*COS(RADIANS(2*2*$AI161))*SINH(RADIANS(2*2*$AJ161)))+($AE$2*COS(RADIANS(2*3*$AI161))*SINH(RADIANS(2*3*$AJ161)))))</f>
        <v>5.04059012188201</v>
      </c>
      <c r="AM161" s="0" t="n">
        <f aca="false">ASIN(((SIN(($AK161))/(COSH((($AL161)))))))</f>
        <v>0.0104972360382864</v>
      </c>
      <c r="AN161" s="0" t="n">
        <f aca="false">$T161*6-183</f>
        <v>9</v>
      </c>
      <c r="AO161" s="0" t="n">
        <f aca="false">$AM161+($AF$2*SIN(2*$AM161))+($AG$2*SIN(4*$AM161)+($AH$2*SIN(6*$AM161)))</f>
        <v>0.0105681149589007</v>
      </c>
      <c r="AP161" s="0" t="n">
        <f aca="false">$AN161+ATAN(SINH($AL161)/COS($AK161))</f>
        <v>10.5632302579177</v>
      </c>
    </row>
    <row r="162" customFormat="false" ht="13.8" hidden="false" customHeight="false" outlineLevel="0" collapsed="false">
      <c r="A162" s="1" t="s">
        <v>652</v>
      </c>
      <c r="B162" s="1" t="s">
        <v>653</v>
      </c>
      <c r="C162" s="1" t="s">
        <v>654</v>
      </c>
      <c r="D162" s="1" t="s">
        <v>109</v>
      </c>
      <c r="E162" s="1" t="n">
        <v>31.01</v>
      </c>
      <c r="F162" s="1" t="n">
        <v>9</v>
      </c>
      <c r="G162" s="1" t="n">
        <v>9</v>
      </c>
      <c r="H162" s="1" t="n">
        <v>10</v>
      </c>
      <c r="I162" s="1" t="n">
        <v>3</v>
      </c>
      <c r="J162" s="1" t="s">
        <v>46</v>
      </c>
      <c r="K162" s="1" t="s">
        <v>47</v>
      </c>
      <c r="L162" s="1" t="s">
        <v>48</v>
      </c>
      <c r="M162" s="1" t="s">
        <v>49</v>
      </c>
      <c r="N162" s="1" t="n">
        <v>32571924.07</v>
      </c>
      <c r="O162" s="1" t="n">
        <v>5992298.4</v>
      </c>
      <c r="P162" s="1" t="s">
        <v>50</v>
      </c>
      <c r="R162" s="1" t="s">
        <v>50</v>
      </c>
      <c r="S162" s="0" t="n">
        <v>1</v>
      </c>
      <c r="T162" s="0" t="n">
        <v>32</v>
      </c>
      <c r="U162" s="0" t="s">
        <v>51</v>
      </c>
      <c r="AI162" s="0" t="n">
        <f aca="false">($O162-$V$2)/($X$2*$AB$2)</f>
        <v>0.941434922794577</v>
      </c>
      <c r="AJ162" s="0" t="n">
        <f aca="false">($N162-$W$2)/($X$2*$AB$2)</f>
        <v>5.03873928586634</v>
      </c>
      <c r="AK162" s="0" t="n">
        <f aca="false">($AI162-(($AC$2*SIN(RADIANS(2*1*$AI162))*COSH(RADIANS(2*1*$AJ162)))+($AD$2*SIN(RADIANS(2*2*$AI162))*COSH(RADIANS(2*2*$AJ162)))+($AE$2*SIN(RADIANS(2*3*$AI162))*COSH(RADIANS(2*3*$AJ162)))))</f>
        <v>0.941406966974579</v>
      </c>
      <c r="AL162" s="0" t="n">
        <f aca="false">($AJ162-(($AC$2*COS(RADIANS(2*1*$AI162))*SINH(RADIANS(2*1*$AJ162)))+($AD$2*COS(RADIANS(2*2*$AI162))*SINH(RADIANS(2*2*$AJ162)))+($AE$2*COS(RADIANS(2*3*$AI162))*SINH(RADIANS(2*3*$AJ162)))))</f>
        <v>5.03859123902972</v>
      </c>
      <c r="AM162" s="0" t="n">
        <f aca="false">ASIN(((SIN(($AK162))/(COSH((($AL162)))))))</f>
        <v>0.0104810961498456</v>
      </c>
      <c r="AN162" s="0" t="n">
        <f aca="false">$T162*6-183</f>
        <v>9</v>
      </c>
      <c r="AO162" s="0" t="n">
        <f aca="false">$AM162+($AF$2*SIN(2*$AM162))+($AG$2*SIN(4*$AM162)+($AH$2*SIN(6*$AM162)))</f>
        <v>0.0105518661077564</v>
      </c>
      <c r="AP162" s="0" t="n">
        <f aca="false">$AN162+ATAN(SINH($AL162)/COS($AK162))</f>
        <v>10.5631638498304</v>
      </c>
    </row>
    <row r="163" customFormat="false" ht="13.8" hidden="false" customHeight="false" outlineLevel="0" collapsed="false">
      <c r="A163" s="1" t="s">
        <v>655</v>
      </c>
      <c r="B163" s="1" t="s">
        <v>656</v>
      </c>
      <c r="C163" s="1" t="s">
        <v>657</v>
      </c>
      <c r="D163" s="1" t="s">
        <v>343</v>
      </c>
      <c r="E163" s="1" t="n">
        <v>20.56</v>
      </c>
      <c r="F163" s="1" t="n">
        <v>34</v>
      </c>
      <c r="G163" s="1" t="n">
        <v>34</v>
      </c>
      <c r="H163" s="1" t="n">
        <v>70</v>
      </c>
      <c r="I163" s="1" t="n">
        <v>3</v>
      </c>
      <c r="J163" s="1" t="s">
        <v>56</v>
      </c>
      <c r="K163" s="1" t="s">
        <v>634</v>
      </c>
      <c r="L163" s="1" t="s">
        <v>635</v>
      </c>
      <c r="M163" s="1" t="s">
        <v>49</v>
      </c>
      <c r="N163" s="1" t="n">
        <v>32579613.52</v>
      </c>
      <c r="O163" s="1" t="n">
        <v>6021059.92</v>
      </c>
      <c r="R163" s="1" t="s">
        <v>50</v>
      </c>
      <c r="S163" s="0" t="n">
        <v>1</v>
      </c>
      <c r="T163" s="0" t="n">
        <v>32</v>
      </c>
      <c r="U163" s="0" t="s">
        <v>51</v>
      </c>
      <c r="AI163" s="0" t="n">
        <f aca="false">($O163-$V$2)/($X$2*$AB$2)</f>
        <v>0.945953572827201</v>
      </c>
      <c r="AJ163" s="0" t="n">
        <f aca="false">($N163-$W$2)/($X$2*$AB$2)</f>
        <v>5.03994735600635</v>
      </c>
      <c r="AK163" s="0" t="n">
        <f aca="false">($AI163-(($AC$2*SIN(RADIANS(2*1*$AI163))*COSH(RADIANS(2*1*$AJ163)))+($AD$2*SIN(RADIANS(2*2*$AI163))*COSH(RADIANS(2*2*$AJ163)))+($AE$2*SIN(RADIANS(2*3*$AI163))*COSH(RADIANS(2*3*$AJ163)))))</f>
        <v>0.945925482668663</v>
      </c>
      <c r="AL163" s="0" t="n">
        <f aca="false">($AJ163-(($AC$2*COS(RADIANS(2*1*$AI163))*SINH(RADIANS(2*1*$AJ163)))+($AD$2*COS(RADIANS(2*2*$AI163))*SINH(RADIANS(2*2*$AJ163)))+($AE$2*COS(RADIANS(2*3*$AI163))*SINH(RADIANS(2*3*$AJ163)))))</f>
        <v>5.03979927407902</v>
      </c>
      <c r="AM163" s="0" t="n">
        <f aca="false">ASIN(((SIN(($AK163))/(COSH((($AL163)))))))</f>
        <v>0.0105027813749599</v>
      </c>
      <c r="AN163" s="0" t="n">
        <f aca="false">$T163*6-183</f>
        <v>9</v>
      </c>
      <c r="AO163" s="0" t="n">
        <f aca="false">$AM163+($AF$2*SIN(2*$AM163))+($AG$2*SIN(4*$AM163)+($AH$2*SIN(6*$AM163)))</f>
        <v>0.0105736977329207</v>
      </c>
      <c r="AP163" s="0" t="n">
        <f aca="false">$AN163+ATAN(SINH($AL163)/COS($AK163))</f>
        <v>10.5632204448309</v>
      </c>
    </row>
    <row r="164" customFormat="false" ht="13.8" hidden="false" customHeight="false" outlineLevel="0" collapsed="false">
      <c r="A164" s="1" t="s">
        <v>658</v>
      </c>
      <c r="B164" s="1" t="s">
        <v>659</v>
      </c>
      <c r="C164" s="1" t="s">
        <v>660</v>
      </c>
      <c r="D164" s="1" t="s">
        <v>109</v>
      </c>
      <c r="E164" s="1" t="n">
        <v>33.94</v>
      </c>
      <c r="F164" s="1" t="n">
        <v>18.1</v>
      </c>
      <c r="G164" s="1" t="n">
        <v>18.1</v>
      </c>
      <c r="H164" s="1" t="n">
        <v>19</v>
      </c>
      <c r="I164" s="1" t="n">
        <v>3</v>
      </c>
      <c r="J164" s="1" t="s">
        <v>62</v>
      </c>
      <c r="K164" s="1" t="s">
        <v>519</v>
      </c>
      <c r="L164" s="1" t="s">
        <v>520</v>
      </c>
      <c r="M164" s="1" t="s">
        <v>49</v>
      </c>
      <c r="N164" s="1" t="n">
        <v>32578319.65</v>
      </c>
      <c r="O164" s="1" t="n">
        <v>6000794.98</v>
      </c>
      <c r="P164" s="1" t="s">
        <v>50</v>
      </c>
      <c r="R164" s="1" t="s">
        <v>50</v>
      </c>
      <c r="S164" s="0" t="n">
        <v>1</v>
      </c>
      <c r="T164" s="0" t="n">
        <v>32</v>
      </c>
      <c r="U164" s="0" t="s">
        <v>51</v>
      </c>
      <c r="AI164" s="0" t="n">
        <f aca="false">($O164-$V$2)/($X$2*$AB$2)</f>
        <v>0.942769799097853</v>
      </c>
      <c r="AJ164" s="0" t="n">
        <f aca="false">($N164-$W$2)/($X$2*$AB$2)</f>
        <v>5.0397440793465</v>
      </c>
      <c r="AK164" s="0" t="n">
        <f aca="false">($AI164-(($AC$2*SIN(RADIANS(2*1*$AI164))*COSH(RADIANS(2*1*$AJ164)))+($AD$2*SIN(RADIANS(2*2*$AI164))*COSH(RADIANS(2*2*$AJ164)))+($AE$2*SIN(RADIANS(2*3*$AI164))*COSH(RADIANS(2*3*$AJ164)))))</f>
        <v>0.942741803482103</v>
      </c>
      <c r="AL164" s="0" t="n">
        <f aca="false">($AJ164-(($AC$2*COS(RADIANS(2*1*$AI164))*SINH(RADIANS(2*1*$AJ164)))+($AD$2*COS(RADIANS(2*2*$AI164))*SINH(RADIANS(2*2*$AJ164)))+($AE$2*COS(RADIANS(2*3*$AI164))*SINH(RADIANS(2*3*$AJ164)))))</f>
        <v>5.03959600291038</v>
      </c>
      <c r="AM164" s="0" t="n">
        <f aca="false">ASIN(((SIN(($AK164))/(COSH((($AL164)))))))</f>
        <v>0.0104807393576911</v>
      </c>
      <c r="AN164" s="0" t="n">
        <f aca="false">$T164*6-183</f>
        <v>9</v>
      </c>
      <c r="AO164" s="0" t="n">
        <f aca="false">$AM164+($AF$2*SIN(2*$AM164))+($AG$2*SIN(4*$AM164)+($AH$2*SIN(6*$AM164)))</f>
        <v>0.0105515069068459</v>
      </c>
      <c r="AP164" s="0" t="n">
        <f aca="false">$AN164+ATAN(SINH($AL164)/COS($AK164))</f>
        <v>10.563185498557</v>
      </c>
    </row>
    <row r="165" customFormat="false" ht="13.8" hidden="false" customHeight="false" outlineLevel="0" collapsed="false">
      <c r="A165" s="1" t="s">
        <v>661</v>
      </c>
      <c r="B165" s="1" t="s">
        <v>662</v>
      </c>
      <c r="C165" s="1" t="s">
        <v>663</v>
      </c>
      <c r="D165" s="1" t="s">
        <v>664</v>
      </c>
      <c r="E165" s="1" t="n">
        <v>15.61</v>
      </c>
      <c r="F165" s="1" t="n">
        <v>75</v>
      </c>
      <c r="G165" s="1" t="n">
        <v>75</v>
      </c>
      <c r="H165" s="1" t="n">
        <v>198</v>
      </c>
      <c r="I165" s="1" t="n">
        <v>5</v>
      </c>
      <c r="J165" s="1" t="s">
        <v>598</v>
      </c>
      <c r="K165" s="1" t="s">
        <v>249</v>
      </c>
      <c r="L165" s="1" t="s">
        <v>250</v>
      </c>
      <c r="M165" s="1" t="s">
        <v>251</v>
      </c>
      <c r="N165" s="1" t="n">
        <v>32554865.98</v>
      </c>
      <c r="O165" s="1" t="n">
        <v>5992761.62</v>
      </c>
      <c r="Q165" s="1" t="s">
        <v>50</v>
      </c>
      <c r="S165" s="0" t="n">
        <v>1</v>
      </c>
      <c r="T165" s="0" t="n">
        <v>32</v>
      </c>
      <c r="U165" s="0" t="s">
        <v>51</v>
      </c>
      <c r="AI165" s="0" t="n">
        <f aca="false">($O165-$V$2)/($X$2*$AB$2)</f>
        <v>0.941507698123145</v>
      </c>
      <c r="AJ165" s="0" t="n">
        <f aca="false">($N165-$W$2)/($X$2*$AB$2)</f>
        <v>5.03605933227087</v>
      </c>
      <c r="AK165" s="0" t="n">
        <f aca="false">($AI165-(($AC$2*SIN(RADIANS(2*1*$AI165))*COSH(RADIANS(2*1*$AJ165)))+($AD$2*SIN(RADIANS(2*2*$AI165))*COSH(RADIANS(2*2*$AJ165)))+($AE$2*SIN(RADIANS(2*3*$AI165))*COSH(RADIANS(2*3*$AJ165)))))</f>
        <v>0.941479740598269</v>
      </c>
      <c r="AL165" s="0" t="n">
        <f aca="false">($AJ165-(($AC$2*COS(RADIANS(2*1*$AI165))*SINH(RADIANS(2*1*$AJ165)))+($AD$2*COS(RADIANS(2*2*$AI165))*SINH(RADIANS(2*2*$AJ165)))+($AE$2*COS(RADIANS(2*3*$AI165))*SINH(RADIANS(2*3*$AJ165)))))</f>
        <v>5.03591136499828</v>
      </c>
      <c r="AM165" s="0" t="n">
        <f aca="false">ASIN(((SIN(($AK165))/(COSH((($AL165)))))))</f>
        <v>0.0105097773978483</v>
      </c>
      <c r="AN165" s="0" t="n">
        <f aca="false">$T165*6-183</f>
        <v>9</v>
      </c>
      <c r="AO165" s="0" t="n">
        <f aca="false">$AM165+($AF$2*SIN(2*$AM165))+($AG$2*SIN(4*$AM165)+($AH$2*SIN(6*$AM165)))</f>
        <v>0.0105807409869292</v>
      </c>
      <c r="AP165" s="0" t="n">
        <f aca="false">$AN165+ATAN(SINH($AL165)/COS($AK165))</f>
        <v>10.5631441322121</v>
      </c>
    </row>
    <row r="166" customFormat="false" ht="13.8" hidden="false" customHeight="false" outlineLevel="0" collapsed="false">
      <c r="A166" s="1" t="s">
        <v>665</v>
      </c>
      <c r="B166" s="1" t="s">
        <v>666</v>
      </c>
      <c r="C166" s="1" t="s">
        <v>667</v>
      </c>
      <c r="D166" s="1" t="s">
        <v>109</v>
      </c>
      <c r="E166" s="1" t="n">
        <v>5.77</v>
      </c>
      <c r="F166" s="1" t="n">
        <v>14.1</v>
      </c>
      <c r="G166" s="1" t="n">
        <v>14.1</v>
      </c>
      <c r="H166" s="1" t="n">
        <v>15</v>
      </c>
      <c r="I166" s="1" t="n">
        <v>3</v>
      </c>
      <c r="J166" s="1" t="s">
        <v>62</v>
      </c>
      <c r="K166" s="1" t="s">
        <v>483</v>
      </c>
      <c r="L166" s="1" t="s">
        <v>484</v>
      </c>
      <c r="M166" s="1" t="s">
        <v>49</v>
      </c>
      <c r="N166" s="1" t="n">
        <v>32530635.92</v>
      </c>
      <c r="O166" s="1" t="n">
        <v>6012548.13</v>
      </c>
      <c r="P166" s="1" t="s">
        <v>50</v>
      </c>
      <c r="R166" s="1" t="s">
        <v>50</v>
      </c>
      <c r="S166" s="0" t="n">
        <v>1</v>
      </c>
      <c r="T166" s="0" t="n">
        <v>32</v>
      </c>
      <c r="U166" s="0" t="s">
        <v>51</v>
      </c>
      <c r="AI166" s="0" t="n">
        <f aca="false">($O166-$V$2)/($X$2*$AB$2)</f>
        <v>0.944616306919099</v>
      </c>
      <c r="AJ166" s="0" t="n">
        <f aca="false">($N166-$W$2)/($X$2*$AB$2)</f>
        <v>5.03225260851602</v>
      </c>
      <c r="AK166" s="0" t="n">
        <f aca="false">($AI166-(($AC$2*SIN(RADIANS(2*1*$AI166))*COSH(RADIANS(2*1*$AJ166)))+($AD$2*SIN(RADIANS(2*2*$AI166))*COSH(RADIANS(2*2*$AJ166)))+($AE$2*SIN(RADIANS(2*3*$AI166))*COSH(RADIANS(2*3*$AJ166)))))</f>
        <v>0.944588257767888</v>
      </c>
      <c r="AL166" s="0" t="n">
        <f aca="false">($AJ166-(($AC$2*COS(RADIANS(2*1*$AI166))*SINH(RADIANS(2*1*$AJ166)))+($AD$2*COS(RADIANS(2*2*$AI166))*SINH(RADIANS(2*2*$AJ166)))+($AE$2*COS(RADIANS(2*3*$AI166))*SINH(RADIANS(2*3*$AJ166)))))</f>
        <v>5.03210475476843</v>
      </c>
      <c r="AM166" s="0" t="n">
        <f aca="false">ASIN(((SIN(($AK166))/(COSH((($AL166)))))))</f>
        <v>0.0105736848027582</v>
      </c>
      <c r="AN166" s="0" t="n">
        <f aca="false">$T166*6-183</f>
        <v>9</v>
      </c>
      <c r="AO166" s="0" t="n">
        <f aca="false">$AM166+($AF$2*SIN(2*$AM166))+($AG$2*SIN(4*$AM166)+($AH$2*SIN(6*$AM166)))</f>
        <v>0.0106450798389315</v>
      </c>
      <c r="AP166" s="0" t="n">
        <f aca="false">$AN166+ATAN(SINH($AL166)/COS($AK166))</f>
        <v>10.5631477781747</v>
      </c>
    </row>
    <row r="167" customFormat="false" ht="13.8" hidden="false" customHeight="false" outlineLevel="0" collapsed="false">
      <c r="A167" s="1" t="s">
        <v>668</v>
      </c>
      <c r="B167" s="1" t="s">
        <v>669</v>
      </c>
      <c r="C167" s="1" t="s">
        <v>670</v>
      </c>
      <c r="D167" s="1" t="s">
        <v>671</v>
      </c>
      <c r="E167" s="1" t="n">
        <v>18.54</v>
      </c>
      <c r="F167" s="1" t="n">
        <v>5.5</v>
      </c>
      <c r="G167" s="1" t="n">
        <v>5.5</v>
      </c>
      <c r="H167" s="1" t="n">
        <v>10</v>
      </c>
      <c r="I167" s="1" t="n">
        <v>3</v>
      </c>
      <c r="J167" s="1" t="s">
        <v>46</v>
      </c>
      <c r="K167" s="1" t="s">
        <v>76</v>
      </c>
      <c r="L167" s="1" t="s">
        <v>77</v>
      </c>
      <c r="M167" s="1" t="s">
        <v>49</v>
      </c>
      <c r="N167" s="1" t="n">
        <v>32552063.23</v>
      </c>
      <c r="O167" s="1" t="n">
        <v>6003022.54</v>
      </c>
      <c r="P167" s="1" t="s">
        <v>50</v>
      </c>
      <c r="R167" s="1" t="s">
        <v>50</v>
      </c>
      <c r="S167" s="0" t="n">
        <v>1</v>
      </c>
      <c r="T167" s="0" t="n">
        <v>32</v>
      </c>
      <c r="U167" s="0" t="s">
        <v>51</v>
      </c>
      <c r="AI167" s="0" t="n">
        <f aca="false">($O167-$V$2)/($X$2*$AB$2)</f>
        <v>0.943119765444091</v>
      </c>
      <c r="AJ167" s="0" t="n">
        <f aca="false">($N167-$W$2)/($X$2*$AB$2)</f>
        <v>5.03561899927112</v>
      </c>
      <c r="AK167" s="0" t="n">
        <f aca="false">($AI167-(($AC$2*SIN(RADIANS(2*1*$AI167))*COSH(RADIANS(2*1*$AJ167)))+($AD$2*SIN(RADIANS(2*2*$AI167))*COSH(RADIANS(2*2*$AJ167)))+($AE$2*SIN(RADIANS(2*3*$AI167))*COSH(RADIANS(2*3*$AJ167)))))</f>
        <v>0.943091760142029</v>
      </c>
      <c r="AL167" s="0" t="n">
        <f aca="false">($AJ167-(($AC$2*COS(RADIANS(2*1*$AI167))*SINH(RADIANS(2*1*$AJ167)))+($AD$2*COS(RADIANS(2*2*$AI167))*SINH(RADIANS(2*2*$AJ167)))+($AE$2*COS(RADIANS(2*3*$AI167))*SINH(RADIANS(2*3*$AJ167)))))</f>
        <v>5.03547104534331</v>
      </c>
      <c r="AM167" s="0" t="n">
        <f aca="false">ASIN(((SIN(($AK167))/(COSH((($AL167)))))))</f>
        <v>0.0105267329907345</v>
      </c>
      <c r="AN167" s="0" t="n">
        <f aca="false">$T167*6-183</f>
        <v>9</v>
      </c>
      <c r="AO167" s="0" t="n">
        <f aca="false">$AM167+($AF$2*SIN(2*$AM167))+($AG$2*SIN(4*$AM167)+($AH$2*SIN(6*$AM167)))</f>
        <v>0.0105978110493143</v>
      </c>
      <c r="AP167" s="0" t="n">
        <f aca="false">$AN167+ATAN(SINH($AL167)/COS($AK167))</f>
        <v>10.5631577214022</v>
      </c>
    </row>
    <row r="168" customFormat="false" ht="13.8" hidden="false" customHeight="false" outlineLevel="0" collapsed="false">
      <c r="A168" s="1" t="s">
        <v>672</v>
      </c>
      <c r="B168" s="1" t="s">
        <v>673</v>
      </c>
      <c r="C168" s="1" t="s">
        <v>674</v>
      </c>
      <c r="D168" s="1" t="s">
        <v>262</v>
      </c>
      <c r="E168" s="1" t="n">
        <v>20.87</v>
      </c>
      <c r="F168" s="1" t="n">
        <v>16</v>
      </c>
      <c r="G168" s="1" t="n">
        <v>16</v>
      </c>
      <c r="H168" s="1" t="n">
        <v>17</v>
      </c>
      <c r="I168" s="1" t="n">
        <v>3</v>
      </c>
      <c r="J168" s="1" t="s">
        <v>46</v>
      </c>
      <c r="K168" s="1" t="s">
        <v>76</v>
      </c>
      <c r="L168" s="1" t="s">
        <v>77</v>
      </c>
      <c r="M168" s="1" t="s">
        <v>49</v>
      </c>
      <c r="N168" s="1" t="n">
        <v>32522127</v>
      </c>
      <c r="O168" s="1" t="n">
        <v>5993279</v>
      </c>
      <c r="P168" s="1" t="s">
        <v>50</v>
      </c>
      <c r="R168" s="1" t="s">
        <v>50</v>
      </c>
      <c r="S168" s="0" t="n">
        <v>1</v>
      </c>
      <c r="T168" s="0" t="n">
        <v>32</v>
      </c>
      <c r="U168" s="0" t="s">
        <v>51</v>
      </c>
      <c r="AI168" s="0" t="n">
        <f aca="false">($O168-$V$2)/($X$2*$AB$2)</f>
        <v>0.941588982393026</v>
      </c>
      <c r="AJ168" s="0" t="n">
        <f aca="false">($N168-$W$2)/($X$2*$AB$2)</f>
        <v>5.0309157935064</v>
      </c>
      <c r="AK168" s="0" t="n">
        <f aca="false">($AI168-(($AC$2*SIN(RADIANS(2*1*$AI168))*COSH(RADIANS(2*1*$AJ168)))+($AD$2*SIN(RADIANS(2*2*$AI168))*COSH(RADIANS(2*2*$AJ168)))+($AE$2*SIN(RADIANS(2*3*$AI168))*COSH(RADIANS(2*3*$AJ168)))))</f>
        <v>0.941561023328754</v>
      </c>
      <c r="AL168" s="0" t="n">
        <f aca="false">($AJ168-(($AC$2*COS(RADIANS(2*1*$AI168))*SINH(RADIANS(2*1*$AJ168)))+($AD$2*COS(RADIANS(2*2*$AI168))*SINH(RADIANS(2*2*$AJ168)))+($AE$2*COS(RADIANS(2*3*$AI168))*SINH(RADIANS(2*3*$AJ168)))))</f>
        <v>5.0307679789246</v>
      </c>
      <c r="AM168" s="0" t="n">
        <f aca="false">ASIN(((SIN(($AK168))/(COSH((($AL168)))))))</f>
        <v>0.0105645950475702</v>
      </c>
      <c r="AN168" s="0" t="n">
        <f aca="false">$T168*6-183</f>
        <v>9</v>
      </c>
      <c r="AO168" s="0" t="n">
        <f aca="false">$AM168+($AF$2*SIN(2*$AM168))+($AG$2*SIN(4*$AM168)+($AH$2*SIN(6*$AM168)))</f>
        <v>0.0106359287177119</v>
      </c>
      <c r="AP168" s="0" t="n">
        <f aca="false">$AN168+ATAN(SINH($AL168)/COS($AK168))</f>
        <v>10.5631055295222</v>
      </c>
    </row>
    <row r="169" customFormat="false" ht="13.8" hidden="false" customHeight="false" outlineLevel="0" collapsed="false">
      <c r="A169" s="1" t="s">
        <v>675</v>
      </c>
      <c r="B169" s="1" t="s">
        <v>676</v>
      </c>
      <c r="C169" s="1" t="s">
        <v>677</v>
      </c>
      <c r="D169" s="1" t="s">
        <v>678</v>
      </c>
      <c r="E169" s="1" t="n">
        <v>11.44</v>
      </c>
      <c r="F169" s="1" t="n">
        <v>115</v>
      </c>
      <c r="G169" s="1" t="n">
        <v>115</v>
      </c>
      <c r="H169" s="1" t="n">
        <v>176</v>
      </c>
      <c r="I169" s="1" t="n">
        <v>5</v>
      </c>
      <c r="J169" s="1" t="s">
        <v>598</v>
      </c>
      <c r="K169" s="1" t="s">
        <v>679</v>
      </c>
      <c r="L169" s="1" t="s">
        <v>680</v>
      </c>
      <c r="M169" s="1" t="s">
        <v>251</v>
      </c>
      <c r="N169" s="1" t="n">
        <v>32551620.76</v>
      </c>
      <c r="O169" s="1" t="n">
        <v>6020330.76</v>
      </c>
      <c r="Q169" s="1" t="s">
        <v>50</v>
      </c>
      <c r="S169" s="0" t="n">
        <v>1</v>
      </c>
      <c r="T169" s="0" t="n">
        <v>32</v>
      </c>
      <c r="U169" s="0" t="s">
        <v>51</v>
      </c>
      <c r="AI169" s="0" t="n">
        <f aca="false">($O169-$V$2)/($X$2*$AB$2)</f>
        <v>0.945839016334436</v>
      </c>
      <c r="AJ169" s="0" t="n">
        <f aca="false">($N169-$W$2)/($X$2*$AB$2)</f>
        <v>5.03554948392284</v>
      </c>
      <c r="AK169" s="0" t="n">
        <f aca="false">($AI169-(($AC$2*SIN(RADIANS(2*1*$AI169))*COSH(RADIANS(2*1*$AJ169)))+($AD$2*SIN(RADIANS(2*2*$AI169))*COSH(RADIANS(2*2*$AJ169)))+($AE$2*SIN(RADIANS(2*3*$AI169))*COSH(RADIANS(2*3*$AJ169)))))</f>
        <v>0.945810930327237</v>
      </c>
      <c r="AL169" s="0" t="n">
        <f aca="false">($AJ169-(($AC$2*COS(RADIANS(2*1*$AI169))*SINH(RADIANS(2*1*$AJ169)))+($AD$2*COS(RADIANS(2*2*$AI169))*SINH(RADIANS(2*2*$AJ169)))+($AE$2*COS(RADIANS(2*3*$AI169))*SINH(RADIANS(2*3*$AJ169)))))</f>
        <v>5.03540153252185</v>
      </c>
      <c r="AM169" s="0" t="n">
        <f aca="false">ASIN(((SIN(($AK169))/(COSH((($AL169)))))))</f>
        <v>0.0105481976899792</v>
      </c>
      <c r="AN169" s="0" t="n">
        <f aca="false">$T169*6-183</f>
        <v>9</v>
      </c>
      <c r="AO169" s="0" t="n">
        <f aca="false">$AM169+($AF$2*SIN(2*$AM169))+($AG$2*SIN(4*$AM169)+($AH$2*SIN(6*$AM169)))</f>
        <v>0.0106194206595251</v>
      </c>
      <c r="AP169" s="0" t="n">
        <f aca="false">$AN169+ATAN(SINH($AL169)/COS($AK169))</f>
        <v>10.5631858447803</v>
      </c>
    </row>
    <row r="170" customFormat="false" ht="13.8" hidden="false" customHeight="false" outlineLevel="0" collapsed="false">
      <c r="A170" s="1" t="s">
        <v>681</v>
      </c>
      <c r="B170" s="1" t="s">
        <v>682</v>
      </c>
      <c r="C170" s="1" t="s">
        <v>683</v>
      </c>
      <c r="D170" s="1" t="s">
        <v>296</v>
      </c>
      <c r="E170" s="1" t="n">
        <v>11.4</v>
      </c>
      <c r="F170" s="1" t="n">
        <v>12</v>
      </c>
      <c r="G170" s="1" t="n">
        <v>13</v>
      </c>
      <c r="H170" s="1" t="n">
        <v>15</v>
      </c>
      <c r="I170" s="1" t="n">
        <v>4</v>
      </c>
      <c r="J170" s="1" t="s">
        <v>62</v>
      </c>
      <c r="K170" s="1" t="s">
        <v>684</v>
      </c>
      <c r="L170" s="1" t="s">
        <v>685</v>
      </c>
      <c r="M170" s="1" t="s">
        <v>49</v>
      </c>
      <c r="N170" s="1" t="n">
        <v>32551610.77</v>
      </c>
      <c r="O170" s="1" t="n">
        <v>6020320.76</v>
      </c>
      <c r="P170" s="1" t="s">
        <v>50</v>
      </c>
      <c r="R170" s="1" t="s">
        <v>50</v>
      </c>
      <c r="S170" s="0" t="n">
        <v>1</v>
      </c>
      <c r="T170" s="0" t="n">
        <v>32</v>
      </c>
      <c r="U170" s="0" t="s">
        <v>51</v>
      </c>
      <c r="AI170" s="0" t="n">
        <f aca="false">($O170-$V$2)/($X$2*$AB$2)</f>
        <v>0.9458374452596</v>
      </c>
      <c r="AJ170" s="0" t="n">
        <f aca="false">($N170-$W$2)/($X$2*$AB$2)</f>
        <v>5.03554791441908</v>
      </c>
      <c r="AK170" s="0" t="n">
        <f aca="false">($AI170-(($AC$2*SIN(RADIANS(2*1*$AI170))*COSH(RADIANS(2*1*$AJ170)))+($AD$2*SIN(RADIANS(2*2*$AI170))*COSH(RADIANS(2*2*$AJ170)))+($AE$2*SIN(RADIANS(2*3*$AI170))*COSH(RADIANS(2*3*$AJ170)))))</f>
        <v>0.945809359299304</v>
      </c>
      <c r="AL170" s="0" t="n">
        <f aca="false">($AJ170-(($AC$2*COS(RADIANS(2*1*$AI170))*SINH(RADIANS(2*1*$AJ170)))+($AD$2*COS(RADIANS(2*2*$AI170))*SINH(RADIANS(2*2*$AJ170)))+($AE$2*COS(RADIANS(2*3*$AI170))*SINH(RADIANS(2*3*$AJ170)))))</f>
        <v>5.03539996306441</v>
      </c>
      <c r="AM170" s="0" t="n">
        <f aca="false">ASIN(((SIN(($AK170))/(COSH((($AL170)))))))</f>
        <v>0.010548202287957</v>
      </c>
      <c r="AN170" s="0" t="n">
        <f aca="false">$T170*6-183</f>
        <v>9</v>
      </c>
      <c r="AO170" s="0" t="n">
        <f aca="false">$AM170+($AF$2*SIN(2*$AM170))+($AG$2*SIN(4*$AM170)+($AH$2*SIN(6*$AM170)))</f>
        <v>0.0106194252885443</v>
      </c>
      <c r="AP170" s="0" t="n">
        <f aca="false">$AN170+ATAN(SINH($AL170)/COS($AK170))</f>
        <v>10.5631858162637</v>
      </c>
    </row>
    <row r="171" customFormat="false" ht="13.8" hidden="false" customHeight="false" outlineLevel="0" collapsed="false">
      <c r="A171" s="1" t="s">
        <v>686</v>
      </c>
      <c r="B171" s="1" t="s">
        <v>687</v>
      </c>
      <c r="C171" s="1" t="s">
        <v>688</v>
      </c>
      <c r="D171" s="1" t="s">
        <v>186</v>
      </c>
      <c r="E171" s="1" t="n">
        <v>26.46</v>
      </c>
      <c r="F171" s="1" t="n">
        <v>7</v>
      </c>
      <c r="G171" s="1" t="n">
        <v>7</v>
      </c>
      <c r="H171" s="1" t="n">
        <v>7.5</v>
      </c>
      <c r="I171" s="1" t="n">
        <v>2</v>
      </c>
      <c r="J171" s="1" t="s">
        <v>46</v>
      </c>
      <c r="K171" s="1" t="s">
        <v>483</v>
      </c>
      <c r="L171" s="1" t="s">
        <v>484</v>
      </c>
      <c r="M171" s="1" t="s">
        <v>49</v>
      </c>
      <c r="N171" s="1" t="n">
        <v>32540256.58</v>
      </c>
      <c r="O171" s="1" t="n">
        <v>6032097.27</v>
      </c>
      <c r="P171" s="1" t="s">
        <v>50</v>
      </c>
      <c r="R171" s="1" t="s">
        <v>50</v>
      </c>
      <c r="S171" s="0" t="n">
        <v>1</v>
      </c>
      <c r="T171" s="0" t="n">
        <v>32</v>
      </c>
      <c r="U171" s="0" t="s">
        <v>51</v>
      </c>
      <c r="AI171" s="0" t="n">
        <f aca="false">($O171-$V$2)/($X$2*$AB$2)</f>
        <v>0.947687623111664</v>
      </c>
      <c r="AJ171" s="0" t="n">
        <f aca="false">($N171-$W$2)/($X$2*$AB$2)</f>
        <v>5.0337640861995</v>
      </c>
      <c r="AK171" s="0" t="n">
        <f aca="false">($AI171-(($AC$2*SIN(RADIANS(2*1*$AI171))*COSH(RADIANS(2*1*$AJ171)))+($AD$2*SIN(RADIANS(2*2*$AI171))*COSH(RADIANS(2*2*$AJ171)))+($AE$2*SIN(RADIANS(2*3*$AI171))*COSH(RADIANS(2*3*$AJ171)))))</f>
        <v>0.947659482536648</v>
      </c>
      <c r="AL171" s="0" t="n">
        <f aca="false">($AJ171-(($AC$2*COS(RADIANS(2*1*$AI171))*SINH(RADIANS(2*1*$AJ171)))+($AD$2*COS(RADIANS(2*2*$AI171))*SINH(RADIANS(2*2*$AJ171)))+($AE$2*COS(RADIANS(2*3*$AI171))*SINH(RADIANS(2*3*$AJ171)))))</f>
        <v>5.0336161881107</v>
      </c>
      <c r="AM171" s="0" t="n">
        <f aca="false">ASIN(((SIN(($AK171))/(COSH((($AL171)))))))</f>
        <v>0.0105811210940298</v>
      </c>
      <c r="AN171" s="0" t="n">
        <f aca="false">$T171*6-183</f>
        <v>9</v>
      </c>
      <c r="AO171" s="0" t="n">
        <f aca="false">$AM171+($AF$2*SIN(2*$AM171))+($AG$2*SIN(4*$AM171)+($AH$2*SIN(6*$AM171)))</f>
        <v>0.0106525663334829</v>
      </c>
      <c r="AP171" s="0" t="n">
        <f aca="false">$AN171+ATAN(SINH($AL171)/COS($AK171))</f>
        <v>10.5631917915983</v>
      </c>
    </row>
    <row r="172" customFormat="false" ht="13.8" hidden="false" customHeight="false" outlineLevel="0" collapsed="false">
      <c r="A172" s="1" t="s">
        <v>689</v>
      </c>
      <c r="B172" s="1" t="s">
        <v>690</v>
      </c>
      <c r="C172" s="1" t="s">
        <v>691</v>
      </c>
      <c r="D172" s="1" t="s">
        <v>262</v>
      </c>
      <c r="E172" s="1" t="n">
        <v>27.35</v>
      </c>
      <c r="F172" s="1" t="n">
        <v>8</v>
      </c>
      <c r="G172" s="1" t="n">
        <v>8</v>
      </c>
      <c r="H172" s="1" t="n">
        <v>9</v>
      </c>
      <c r="I172" s="1" t="n">
        <v>3</v>
      </c>
      <c r="J172" s="1" t="s">
        <v>46</v>
      </c>
      <c r="K172" s="1" t="s">
        <v>76</v>
      </c>
      <c r="L172" s="1" t="s">
        <v>77</v>
      </c>
      <c r="M172" s="1" t="s">
        <v>49</v>
      </c>
      <c r="N172" s="1" t="n">
        <v>32557132</v>
      </c>
      <c r="O172" s="1" t="n">
        <v>6005618</v>
      </c>
      <c r="P172" s="1" t="s">
        <v>50</v>
      </c>
      <c r="R172" s="1" t="s">
        <v>50</v>
      </c>
      <c r="S172" s="0" t="n">
        <v>1</v>
      </c>
      <c r="T172" s="0" t="n">
        <v>32</v>
      </c>
      <c r="U172" s="0" t="s">
        <v>51</v>
      </c>
      <c r="AI172" s="0" t="n">
        <f aca="false">($O172-$V$2)/($X$2*$AB$2)</f>
        <v>0.943527531633558</v>
      </c>
      <c r="AJ172" s="0" t="n">
        <f aca="false">($N172-$W$2)/($X$2*$AB$2)</f>
        <v>5.03641534097093</v>
      </c>
      <c r="AK172" s="0" t="n">
        <f aca="false">($AI172-(($AC$2*SIN(RADIANS(2*1*$AI172))*COSH(RADIANS(2*1*$AJ172)))+($AD$2*SIN(RADIANS(2*2*$AI172))*COSH(RADIANS(2*2*$AJ172)))+($AE$2*SIN(RADIANS(2*3*$AI172))*COSH(RADIANS(2*3*$AJ172)))))</f>
        <v>0.943499514091961</v>
      </c>
      <c r="AL172" s="0" t="n">
        <f aca="false">($AJ172-(($AC$2*COS(RADIANS(2*1*$AI172))*SINH(RADIANS(2*1*$AJ172)))+($AD$2*COS(RADIANS(2*2*$AI172))*SINH(RADIANS(2*2*$AJ172)))+($AE$2*COS(RADIANS(2*3*$AI172))*SINH(RADIANS(2*3*$AJ172)))))</f>
        <v>5.03626736347419</v>
      </c>
      <c r="AM172" s="0" t="n">
        <f aca="false">ASIN(((SIN(($AK172))/(COSH((($AL172)))))))</f>
        <v>0.0105214653852918</v>
      </c>
      <c r="AN172" s="0" t="n">
        <f aca="false">$T172*6-183</f>
        <v>9</v>
      </c>
      <c r="AO172" s="0" t="n">
        <f aca="false">$AM172+($AF$2*SIN(2*$AM172))+($AG$2*SIN(4*$AM172)+($AH$2*SIN(6*$AM172)))</f>
        <v>0.0105925078815644</v>
      </c>
      <c r="AP172" s="0" t="n">
        <f aca="false">$AN172+ATAN(SINH($AL172)/COS($AK172))</f>
        <v>10.5631680915865</v>
      </c>
    </row>
    <row r="173" customFormat="false" ht="13.8" hidden="false" customHeight="false" outlineLevel="0" collapsed="false">
      <c r="A173" s="1" t="s">
        <v>692</v>
      </c>
      <c r="B173" s="1" t="s">
        <v>693</v>
      </c>
      <c r="C173" s="1" t="s">
        <v>694</v>
      </c>
      <c r="D173" s="1" t="s">
        <v>262</v>
      </c>
      <c r="E173" s="1" t="n">
        <v>15.29</v>
      </c>
      <c r="F173" s="1" t="n">
        <v>5</v>
      </c>
      <c r="G173" s="1" t="n">
        <v>5</v>
      </c>
      <c r="H173" s="1" t="n">
        <v>6</v>
      </c>
      <c r="I173" s="1" t="n">
        <v>3</v>
      </c>
      <c r="J173" s="1" t="s">
        <v>46</v>
      </c>
      <c r="K173" s="1" t="s">
        <v>483</v>
      </c>
      <c r="L173" s="1" t="s">
        <v>484</v>
      </c>
      <c r="M173" s="1" t="s">
        <v>49</v>
      </c>
      <c r="N173" s="1" t="n">
        <v>32534538</v>
      </c>
      <c r="O173" s="1" t="n">
        <v>6011535</v>
      </c>
      <c r="P173" s="1" t="s">
        <v>50</v>
      </c>
      <c r="R173" s="1" t="s">
        <v>50</v>
      </c>
      <c r="S173" s="0" t="n">
        <v>1</v>
      </c>
      <c r="T173" s="0" t="n">
        <v>32</v>
      </c>
      <c r="U173" s="0" t="s">
        <v>51</v>
      </c>
      <c r="AI173" s="0" t="n">
        <f aca="false">($O173-$V$2)/($X$2*$AB$2)</f>
        <v>0.944457136614207</v>
      </c>
      <c r="AJ173" s="0" t="n">
        <f aca="false">($N173-$W$2)/($X$2*$AB$2)</f>
        <v>5.03286565448575</v>
      </c>
      <c r="AK173" s="0" t="n">
        <f aca="false">($AI173-(($AC$2*SIN(RADIANS(2*1*$AI173))*COSH(RADIANS(2*1*$AJ173)))+($AD$2*SIN(RADIANS(2*2*$AI173))*COSH(RADIANS(2*2*$AJ173)))+($AE$2*SIN(RADIANS(2*3*$AI173))*COSH(RADIANS(2*3*$AJ173)))))</f>
        <v>0.944429092083239</v>
      </c>
      <c r="AL173" s="0" t="n">
        <f aca="false">($AJ173-(($AC$2*COS(RADIANS(2*1*$AI173))*SINH(RADIANS(2*1*$AJ173)))+($AD$2*COS(RADIANS(2*2*$AI173))*SINH(RADIANS(2*2*$AJ173)))+($AE$2*COS(RADIANS(2*3*$AI173))*SINH(RADIANS(2*3*$AJ173)))))</f>
        <v>5.03271778251401</v>
      </c>
      <c r="AM173" s="0" t="n">
        <f aca="false">ASIN(((SIN(($AK173))/(COSH((($AL173)))))))</f>
        <v>0.010565988374625</v>
      </c>
      <c r="AN173" s="0" t="n">
        <f aca="false">$T173*6-183</f>
        <v>9</v>
      </c>
      <c r="AO173" s="0" t="n">
        <f aca="false">$AM173+($AF$2*SIN(2*$AM173))+($AG$2*SIN(4*$AM173)+($AH$2*SIN(6*$AM173)))</f>
        <v>0.010637331451287</v>
      </c>
      <c r="AP173" s="0" t="n">
        <f aca="false">$AN173+ATAN(SINH($AL173)/COS($AK173))</f>
        <v>10.5631507838734</v>
      </c>
    </row>
    <row r="174" customFormat="false" ht="13.8" hidden="false" customHeight="false" outlineLevel="0" collapsed="false">
      <c r="A174" s="1" t="s">
        <v>695</v>
      </c>
      <c r="B174" s="1" t="s">
        <v>696</v>
      </c>
      <c r="C174" s="1" t="s">
        <v>697</v>
      </c>
      <c r="D174" s="1" t="s">
        <v>109</v>
      </c>
      <c r="E174" s="1" t="n">
        <v>7.58</v>
      </c>
      <c r="F174" s="1" t="n">
        <v>9</v>
      </c>
      <c r="G174" s="1" t="n">
        <v>9</v>
      </c>
      <c r="H174" s="1" t="n">
        <v>15</v>
      </c>
      <c r="I174" s="1" t="n">
        <v>3</v>
      </c>
      <c r="J174" s="1" t="s">
        <v>46</v>
      </c>
      <c r="K174" s="1" t="s">
        <v>684</v>
      </c>
      <c r="L174" s="1" t="s">
        <v>685</v>
      </c>
      <c r="M174" s="1" t="s">
        <v>49</v>
      </c>
      <c r="N174" s="1" t="n">
        <v>32561795.69</v>
      </c>
      <c r="O174" s="1" t="n">
        <v>6018307.34</v>
      </c>
      <c r="P174" s="1" t="s">
        <v>50</v>
      </c>
      <c r="R174" s="1" t="s">
        <v>50</v>
      </c>
      <c r="S174" s="0" t="n">
        <v>1</v>
      </c>
      <c r="T174" s="0" t="n">
        <v>32</v>
      </c>
      <c r="U174" s="0" t="s">
        <v>51</v>
      </c>
      <c r="AI174" s="0" t="n">
        <f aca="false">($O174-$V$2)/($X$2*$AB$2)</f>
        <v>0.945521121909906</v>
      </c>
      <c r="AJ174" s="0" t="n">
        <f aca="false">($N174-$W$2)/($X$2*$AB$2)</f>
        <v>5.03714804157127</v>
      </c>
      <c r="AK174" s="0" t="n">
        <f aca="false">($AI174-(($AC$2*SIN(RADIANS(2*1*$AI174))*COSH(RADIANS(2*1*$AJ174)))+($AD$2*SIN(RADIANS(2*2*$AI174))*COSH(RADIANS(2*2*$AJ174)))+($AE$2*SIN(RADIANS(2*3*$AI174))*COSH(RADIANS(2*3*$AJ174)))))</f>
        <v>0.945493045066183</v>
      </c>
      <c r="AL174" s="0" t="n">
        <f aca="false">($AJ174-(($AC$2*COS(RADIANS(2*1*$AI174))*SINH(RADIANS(2*1*$AJ174)))+($AD$2*COS(RADIANS(2*2*$AI174))*SINH(RADIANS(2*2*$AJ174)))+($AE$2*COS(RADIANS(2*3*$AI174))*SINH(RADIANS(2*3*$AJ174)))))</f>
        <v>5.03700004266504</v>
      </c>
      <c r="AM174" s="0" t="n">
        <f aca="false">ASIN(((SIN(($AK174))/(COSH((($AL174)))))))</f>
        <v>0.0105289346522025</v>
      </c>
      <c r="AN174" s="0" t="n">
        <f aca="false">$T174*6-183</f>
        <v>9</v>
      </c>
      <c r="AO174" s="0" t="n">
        <f aca="false">$AM174+($AF$2*SIN(2*$AM174))+($AG$2*SIN(4*$AM174)+($AH$2*SIN(6*$AM174)))</f>
        <v>0.0106000275744903</v>
      </c>
      <c r="AP174" s="0" t="n">
        <f aca="false">$AN174+ATAN(SINH($AL174)/COS($AK174))</f>
        <v>10.5631946536483</v>
      </c>
    </row>
    <row r="175" customFormat="false" ht="13.8" hidden="false" customHeight="false" outlineLevel="0" collapsed="false">
      <c r="A175" s="1" t="s">
        <v>698</v>
      </c>
      <c r="B175" s="1" t="s">
        <v>699</v>
      </c>
      <c r="C175" s="1" t="s">
        <v>700</v>
      </c>
      <c r="D175" s="1" t="s">
        <v>701</v>
      </c>
      <c r="E175" s="1" t="n">
        <v>10.27</v>
      </c>
      <c r="F175" s="1" t="n">
        <v>17</v>
      </c>
      <c r="G175" s="1" t="n">
        <v>17</v>
      </c>
      <c r="H175" s="1" t="n">
        <v>18</v>
      </c>
      <c r="I175" s="1" t="n">
        <v>3</v>
      </c>
      <c r="J175" s="1" t="s">
        <v>62</v>
      </c>
      <c r="K175" s="1" t="s">
        <v>483</v>
      </c>
      <c r="L175" s="1" t="s">
        <v>484</v>
      </c>
      <c r="M175" s="1" t="s">
        <v>49</v>
      </c>
      <c r="N175" s="1" t="n">
        <v>32536140</v>
      </c>
      <c r="O175" s="1" t="n">
        <v>6018336</v>
      </c>
      <c r="P175" s="1" t="s">
        <v>50</v>
      </c>
      <c r="R175" s="1" t="s">
        <v>50</v>
      </c>
      <c r="S175" s="0" t="n">
        <v>1</v>
      </c>
      <c r="T175" s="0" t="n">
        <v>32</v>
      </c>
      <c r="U175" s="0" t="s">
        <v>51</v>
      </c>
      <c r="AI175" s="0" t="n">
        <f aca="false">($O175-$V$2)/($X$2*$AB$2)</f>
        <v>0.945525624610387</v>
      </c>
      <c r="AJ175" s="0" t="n">
        <f aca="false">($N175-$W$2)/($X$2*$AB$2)</f>
        <v>5.03311734067453</v>
      </c>
      <c r="AK175" s="0" t="n">
        <f aca="false">($AI175-(($AC$2*SIN(RADIANS(2*1*$AI175))*COSH(RADIANS(2*1*$AJ175)))+($AD$2*SIN(RADIANS(2*2*$AI175))*COSH(RADIANS(2*2*$AJ175)))+($AE$2*SIN(RADIANS(2*3*$AI175))*COSH(RADIANS(2*3*$AJ175)))))</f>
        <v>0.945497548320546</v>
      </c>
      <c r="AL175" s="0" t="n">
        <f aca="false">($AJ175-(($AC$2*COS(RADIANS(2*1*$AI175))*SINH(RADIANS(2*1*$AJ175)))+($AD$2*COS(RADIANS(2*2*$AI175))*SINH(RADIANS(2*2*$AJ175)))+($AE$2*COS(RADIANS(2*3*$AI175))*SINH(RADIANS(2*3*$AJ175)))))</f>
        <v>5.03296946141405</v>
      </c>
      <c r="AM175" s="0" t="n">
        <f aca="false">ASIN(((SIN(($AK175))/(COSH((($AL175)))))))</f>
        <v>0.0105714903617843</v>
      </c>
      <c r="AN175" s="0" t="n">
        <f aca="false">$T175*6-183</f>
        <v>9</v>
      </c>
      <c r="AO175" s="0" t="n">
        <f aca="false">$AM175+($AF$2*SIN(2*$AM175))+($AG$2*SIN(4*$AM175)+($AH$2*SIN(6*$AM175)))</f>
        <v>0.0106428705830246</v>
      </c>
      <c r="AP175" s="0" t="n">
        <f aca="false">$AN175+ATAN(SINH($AL175)/COS($AK175))</f>
        <v>10.5631639988489</v>
      </c>
    </row>
    <row r="176" customFormat="false" ht="13.8" hidden="false" customHeight="false" outlineLevel="0" collapsed="false">
      <c r="A176" s="1" t="s">
        <v>702</v>
      </c>
      <c r="B176" s="1" t="s">
        <v>703</v>
      </c>
      <c r="C176" s="1" t="s">
        <v>704</v>
      </c>
      <c r="D176" s="1" t="s">
        <v>141</v>
      </c>
      <c r="E176" s="1" t="n">
        <v>10.16</v>
      </c>
      <c r="F176" s="1" t="n">
        <v>6.54</v>
      </c>
      <c r="G176" s="1" t="n">
        <v>6.54</v>
      </c>
      <c r="H176" s="1" t="n">
        <v>7.7</v>
      </c>
      <c r="I176" s="1" t="n">
        <v>3</v>
      </c>
      <c r="J176" s="1" t="s">
        <v>46</v>
      </c>
      <c r="K176" s="1" t="s">
        <v>483</v>
      </c>
      <c r="L176" s="1" t="s">
        <v>484</v>
      </c>
      <c r="M176" s="1" t="s">
        <v>49</v>
      </c>
      <c r="N176" s="1" t="n">
        <v>32536141</v>
      </c>
      <c r="O176" s="1" t="n">
        <v>6018338</v>
      </c>
      <c r="P176" s="1" t="s">
        <v>50</v>
      </c>
      <c r="R176" s="1" t="s">
        <v>50</v>
      </c>
      <c r="S176" s="0" t="n">
        <v>1</v>
      </c>
      <c r="T176" s="0" t="n">
        <v>32</v>
      </c>
      <c r="U176" s="0" t="s">
        <v>51</v>
      </c>
      <c r="AI176" s="0" t="n">
        <f aca="false">($O176-$V$2)/($X$2*$AB$2)</f>
        <v>0.945525938825354</v>
      </c>
      <c r="AJ176" s="0" t="n">
        <f aca="false">($N176-$W$2)/($X$2*$AB$2)</f>
        <v>5.03311749778202</v>
      </c>
      <c r="AK176" s="0" t="n">
        <f aca="false">($AI176-(($AC$2*SIN(RADIANS(2*1*$AI176))*COSH(RADIANS(2*1*$AJ176)))+($AD$2*SIN(RADIANS(2*2*$AI176))*COSH(RADIANS(2*2*$AJ176)))+($AE$2*SIN(RADIANS(2*3*$AI176))*COSH(RADIANS(2*3*$AJ176)))))</f>
        <v>0.94549786252616</v>
      </c>
      <c r="AL176" s="0" t="n">
        <f aca="false">($AJ176-(($AC$2*COS(RADIANS(2*1*$AI176))*SINH(RADIANS(2*1*$AJ176)))+($AD$2*COS(RADIANS(2*2*$AI176))*SINH(RADIANS(2*2*$AJ176)))+($AE$2*COS(RADIANS(2*3*$AI176))*SINH(RADIANS(2*3*$AJ176)))))</f>
        <v>5.03296961851693</v>
      </c>
      <c r="AM176" s="0" t="n">
        <f aca="false">ASIN(((SIN(($AK176))/(COSH((($AL176)))))))</f>
        <v>0.0105714910991484</v>
      </c>
      <c r="AN176" s="0" t="n">
        <f aca="false">$T176*6-183</f>
        <v>9</v>
      </c>
      <c r="AO176" s="0" t="n">
        <f aca="false">$AM176+($AF$2*SIN(2*$AM176))+($AG$2*SIN(4*$AM176)+($AH$2*SIN(6*$AM176)))</f>
        <v>0.0106428713253667</v>
      </c>
      <c r="AP176" s="0" t="n">
        <f aca="false">$AN176+ATAN(SINH($AL176)/COS($AK176))</f>
        <v>10.5631640033697</v>
      </c>
    </row>
    <row r="177" customFormat="false" ht="13.8" hidden="false" customHeight="false" outlineLevel="0" collapsed="false">
      <c r="A177" s="1" t="s">
        <v>705</v>
      </c>
      <c r="B177" s="1" t="s">
        <v>706</v>
      </c>
      <c r="C177" s="1" t="s">
        <v>707</v>
      </c>
      <c r="D177" s="1" t="s">
        <v>109</v>
      </c>
      <c r="E177" s="1" t="n">
        <v>16.11</v>
      </c>
      <c r="F177" s="1" t="n">
        <v>4</v>
      </c>
      <c r="G177" s="1" t="n">
        <v>4</v>
      </c>
      <c r="H177" s="1" t="n">
        <v>10</v>
      </c>
      <c r="I177" s="1" t="n">
        <v>2</v>
      </c>
      <c r="J177" s="1" t="s">
        <v>46</v>
      </c>
      <c r="K177" s="1" t="s">
        <v>47</v>
      </c>
      <c r="L177" s="1" t="s">
        <v>48</v>
      </c>
      <c r="M177" s="1" t="s">
        <v>49</v>
      </c>
      <c r="N177" s="1" t="n">
        <v>32551937.25</v>
      </c>
      <c r="O177" s="1" t="n">
        <v>5999242.09</v>
      </c>
      <c r="P177" s="1" t="s">
        <v>50</v>
      </c>
      <c r="R177" s="1" t="s">
        <v>50</v>
      </c>
      <c r="S177" s="0" t="n">
        <v>1</v>
      </c>
      <c r="T177" s="0" t="n">
        <v>32</v>
      </c>
      <c r="U177" s="0" t="s">
        <v>51</v>
      </c>
      <c r="AI177" s="0" t="n">
        <f aca="false">($O177-$V$2)/($X$2*$AB$2)</f>
        <v>0.942525828457596</v>
      </c>
      <c r="AJ177" s="0" t="n">
        <f aca="false">($N177-$W$2)/($X$2*$AB$2)</f>
        <v>5.03559920687033</v>
      </c>
      <c r="AK177" s="0" t="n">
        <f aca="false">($AI177-(($AC$2*SIN(RADIANS(2*1*$AI177))*COSH(RADIANS(2*1*$AJ177)))+($AD$2*SIN(RADIANS(2*2*$AI177))*COSH(RADIANS(2*2*$AJ177)))+($AE$2*SIN(RADIANS(2*3*$AI177))*COSH(RADIANS(2*3*$AJ177)))))</f>
        <v>0.942497840789087</v>
      </c>
      <c r="AL177" s="0" t="n">
        <f aca="false">($AJ177-(($AC$2*COS(RADIANS(2*1*$AI177))*SINH(RADIANS(2*1*$AJ177)))+($AD$2*COS(RADIANS(2*2*$AI177))*SINH(RADIANS(2*2*$AJ177)))+($AE$2*COS(RADIANS(2*3*$AI177))*SINH(RADIANS(2*3*$AJ177)))))</f>
        <v>5.035451253429</v>
      </c>
      <c r="AM177" s="0" t="n">
        <f aca="false">ASIN(((SIN(($AK177))/(COSH((($AL177)))))))</f>
        <v>0.0105224027094894</v>
      </c>
      <c r="AN177" s="0" t="n">
        <f aca="false">$T177*6-183</f>
        <v>9</v>
      </c>
      <c r="AO177" s="0" t="n">
        <f aca="false">$AM177+($AF$2*SIN(2*$AM177))+($AG$2*SIN(4*$AM177)+($AH$2*SIN(6*$AM177)))</f>
        <v>0.0105934515337633</v>
      </c>
      <c r="AP177" s="0" t="n">
        <f aca="false">$AN177+ATAN(SINH($AL177)/COS($AK177))</f>
        <v>10.5631513193563</v>
      </c>
    </row>
    <row r="178" customFormat="false" ht="13.8" hidden="false" customHeight="false" outlineLevel="0" collapsed="false">
      <c r="A178" s="1" t="s">
        <v>708</v>
      </c>
      <c r="B178" s="1" t="s">
        <v>709</v>
      </c>
      <c r="C178" s="1" t="s">
        <v>710</v>
      </c>
      <c r="D178" s="1" t="s">
        <v>711</v>
      </c>
      <c r="E178" s="1" t="n">
        <v>17.01</v>
      </c>
      <c r="F178" s="1" t="n">
        <v>4.55</v>
      </c>
      <c r="G178" s="1" t="n">
        <v>4.55</v>
      </c>
      <c r="H178" s="1" t="n">
        <v>5.3</v>
      </c>
      <c r="I178" s="1" t="n">
        <v>2</v>
      </c>
      <c r="J178" s="1" t="s">
        <v>46</v>
      </c>
      <c r="K178" s="1" t="s">
        <v>47</v>
      </c>
      <c r="L178" s="1" t="s">
        <v>48</v>
      </c>
      <c r="M178" s="1" t="s">
        <v>49</v>
      </c>
      <c r="N178" s="1" t="n">
        <v>32552262</v>
      </c>
      <c r="O178" s="1" t="n">
        <v>5999571</v>
      </c>
      <c r="P178" s="1" t="s">
        <v>50</v>
      </c>
      <c r="R178" s="1" t="s">
        <v>50</v>
      </c>
      <c r="S178" s="0" t="n">
        <v>1</v>
      </c>
      <c r="T178" s="0" t="n">
        <v>32</v>
      </c>
      <c r="U178" s="0" t="s">
        <v>51</v>
      </c>
      <c r="AI178" s="0" t="n">
        <f aca="false">($O178-$V$2)/($X$2*$AB$2)</f>
        <v>0.942577502680037</v>
      </c>
      <c r="AJ178" s="0" t="n">
        <f aca="false">($N178-$W$2)/($X$2*$AB$2)</f>
        <v>5.03565022752564</v>
      </c>
      <c r="AK178" s="0" t="n">
        <f aca="false">($AI178-(($AC$2*SIN(RADIANS(2*1*$AI178))*COSH(RADIANS(2*1*$AJ178)))+($AD$2*SIN(RADIANS(2*2*$AI178))*COSH(RADIANS(2*2*$AJ178)))+($AE$2*SIN(RADIANS(2*3*$AI178))*COSH(RADIANS(2*3*$AJ178)))))</f>
        <v>0.942549513468974</v>
      </c>
      <c r="AL178" s="0" t="n">
        <f aca="false">($AJ178-(($AC$2*COS(RADIANS(2*1*$AI178))*SINH(RADIANS(2*1*$AJ178)))+($AD$2*COS(RADIANS(2*2*$AI178))*SINH(RADIANS(2*2*$AJ178)))+($AE$2*COS(RADIANS(2*3*$AI178))*SINH(RADIANS(2*3*$AJ178)))))</f>
        <v>5.03550227257862</v>
      </c>
      <c r="AM178" s="0" t="n">
        <f aca="false">ASIN(((SIN(($AK178))/(COSH((($AL178)))))))</f>
        <v>0.0105222609047103</v>
      </c>
      <c r="AN178" s="0" t="n">
        <f aca="false">$T178*6-183</f>
        <v>9</v>
      </c>
      <c r="AO178" s="0" t="n">
        <f aca="false">$AM178+($AF$2*SIN(2*$AM178))+($AG$2*SIN(4*$AM178)+($AH$2*SIN(6*$AM178)))</f>
        <v>0.0105933087716411</v>
      </c>
      <c r="AP178" s="0" t="n">
        <f aca="false">$AN178+ATAN(SINH($AL178)/COS($AK178))</f>
        <v>10.5631522531133</v>
      </c>
    </row>
    <row r="179" customFormat="false" ht="13.8" hidden="false" customHeight="false" outlineLevel="0" collapsed="false">
      <c r="A179" s="1" t="s">
        <v>712</v>
      </c>
      <c r="B179" s="1" t="s">
        <v>713</v>
      </c>
      <c r="C179" s="1" t="s">
        <v>714</v>
      </c>
      <c r="D179" s="1" t="s">
        <v>429</v>
      </c>
      <c r="E179" s="1" t="n">
        <v>38.22</v>
      </c>
      <c r="F179" s="1" t="n">
        <v>25</v>
      </c>
      <c r="G179" s="1" t="n">
        <v>25</v>
      </c>
      <c r="H179" s="1" t="n">
        <v>26</v>
      </c>
      <c r="I179" s="1" t="n">
        <v>5</v>
      </c>
      <c r="J179" s="1" t="s">
        <v>62</v>
      </c>
      <c r="K179" s="1" t="s">
        <v>684</v>
      </c>
      <c r="L179" s="1" t="s">
        <v>685</v>
      </c>
      <c r="M179" s="1" t="s">
        <v>49</v>
      </c>
      <c r="N179" s="1" t="n">
        <v>32572951.87</v>
      </c>
      <c r="O179" s="1" t="n">
        <v>6000938.02</v>
      </c>
      <c r="P179" s="1" t="s">
        <v>50</v>
      </c>
      <c r="R179" s="1" t="s">
        <v>50</v>
      </c>
      <c r="S179" s="0" t="n">
        <v>1</v>
      </c>
      <c r="T179" s="0" t="n">
        <v>32</v>
      </c>
      <c r="U179" s="0" t="s">
        <v>51</v>
      </c>
      <c r="AI179" s="0" t="n">
        <f aca="false">($O179-$V$2)/($X$2*$AB$2)</f>
        <v>0.942792271752311</v>
      </c>
      <c r="AJ179" s="0" t="n">
        <f aca="false">($N179-$W$2)/($X$2*$AB$2)</f>
        <v>5.03890076093801</v>
      </c>
      <c r="AK179" s="0" t="n">
        <f aca="false">($AI179-(($AC$2*SIN(RADIANS(2*1*$AI179))*COSH(RADIANS(2*1*$AJ179)))+($AD$2*SIN(RADIANS(2*2*$AI179))*COSH(RADIANS(2*2*$AJ179)))+($AE$2*SIN(RADIANS(2*3*$AI179))*COSH(RADIANS(2*3*$AJ179)))))</f>
        <v>0.94276427561303</v>
      </c>
      <c r="AL179" s="0" t="n">
        <f aca="false">($AJ179-(($AC$2*COS(RADIANS(2*1*$AI179))*SINH(RADIANS(2*1*$AJ179)))+($AD$2*COS(RADIANS(2*2*$AI179))*SINH(RADIANS(2*2*$AJ179)))+($AE$2*COS(RADIANS(2*3*$AI179))*SINH(RADIANS(2*3*$AJ179)))))</f>
        <v>5.03875270953901</v>
      </c>
      <c r="AM179" s="0" t="n">
        <f aca="false">ASIN(((SIN(($AK179))/(COSH((($AL179)))))))</f>
        <v>0.0104897521764574</v>
      </c>
      <c r="AN179" s="0" t="n">
        <f aca="false">$T179*6-183</f>
        <v>9</v>
      </c>
      <c r="AO179" s="0" t="n">
        <f aca="false">$AM179+($AF$2*SIN(2*$AM179))+($AG$2*SIN(4*$AM179)+($AH$2*SIN(6*$AM179)))</f>
        <v>0.0105605805724556</v>
      </c>
      <c r="AP179" s="0" t="n">
        <f aca="false">$AN179+ATAN(SINH($AL179)/COS($AK179))</f>
        <v>10.563179313125</v>
      </c>
    </row>
    <row r="180" customFormat="false" ht="13.8" hidden="false" customHeight="false" outlineLevel="0" collapsed="false">
      <c r="A180" s="1" t="s">
        <v>715</v>
      </c>
      <c r="B180" s="1" t="s">
        <v>716</v>
      </c>
      <c r="C180" s="1" t="s">
        <v>717</v>
      </c>
      <c r="D180" s="1" t="s">
        <v>429</v>
      </c>
      <c r="E180" s="1" t="n">
        <v>38.14</v>
      </c>
      <c r="F180" s="1" t="n">
        <v>128.01</v>
      </c>
      <c r="G180" s="1" t="n">
        <v>128</v>
      </c>
      <c r="H180" s="1" t="n">
        <v>129</v>
      </c>
      <c r="I180" s="1" t="n">
        <v>5</v>
      </c>
      <c r="J180" s="1" t="s">
        <v>255</v>
      </c>
      <c r="K180" s="1" t="s">
        <v>599</v>
      </c>
      <c r="L180" s="1" t="s">
        <v>600</v>
      </c>
      <c r="M180" s="1" t="s">
        <v>251</v>
      </c>
      <c r="N180" s="1" t="n">
        <v>32572951.87</v>
      </c>
      <c r="O180" s="1" t="n">
        <v>6000938.02</v>
      </c>
      <c r="Q180" s="1" t="s">
        <v>50</v>
      </c>
      <c r="S180" s="0" t="n">
        <v>1</v>
      </c>
      <c r="T180" s="0" t="n">
        <v>32</v>
      </c>
      <c r="U180" s="0" t="s">
        <v>51</v>
      </c>
      <c r="AI180" s="0" t="n">
        <f aca="false">($O180-$V$2)/($X$2*$AB$2)</f>
        <v>0.942792271752311</v>
      </c>
      <c r="AJ180" s="0" t="n">
        <f aca="false">($N180-$W$2)/($X$2*$AB$2)</f>
        <v>5.03890076093801</v>
      </c>
      <c r="AK180" s="0" t="n">
        <f aca="false">($AI180-(($AC$2*SIN(RADIANS(2*1*$AI180))*COSH(RADIANS(2*1*$AJ180)))+($AD$2*SIN(RADIANS(2*2*$AI180))*COSH(RADIANS(2*2*$AJ180)))+($AE$2*SIN(RADIANS(2*3*$AI180))*COSH(RADIANS(2*3*$AJ180)))))</f>
        <v>0.94276427561303</v>
      </c>
      <c r="AL180" s="0" t="n">
        <f aca="false">($AJ180-(($AC$2*COS(RADIANS(2*1*$AI180))*SINH(RADIANS(2*1*$AJ180)))+($AD$2*COS(RADIANS(2*2*$AI180))*SINH(RADIANS(2*2*$AJ180)))+($AE$2*COS(RADIANS(2*3*$AI180))*SINH(RADIANS(2*3*$AJ180)))))</f>
        <v>5.03875270953901</v>
      </c>
      <c r="AM180" s="0" t="n">
        <f aca="false">ASIN(((SIN(($AK180))/(COSH((($AL180)))))))</f>
        <v>0.0104897521764574</v>
      </c>
      <c r="AN180" s="0" t="n">
        <f aca="false">$T180*6-183</f>
        <v>9</v>
      </c>
      <c r="AO180" s="0" t="n">
        <f aca="false">$AM180+($AF$2*SIN(2*$AM180))+($AG$2*SIN(4*$AM180)+($AH$2*SIN(6*$AM180)))</f>
        <v>0.0105605805724556</v>
      </c>
      <c r="AP180" s="0" t="n">
        <f aca="false">$AN180+ATAN(SINH($AL180)/COS($AK180))</f>
        <v>10.563179313125</v>
      </c>
    </row>
    <row r="181" customFormat="false" ht="13.8" hidden="false" customHeight="false" outlineLevel="0" collapsed="false">
      <c r="A181" s="1" t="s">
        <v>718</v>
      </c>
      <c r="B181" s="1" t="s">
        <v>719</v>
      </c>
      <c r="C181" s="1" t="s">
        <v>720</v>
      </c>
      <c r="D181" s="1" t="s">
        <v>429</v>
      </c>
      <c r="E181" s="1" t="n">
        <v>38.14</v>
      </c>
      <c r="F181" s="1" t="n">
        <v>203.01</v>
      </c>
      <c r="G181" s="1" t="n">
        <v>203</v>
      </c>
      <c r="H181" s="1" t="n">
        <v>255</v>
      </c>
      <c r="I181" s="1" t="n">
        <v>4</v>
      </c>
      <c r="J181" s="1" t="s">
        <v>255</v>
      </c>
      <c r="K181" s="1" t="s">
        <v>599</v>
      </c>
      <c r="L181" s="1" t="s">
        <v>600</v>
      </c>
      <c r="M181" s="1" t="s">
        <v>251</v>
      </c>
      <c r="N181" s="1" t="n">
        <v>32572951.87</v>
      </c>
      <c r="O181" s="1" t="n">
        <v>6000938.02</v>
      </c>
      <c r="Q181" s="1" t="s">
        <v>50</v>
      </c>
      <c r="S181" s="0" t="n">
        <v>1</v>
      </c>
      <c r="T181" s="0" t="n">
        <v>32</v>
      </c>
      <c r="U181" s="0" t="s">
        <v>51</v>
      </c>
      <c r="AI181" s="0" t="n">
        <f aca="false">($O181-$V$2)/($X$2*$AB$2)</f>
        <v>0.942792271752311</v>
      </c>
      <c r="AJ181" s="0" t="n">
        <f aca="false">($N181-$W$2)/($X$2*$AB$2)</f>
        <v>5.03890076093801</v>
      </c>
      <c r="AK181" s="0" t="n">
        <f aca="false">($AI181-(($AC$2*SIN(RADIANS(2*1*$AI181))*COSH(RADIANS(2*1*$AJ181)))+($AD$2*SIN(RADIANS(2*2*$AI181))*COSH(RADIANS(2*2*$AJ181)))+($AE$2*SIN(RADIANS(2*3*$AI181))*COSH(RADIANS(2*3*$AJ181)))))</f>
        <v>0.94276427561303</v>
      </c>
      <c r="AL181" s="0" t="n">
        <f aca="false">($AJ181-(($AC$2*COS(RADIANS(2*1*$AI181))*SINH(RADIANS(2*1*$AJ181)))+($AD$2*COS(RADIANS(2*2*$AI181))*SINH(RADIANS(2*2*$AJ181)))+($AE$2*COS(RADIANS(2*3*$AI181))*SINH(RADIANS(2*3*$AJ181)))))</f>
        <v>5.03875270953901</v>
      </c>
      <c r="AM181" s="0" t="n">
        <f aca="false">ASIN(((SIN(($AK181))/(COSH((($AL181)))))))</f>
        <v>0.0104897521764574</v>
      </c>
      <c r="AN181" s="0" t="n">
        <f aca="false">$T181*6-183</f>
        <v>9</v>
      </c>
      <c r="AO181" s="0" t="n">
        <f aca="false">$AM181+($AF$2*SIN(2*$AM181))+($AG$2*SIN(4*$AM181)+($AH$2*SIN(6*$AM181)))</f>
        <v>0.0105605805724556</v>
      </c>
      <c r="AP181" s="0" t="n">
        <f aca="false">$AN181+ATAN(SINH($AL181)/COS($AK181))</f>
        <v>10.563179313125</v>
      </c>
    </row>
    <row r="182" customFormat="false" ht="13.8" hidden="false" customHeight="false" outlineLevel="0" collapsed="false">
      <c r="A182" s="1" t="s">
        <v>721</v>
      </c>
      <c r="B182" s="1" t="s">
        <v>722</v>
      </c>
      <c r="C182" s="1" t="s">
        <v>723</v>
      </c>
      <c r="D182" s="1" t="s">
        <v>109</v>
      </c>
      <c r="E182" s="1" t="n">
        <v>17.19</v>
      </c>
      <c r="F182" s="1" t="n">
        <v>5</v>
      </c>
      <c r="G182" s="1" t="n">
        <v>5</v>
      </c>
      <c r="H182" s="1" t="n">
        <v>10</v>
      </c>
      <c r="I182" s="1" t="n">
        <v>3</v>
      </c>
      <c r="J182" s="1" t="s">
        <v>46</v>
      </c>
      <c r="K182" s="1" t="s">
        <v>76</v>
      </c>
      <c r="L182" s="1" t="s">
        <v>77</v>
      </c>
      <c r="M182" s="1" t="s">
        <v>49</v>
      </c>
      <c r="N182" s="1" t="n">
        <v>32554435.37</v>
      </c>
      <c r="O182" s="1" t="n">
        <v>6008834.22</v>
      </c>
      <c r="P182" s="1" t="s">
        <v>50</v>
      </c>
      <c r="R182" s="1" t="s">
        <v>50</v>
      </c>
      <c r="S182" s="0" t="n">
        <v>1</v>
      </c>
      <c r="T182" s="0" t="n">
        <v>32</v>
      </c>
      <c r="U182" s="0" t="s">
        <v>51</v>
      </c>
      <c r="AI182" s="0" t="n">
        <f aca="false">($O182-$V$2)/($X$2*$AB$2)</f>
        <v>0.944032823864564</v>
      </c>
      <c r="AJ182" s="0" t="n">
        <f aca="false">($N182-$W$2)/($X$2*$AB$2)</f>
        <v>5.03599168021734</v>
      </c>
      <c r="AK182" s="0" t="n">
        <f aca="false">($AI182-(($AC$2*SIN(RADIANS(2*1*$AI182))*COSH(RADIANS(2*1*$AJ182)))+($AD$2*SIN(RADIANS(2*2*$AI182))*COSH(RADIANS(2*2*$AJ182)))+($AE$2*SIN(RADIANS(2*3*$AI182))*COSH(RADIANS(2*3*$AJ182)))))</f>
        <v>0.944004791396187</v>
      </c>
      <c r="AL182" s="0" t="n">
        <f aca="false">($AJ182-(($AC$2*COS(RADIANS(2*1*$AI182))*SINH(RADIANS(2*1*$AJ182)))+($AD$2*COS(RADIANS(2*2*$AI182))*SINH(RADIANS(2*2*$AJ182)))+($AE$2*COS(RADIANS(2*3*$AI182))*SINH(RADIANS(2*3*$AJ182)))))</f>
        <v>5.03584371538246</v>
      </c>
      <c r="AM182" s="0" t="n">
        <f aca="false">ASIN(((SIN(($AK182))/(COSH((($AL182)))))))</f>
        <v>0.0105297781424538</v>
      </c>
      <c r="AN182" s="0" t="n">
        <f aca="false">$T182*6-183</f>
        <v>9</v>
      </c>
      <c r="AO182" s="0" t="n">
        <f aca="false">$AM182+($AF$2*SIN(2*$AM182))+($AG$2*SIN(4*$AM182)+($AH$2*SIN(6*$AM182)))</f>
        <v>0.0106008767592556</v>
      </c>
      <c r="AP182" s="0" t="n">
        <f aca="false">$AN182+ATAN(SINH($AL182)/COS($AK182))</f>
        <v>10.5631701785929</v>
      </c>
    </row>
    <row r="183" customFormat="false" ht="13.8" hidden="false" customHeight="false" outlineLevel="0" collapsed="false">
      <c r="A183" s="1" t="s">
        <v>724</v>
      </c>
      <c r="B183" s="1" t="s">
        <v>725</v>
      </c>
      <c r="C183" s="1" t="s">
        <v>726</v>
      </c>
      <c r="D183" s="1" t="s">
        <v>96</v>
      </c>
      <c r="E183" s="1" t="n">
        <v>3.61</v>
      </c>
      <c r="F183" s="1" t="n">
        <v>5</v>
      </c>
      <c r="G183" s="1" t="n">
        <v>5</v>
      </c>
      <c r="H183" s="1" t="n">
        <v>6</v>
      </c>
      <c r="I183" s="1" t="n">
        <v>3</v>
      </c>
      <c r="J183" s="1" t="s">
        <v>46</v>
      </c>
      <c r="K183" s="1" t="s">
        <v>76</v>
      </c>
      <c r="L183" s="1" t="s">
        <v>77</v>
      </c>
      <c r="M183" s="1" t="s">
        <v>49</v>
      </c>
      <c r="N183" s="1" t="n">
        <v>32542145.22</v>
      </c>
      <c r="O183" s="1" t="n">
        <v>6008231.6</v>
      </c>
      <c r="P183" s="1" t="s">
        <v>50</v>
      </c>
      <c r="R183" s="1" t="s">
        <v>50</v>
      </c>
      <c r="S183" s="0" t="n">
        <v>1</v>
      </c>
      <c r="T183" s="0" t="n">
        <v>32</v>
      </c>
      <c r="U183" s="0" t="s">
        <v>51</v>
      </c>
      <c r="AI183" s="0" t="n">
        <f aca="false">($O183-$V$2)/($X$2*$AB$2)</f>
        <v>0.943938147752778</v>
      </c>
      <c r="AJ183" s="0" t="n">
        <f aca="false">($N183-$W$2)/($X$2*$AB$2)</f>
        <v>5.03406080567739</v>
      </c>
      <c r="AK183" s="0" t="n">
        <f aca="false">($AI183-(($AC$2*SIN(RADIANS(2*1*$AI183))*COSH(RADIANS(2*1*$AJ183)))+($AD$2*SIN(RADIANS(2*2*$AI183))*COSH(RADIANS(2*2*$AJ183)))+($AE$2*SIN(RADIANS(2*3*$AI183))*COSH(RADIANS(2*3*$AJ183)))))</f>
        <v>0.943910118423532</v>
      </c>
      <c r="AL183" s="0" t="n">
        <f aca="false">($AJ183-(($AC$2*COS(RADIANS(2*1*$AI183))*SINH(RADIANS(2*1*$AJ183)))+($AD$2*COS(RADIANS(2*2*$AI183))*SINH(RADIANS(2*2*$AJ183)))+($AE$2*COS(RADIANS(2*3*$AI183))*SINH(RADIANS(2*3*$AJ183)))))</f>
        <v>5.0339128981414</v>
      </c>
      <c r="AM183" s="0" t="n">
        <f aca="false">ASIN(((SIN(($AK183))/(COSH((($AL183)))))))</f>
        <v>0.0105494044636305</v>
      </c>
      <c r="AN183" s="0" t="n">
        <f aca="false">$T183*6-183</f>
        <v>9</v>
      </c>
      <c r="AO183" s="0" t="n">
        <f aca="false">$AM183+($AF$2*SIN(2*$AM183))+($AG$2*SIN(4*$AM183)+($AH$2*SIN(6*$AM183)))</f>
        <v>0.0106206355802576</v>
      </c>
      <c r="AP183" s="0" t="n">
        <f aca="false">$AN183+ATAN(SINH($AL183)/COS($AK183))</f>
        <v>10.5631544402081</v>
      </c>
    </row>
    <row r="184" customFormat="false" ht="13.8" hidden="false" customHeight="false" outlineLevel="0" collapsed="false">
      <c r="A184" s="1" t="s">
        <v>727</v>
      </c>
      <c r="B184" s="1" t="s">
        <v>728</v>
      </c>
      <c r="C184" s="1" t="s">
        <v>729</v>
      </c>
      <c r="D184" s="1" t="s">
        <v>429</v>
      </c>
      <c r="E184" s="1" t="n">
        <v>9.82</v>
      </c>
      <c r="F184" s="1" t="n">
        <v>9</v>
      </c>
      <c r="G184" s="1" t="n">
        <v>9</v>
      </c>
      <c r="H184" s="1" t="n">
        <v>25</v>
      </c>
      <c r="I184" s="1" t="n">
        <v>2</v>
      </c>
      <c r="J184" s="1" t="s">
        <v>46</v>
      </c>
      <c r="K184" s="1" t="s">
        <v>730</v>
      </c>
      <c r="L184" s="1" t="s">
        <v>731</v>
      </c>
      <c r="M184" s="1" t="s">
        <v>49</v>
      </c>
      <c r="N184" s="1" t="n">
        <v>32547885.52</v>
      </c>
      <c r="O184" s="1" t="n">
        <v>6038818.39</v>
      </c>
      <c r="P184" s="1" t="s">
        <v>50</v>
      </c>
      <c r="R184" s="1" t="s">
        <v>50</v>
      </c>
      <c r="S184" s="0" t="n">
        <v>1</v>
      </c>
      <c r="T184" s="0" t="n">
        <v>32</v>
      </c>
      <c r="U184" s="0" t="s">
        <v>51</v>
      </c>
      <c r="AI184" s="0" t="n">
        <f aca="false">($O184-$V$2)/($X$2*$AB$2)</f>
        <v>0.948743561362051</v>
      </c>
      <c r="AJ184" s="0" t="n">
        <f aca="false">($N184-$W$2)/($X$2*$AB$2)</f>
        <v>5.03496264976568</v>
      </c>
      <c r="AK184" s="0" t="n">
        <f aca="false">($AI184-(($AC$2*SIN(RADIANS(2*1*$AI184))*COSH(RADIANS(2*1*$AJ184)))+($AD$2*SIN(RADIANS(2*2*$AI184))*COSH(RADIANS(2*2*$AJ184)))+($AE$2*SIN(RADIANS(2*3*$AI184))*COSH(RADIANS(2*3*$AJ184)))))</f>
        <v>0.948715389238425</v>
      </c>
      <c r="AL184" s="0" t="n">
        <f aca="false">($AJ184-(($AC$2*COS(RADIANS(2*1*$AI184))*SINH(RADIANS(2*1*$AJ184)))+($AD$2*COS(RADIANS(2*2*$AI184))*SINH(RADIANS(2*2*$AJ184)))+($AE$2*COS(RADIANS(2*3*$AI184))*SINH(RADIANS(2*3*$AJ184)))))</f>
        <v>5.0348147162803</v>
      </c>
      <c r="AM184" s="0" t="n">
        <f aca="false">ASIN(((SIN(($AK184))/(COSH((($AL184)))))))</f>
        <v>0.0105764616120333</v>
      </c>
      <c r="AN184" s="0" t="n">
        <f aca="false">$T184*6-183</f>
        <v>9</v>
      </c>
      <c r="AO184" s="0" t="n">
        <f aca="false">$AM184+($AF$2*SIN(2*$AM184))+($AG$2*SIN(4*$AM184)+($AH$2*SIN(6*$AM184)))</f>
        <v>0.0106478753947755</v>
      </c>
      <c r="AP184" s="0" t="n">
        <f aca="false">$AN184+ATAN(SINH($AL184)/COS($AK184))</f>
        <v>10.5632120644307</v>
      </c>
    </row>
    <row r="185" customFormat="false" ht="13.8" hidden="false" customHeight="false" outlineLevel="0" collapsed="false">
      <c r="A185" s="1" t="s">
        <v>732</v>
      </c>
      <c r="B185" s="1" t="s">
        <v>733</v>
      </c>
      <c r="C185" s="1" t="s">
        <v>734</v>
      </c>
      <c r="D185" s="1" t="s">
        <v>186</v>
      </c>
      <c r="E185" s="1" t="n">
        <v>27.22</v>
      </c>
      <c r="F185" s="1" t="n">
        <v>6</v>
      </c>
      <c r="G185" s="1" t="n">
        <v>6</v>
      </c>
      <c r="H185" s="1" t="n">
        <v>7</v>
      </c>
      <c r="I185" s="1" t="n">
        <v>3</v>
      </c>
      <c r="J185" s="1" t="s">
        <v>62</v>
      </c>
      <c r="K185" s="1" t="s">
        <v>47</v>
      </c>
      <c r="L185" s="1" t="s">
        <v>48</v>
      </c>
      <c r="M185" s="1" t="s">
        <v>49</v>
      </c>
      <c r="N185" s="1" t="n">
        <v>32559996.1</v>
      </c>
      <c r="O185" s="1" t="n">
        <v>5999532.78</v>
      </c>
      <c r="P185" s="1" t="s">
        <v>50</v>
      </c>
      <c r="R185" s="1" t="s">
        <v>50</v>
      </c>
      <c r="S185" s="0" t="n">
        <v>1</v>
      </c>
      <c r="T185" s="0" t="n">
        <v>32</v>
      </c>
      <c r="U185" s="0" t="s">
        <v>51</v>
      </c>
      <c r="AI185" s="0" t="n">
        <f aca="false">($O185-$V$2)/($X$2*$AB$2)</f>
        <v>0.942571498032013</v>
      </c>
      <c r="AJ185" s="0" t="n">
        <f aca="false">($N185-$W$2)/($X$2*$AB$2)</f>
        <v>5.0368653125148</v>
      </c>
      <c r="AK185" s="0" t="n">
        <f aca="false">($AI185-(($AC$2*SIN(RADIANS(2*1*$AI185))*COSH(RADIANS(2*1*$AJ185)))+($AD$2*SIN(RADIANS(2*2*$AI185))*COSH(RADIANS(2*2*$AJ185)))+($AE$2*SIN(RADIANS(2*3*$AI185))*COSH(RADIANS(2*3*$AJ185)))))</f>
        <v>0.942543508792526</v>
      </c>
      <c r="AL185" s="0" t="n">
        <f aca="false">($AJ185-(($AC$2*COS(RADIANS(2*1*$AI185))*SINH(RADIANS(2*1*$AJ185)))+($AD$2*COS(RADIANS(2*2*$AI185))*SINH(RADIANS(2*2*$AJ185)))+($AE$2*COS(RADIANS(2*3*$AI185))*SINH(RADIANS(2*3*$AJ185)))))</f>
        <v>5.03671732149851</v>
      </c>
      <c r="AM185" s="0" t="n">
        <f aca="false">ASIN(((SIN(($AK185))/(COSH((($AL185)))))))</f>
        <v>0.0105094383708236</v>
      </c>
      <c r="AN185" s="0" t="n">
        <f aca="false">$T185*6-183</f>
        <v>9</v>
      </c>
      <c r="AO185" s="0" t="n">
        <f aca="false">$AM185+($AF$2*SIN(2*$AM185))+($AG$2*SIN(4*$AM185)+($AH$2*SIN(6*$AM185)))</f>
        <v>0.0105803996710864</v>
      </c>
      <c r="AP185" s="0" t="n">
        <f aca="false">$AN185+ATAN(SINH($AL185)/COS($AK185))</f>
        <v>10.5631614727127</v>
      </c>
    </row>
    <row r="186" customFormat="false" ht="13.8" hidden="false" customHeight="false" outlineLevel="0" collapsed="false">
      <c r="A186" s="1" t="s">
        <v>735</v>
      </c>
      <c r="B186" s="1" t="s">
        <v>736</v>
      </c>
      <c r="C186" s="1" t="s">
        <v>737</v>
      </c>
      <c r="D186" s="1" t="s">
        <v>664</v>
      </c>
      <c r="E186" s="1" t="n">
        <v>35.37</v>
      </c>
      <c r="F186" s="1" t="n">
        <v>165</v>
      </c>
      <c r="G186" s="1" t="n">
        <v>165</v>
      </c>
      <c r="H186" s="1" t="n">
        <v>234</v>
      </c>
      <c r="I186" s="1" t="n">
        <v>5</v>
      </c>
      <c r="J186" s="1" t="s">
        <v>598</v>
      </c>
      <c r="K186" s="1" t="s">
        <v>684</v>
      </c>
      <c r="L186" s="1" t="s">
        <v>685</v>
      </c>
      <c r="M186" s="1" t="s">
        <v>225</v>
      </c>
      <c r="N186" s="1" t="n">
        <v>32562056.43</v>
      </c>
      <c r="O186" s="1" t="n">
        <v>6009214.95</v>
      </c>
      <c r="S186" s="0" t="n">
        <v>1</v>
      </c>
      <c r="T186" s="0" t="n">
        <v>32</v>
      </c>
      <c r="U186" s="0" t="s">
        <v>51</v>
      </c>
      <c r="AI186" s="0" t="n">
        <f aca="false">($O186-$V$2)/($X$2*$AB$2)</f>
        <v>0.944092639396808</v>
      </c>
      <c r="AJ186" s="0" t="n">
        <f aca="false">($N186-$W$2)/($X$2*$AB$2)</f>
        <v>5.03718900577655</v>
      </c>
      <c r="AK186" s="0" t="n">
        <f aca="false">($AI186-(($AC$2*SIN(RADIANS(2*1*$AI186))*COSH(RADIANS(2*1*$AJ186)))+($AD$2*SIN(RADIANS(2*2*$AI186))*COSH(RADIANS(2*2*$AJ186)))+($AE$2*SIN(RADIANS(2*3*$AI186))*COSH(RADIANS(2*3*$AJ186)))))</f>
        <v>0.944064604948904</v>
      </c>
      <c r="AL186" s="0" t="n">
        <f aca="false">($AJ186-(($AC$2*COS(RADIANS(2*1*$AI186))*SINH(RADIANS(2*1*$AJ186)))+($AD$2*COS(RADIANS(2*2*$AI186))*SINH(RADIANS(2*2*$AJ186)))+($AE$2*COS(RADIANS(2*3*$AI186))*SINH(RADIANS(2*3*$AJ186)))))</f>
        <v>5.03704100541077</v>
      </c>
      <c r="AM186" s="0" t="n">
        <f aca="false">ASIN(((SIN(($AK186))/(COSH((($AL186)))))))</f>
        <v>0.010517634664404</v>
      </c>
      <c r="AN186" s="0" t="n">
        <f aca="false">$T186*6-183</f>
        <v>9</v>
      </c>
      <c r="AO186" s="0" t="n">
        <f aca="false">$AM186+($AF$2*SIN(2*$AM186))+($AG$2*SIN(4*$AM186)+($AH$2*SIN(6*$AM186)))</f>
        <v>0.0105886512989637</v>
      </c>
      <c r="AP186" s="0" t="n">
        <f aca="false">$AN186+ATAN(SINH($AL186)/COS($AK186))</f>
        <v>10.5631799333453</v>
      </c>
    </row>
    <row r="187" customFormat="false" ht="13.8" hidden="false" customHeight="false" outlineLevel="0" collapsed="false">
      <c r="A187" s="1" t="s">
        <v>738</v>
      </c>
      <c r="B187" s="1" t="s">
        <v>739</v>
      </c>
      <c r="C187" s="1" t="s">
        <v>740</v>
      </c>
      <c r="D187" s="1" t="s">
        <v>741</v>
      </c>
      <c r="E187" s="1" t="n">
        <v>29.03</v>
      </c>
      <c r="F187" s="1" t="n">
        <v>144</v>
      </c>
      <c r="G187" s="1" t="n">
        <v>144</v>
      </c>
      <c r="H187" s="1" t="n">
        <v>211</v>
      </c>
      <c r="I187" s="1" t="n">
        <v>5</v>
      </c>
      <c r="J187" s="1" t="s">
        <v>598</v>
      </c>
      <c r="K187" s="1" t="s">
        <v>599</v>
      </c>
      <c r="L187" s="1" t="s">
        <v>600</v>
      </c>
      <c r="M187" s="1" t="s">
        <v>251</v>
      </c>
      <c r="N187" s="1" t="n">
        <v>32561141.64</v>
      </c>
      <c r="O187" s="1" t="n">
        <v>6001303.06</v>
      </c>
      <c r="Q187" s="1" t="s">
        <v>50</v>
      </c>
      <c r="S187" s="0" t="n">
        <v>1</v>
      </c>
      <c r="T187" s="0" t="n">
        <v>32</v>
      </c>
      <c r="U187" s="0" t="s">
        <v>51</v>
      </c>
      <c r="AI187" s="0" t="n">
        <f aca="false">($O187-$V$2)/($X$2*$AB$2)</f>
        <v>0.942849622268136</v>
      </c>
      <c r="AJ187" s="0" t="n">
        <f aca="false">($N187-$W$2)/($X$2*$AB$2)</f>
        <v>5.0370452854216</v>
      </c>
      <c r="AK187" s="0" t="n">
        <f aca="false">($AI187-(($AC$2*SIN(RADIANS(2*1*$AI187))*COSH(RADIANS(2*1*$AJ187)))+($AD$2*SIN(RADIANS(2*2*$AI187))*COSH(RADIANS(2*2*$AJ187)))+($AE$2*SIN(RADIANS(2*3*$AI187))*COSH(RADIANS(2*3*$AJ187)))))</f>
        <v>0.942821624742235</v>
      </c>
      <c r="AL187" s="0" t="n">
        <f aca="false">($AJ187-(($AC$2*COS(RADIANS(2*1*$AI187))*SINH(RADIANS(2*1*$AJ187)))+($AD$2*COS(RADIANS(2*2*$AI187))*SINH(RADIANS(2*2*$AJ187)))+($AE$2*COS(RADIANS(2*3*$AI187))*SINH(RADIANS(2*3*$AJ187)))))</f>
        <v>5.03689728911034</v>
      </c>
      <c r="AM187" s="0" t="n">
        <f aca="false">ASIN(((SIN(($AK187))/(COSH((($AL187)))))))</f>
        <v>0.0105096698379511</v>
      </c>
      <c r="AN187" s="0" t="n">
        <f aca="false">$T187*6-183</f>
        <v>9</v>
      </c>
      <c r="AO187" s="0" t="n">
        <f aca="false">$AM187+($AF$2*SIN(2*$AM187))+($AG$2*SIN(4*$AM187)+($AH$2*SIN(6*$AM187)))</f>
        <v>0.0105806327008804</v>
      </c>
      <c r="AP187" s="0" t="n">
        <f aca="false">$AN187+ATAN(SINH($AL187)/COS($AK187))</f>
        <v>10.5631657693122</v>
      </c>
    </row>
    <row r="188" customFormat="false" ht="13.8" hidden="false" customHeight="false" outlineLevel="0" collapsed="false">
      <c r="A188" s="1" t="s">
        <v>742</v>
      </c>
      <c r="B188" s="1" t="s">
        <v>743</v>
      </c>
      <c r="C188" s="1" t="s">
        <v>744</v>
      </c>
      <c r="D188" s="1" t="s">
        <v>648</v>
      </c>
      <c r="E188" s="1" t="n">
        <v>6.9</v>
      </c>
      <c r="F188" s="1" t="n">
        <v>15</v>
      </c>
      <c r="G188" s="1" t="n">
        <v>15</v>
      </c>
      <c r="H188" s="1" t="n">
        <v>16</v>
      </c>
      <c r="I188" s="1" t="n">
        <v>5</v>
      </c>
      <c r="J188" s="1" t="s">
        <v>62</v>
      </c>
      <c r="K188" s="1" t="s">
        <v>76</v>
      </c>
      <c r="L188" s="1" t="s">
        <v>77</v>
      </c>
      <c r="M188" s="1" t="s">
        <v>49</v>
      </c>
      <c r="N188" s="1" t="n">
        <v>32531885.16</v>
      </c>
      <c r="O188" s="1" t="n">
        <v>6000672.84</v>
      </c>
      <c r="P188" s="1" t="s">
        <v>50</v>
      </c>
      <c r="R188" s="1" t="s">
        <v>50</v>
      </c>
      <c r="S188" s="0" t="n">
        <v>1</v>
      </c>
      <c r="T188" s="0" t="n">
        <v>32</v>
      </c>
      <c r="U188" s="0" t="s">
        <v>51</v>
      </c>
      <c r="AI188" s="0" t="n">
        <f aca="false">($O188-$V$2)/($X$2*$AB$2)</f>
        <v>0.942750609989802</v>
      </c>
      <c r="AJ188" s="0" t="n">
        <f aca="false">($N188-$W$2)/($X$2*$AB$2)</f>
        <v>5.03244887346888</v>
      </c>
      <c r="AK188" s="0" t="n">
        <f aca="false">($AI188-(($AC$2*SIN(RADIANS(2*1*$AI188))*COSH(RADIANS(2*1*$AJ188)))+($AD$2*SIN(RADIANS(2*2*$AI188))*COSH(RADIANS(2*2*$AJ188)))+($AE$2*SIN(RADIANS(2*3*$AI188))*COSH(RADIANS(2*3*$AJ188)))))</f>
        <v>0.942722616184642</v>
      </c>
      <c r="AL188" s="0" t="n">
        <f aca="false">($AJ188-(($AC$2*COS(RADIANS(2*1*$AI188))*SINH(RADIANS(2*1*$AJ188)))+($AD$2*COS(RADIANS(2*2*$AI188))*SINH(RADIANS(2*2*$AJ188)))+($AE$2*COS(RADIANS(2*3*$AI188))*SINH(RADIANS(2*3*$AJ188)))))</f>
        <v>5.0323010135781</v>
      </c>
      <c r="AM188" s="0" t="n">
        <f aca="false">ASIN(((SIN(($AK188))/(COSH((($AL188)))))))</f>
        <v>0.0105573250267663</v>
      </c>
      <c r="AN188" s="0" t="n">
        <f aca="false">$T188*6-183</f>
        <v>9</v>
      </c>
      <c r="AO188" s="0" t="n">
        <f aca="false">$AM188+($AF$2*SIN(2*$AM188))+($AG$2*SIN(4*$AM188)+($AH$2*SIN(6*$AM188)))</f>
        <v>0.010628609616105</v>
      </c>
      <c r="AP188" s="0" t="n">
        <f aca="false">$AN188+ATAN(SINH($AL188)/COS($AK188))</f>
        <v>10.5631295695207</v>
      </c>
    </row>
    <row r="189" customFormat="false" ht="13.8" hidden="false" customHeight="false" outlineLevel="0" collapsed="false">
      <c r="A189" s="1" t="s">
        <v>745</v>
      </c>
      <c r="B189" s="1" t="s">
        <v>746</v>
      </c>
      <c r="C189" s="1" t="s">
        <v>747</v>
      </c>
      <c r="D189" s="1" t="s">
        <v>648</v>
      </c>
      <c r="E189" s="1" t="n">
        <v>2.43</v>
      </c>
      <c r="F189" s="1" t="n">
        <v>120</v>
      </c>
      <c r="G189" s="1" t="n">
        <v>120</v>
      </c>
      <c r="H189" s="1" t="n">
        <v>227</v>
      </c>
      <c r="I189" s="1" t="n">
        <v>5</v>
      </c>
      <c r="J189" s="1" t="s">
        <v>598</v>
      </c>
      <c r="K189" s="1" t="s">
        <v>748</v>
      </c>
      <c r="L189" s="1" t="s">
        <v>749</v>
      </c>
      <c r="M189" s="1" t="s">
        <v>251</v>
      </c>
      <c r="N189" s="1" t="n">
        <v>32533077.72</v>
      </c>
      <c r="O189" s="1" t="n">
        <v>6002837.89</v>
      </c>
      <c r="Q189" s="1" t="s">
        <v>50</v>
      </c>
      <c r="S189" s="0" t="n">
        <v>1</v>
      </c>
      <c r="T189" s="0" t="n">
        <v>32</v>
      </c>
      <c r="U189" s="0" t="s">
        <v>51</v>
      </c>
      <c r="AI189" s="0" t="n">
        <f aca="false">($O189-$V$2)/($X$2*$AB$2)</f>
        <v>0.943090755547239</v>
      </c>
      <c r="AJ189" s="0" t="n">
        <f aca="false">($N189-$W$2)/($X$2*$AB$2)</f>
        <v>5.03263623356956</v>
      </c>
      <c r="AK189" s="0" t="n">
        <f aca="false">($AI189-(($AC$2*SIN(RADIANS(2*1*$AI189))*COSH(RADIANS(2*1*$AJ189)))+($AD$2*SIN(RADIANS(2*2*$AI189))*COSH(RADIANS(2*2*$AJ189)))+($AE$2*SIN(RADIANS(2*3*$AI189))*COSH(RADIANS(2*3*$AJ189)))))</f>
        <v>0.94306275161367</v>
      </c>
      <c r="AL189" s="0" t="n">
        <f aca="false">($AJ189-(($AC$2*COS(RADIANS(2*1*$AI189))*SINH(RADIANS(2*1*$AJ189)))+($AD$2*COS(RADIANS(2*2*$AI189))*SINH(RADIANS(2*2*$AJ189)))+($AE$2*COS(RADIANS(2*3*$AI189))*SINH(RADIANS(2*3*$AJ189)))))</f>
        <v>5.0324883681752</v>
      </c>
      <c r="AM189" s="0" t="n">
        <f aca="false">ASIN(((SIN(($AK189))/(COSH((($AL189)))))))</f>
        <v>0.0105579539545778</v>
      </c>
      <c r="AN189" s="0" t="n">
        <f aca="false">$T189*6-183</f>
        <v>9</v>
      </c>
      <c r="AO189" s="0" t="n">
        <f aca="false">$AM189+($AF$2*SIN(2*$AM189))+($AG$2*SIN(4*$AM189)+($AH$2*SIN(6*$AM189)))</f>
        <v>0.010629242789886</v>
      </c>
      <c r="AP189" s="0" t="n">
        <f aca="false">$AN189+ATAN(SINH($AL189)/COS($AK189))</f>
        <v>10.5631345965732</v>
      </c>
    </row>
    <row r="190" customFormat="false" ht="13.8" hidden="false" customHeight="false" outlineLevel="0" collapsed="false">
      <c r="A190" s="1" t="s">
        <v>750</v>
      </c>
      <c r="B190" s="1" t="s">
        <v>751</v>
      </c>
      <c r="C190" s="1" t="s">
        <v>752</v>
      </c>
      <c r="D190" s="1" t="s">
        <v>678</v>
      </c>
      <c r="E190" s="1" t="n">
        <v>18.76</v>
      </c>
      <c r="F190" s="1" t="n">
        <v>135</v>
      </c>
      <c r="G190" s="1" t="n">
        <v>135</v>
      </c>
      <c r="H190" s="1" t="n">
        <v>214</v>
      </c>
      <c r="I190" s="1" t="n">
        <v>5</v>
      </c>
      <c r="J190" s="1" t="s">
        <v>598</v>
      </c>
      <c r="K190" s="1" t="s">
        <v>748</v>
      </c>
      <c r="L190" s="1" t="s">
        <v>749</v>
      </c>
      <c r="M190" s="1" t="s">
        <v>251</v>
      </c>
      <c r="N190" s="1" t="n">
        <v>32544016.42</v>
      </c>
      <c r="O190" s="1" t="n">
        <v>6006138.44</v>
      </c>
      <c r="Q190" s="1" t="s">
        <v>50</v>
      </c>
      <c r="S190" s="0" t="n">
        <v>1</v>
      </c>
      <c r="T190" s="0" t="n">
        <v>32</v>
      </c>
      <c r="U190" s="0" t="s">
        <v>51</v>
      </c>
      <c r="AI190" s="0" t="n">
        <f aca="false">($O190-$V$2)/($X$2*$AB$2)</f>
        <v>0.94360929665234</v>
      </c>
      <c r="AJ190" s="0" t="n">
        <f aca="false">($N190-$W$2)/($X$2*$AB$2)</f>
        <v>5.03435478520076</v>
      </c>
      <c r="AK190" s="0" t="n">
        <f aca="false">($AI190-(($AC$2*SIN(RADIANS(2*1*$AI190))*COSH(RADIANS(2*1*$AJ190)))+($AD$2*SIN(RADIANS(2*2*$AI190))*COSH(RADIANS(2*2*$AJ190)))+($AE$2*SIN(RADIANS(2*3*$AI190))*COSH(RADIANS(2*3*$AJ190)))))</f>
        <v>0.94358127703444</v>
      </c>
      <c r="AL190" s="0" t="n">
        <f aca="false">($AJ190-(($AC$2*COS(RADIANS(2*1*$AI190))*SINH(RADIANS(2*1*$AJ190)))+($AD$2*COS(RADIANS(2*2*$AI190))*SINH(RADIANS(2*2*$AJ190)))+($AE$2*COS(RADIANS(2*3*$AI190))*SINH(RADIANS(2*3*$AJ190)))))</f>
        <v>5.03420686888251</v>
      </c>
      <c r="AM190" s="0" t="n">
        <f aca="false">ASIN(((SIN(($AK190))/(COSH((($AL190)))))))</f>
        <v>0.0105437910754945</v>
      </c>
      <c r="AN190" s="0" t="n">
        <f aca="false">$T190*6-183</f>
        <v>9</v>
      </c>
      <c r="AO190" s="0" t="n">
        <f aca="false">$AM190+($AF$2*SIN(2*$AM190))+($AG$2*SIN(4*$AM190)+($AH$2*SIN(6*$AM190)))</f>
        <v>0.0106149842954259</v>
      </c>
      <c r="AP190" s="0" t="n">
        <f aca="false">$AN190+ATAN(SINH($AL190)/COS($AK190))</f>
        <v>10.5631532187967</v>
      </c>
    </row>
    <row r="191" customFormat="false" ht="13.8" hidden="false" customHeight="false" outlineLevel="0" collapsed="false">
      <c r="A191" s="1" t="s">
        <v>753</v>
      </c>
      <c r="B191" s="1" t="s">
        <v>754</v>
      </c>
      <c r="C191" s="1" t="s">
        <v>755</v>
      </c>
      <c r="D191" s="1" t="s">
        <v>607</v>
      </c>
      <c r="E191" s="1" t="n">
        <v>25.23</v>
      </c>
      <c r="F191" s="1" t="n">
        <v>17</v>
      </c>
      <c r="G191" s="1" t="n">
        <v>17</v>
      </c>
      <c r="H191" s="1" t="n">
        <v>18</v>
      </c>
      <c r="I191" s="1" t="n">
        <v>2</v>
      </c>
      <c r="J191" s="1" t="s">
        <v>62</v>
      </c>
      <c r="K191" s="1" t="s">
        <v>684</v>
      </c>
      <c r="L191" s="1" t="s">
        <v>685</v>
      </c>
      <c r="M191" s="1" t="s">
        <v>49</v>
      </c>
      <c r="N191" s="1" t="n">
        <v>32552517.51</v>
      </c>
      <c r="O191" s="1" t="n">
        <v>6031321.37</v>
      </c>
      <c r="P191" s="1" t="s">
        <v>50</v>
      </c>
      <c r="R191" s="1" t="s">
        <v>50</v>
      </c>
      <c r="S191" s="0" t="n">
        <v>1</v>
      </c>
      <c r="T191" s="0" t="n">
        <v>32</v>
      </c>
      <c r="U191" s="0" t="s">
        <v>51</v>
      </c>
      <c r="AI191" s="0" t="n">
        <f aca="false">($O191-$V$2)/($X$2*$AB$2)</f>
        <v>0.947565723415114</v>
      </c>
      <c r="AJ191" s="0" t="n">
        <f aca="false">($N191-$W$2)/($X$2*$AB$2)</f>
        <v>5.03569037005879</v>
      </c>
      <c r="AK191" s="0" t="n">
        <f aca="false">($AI191-(($AC$2*SIN(RADIANS(2*1*$AI191))*COSH(RADIANS(2*1*$AJ191)))+($AD$2*SIN(RADIANS(2*2*$AI191))*COSH(RADIANS(2*2*$AJ191)))+($AE$2*SIN(RADIANS(2*3*$AI191))*COSH(RADIANS(2*3*$AJ191)))))</f>
        <v>0.9475375861292</v>
      </c>
      <c r="AL191" s="0" t="n">
        <f aca="false">($AJ191-(($AC$2*COS(RADIANS(2*1*$AI191))*SINH(RADIANS(2*1*$AJ191)))+($AD$2*COS(RADIANS(2*2*$AI191))*SINH(RADIANS(2*2*$AJ191)))+($AE$2*COS(RADIANS(2*3*$AI191))*SINH(RADIANS(2*3*$AJ191)))))</f>
        <v>5.03554241477074</v>
      </c>
      <c r="AM191" s="0" t="n">
        <f aca="false">ASIN(((SIN(($AK191))/(COSH((($AL191)))))))</f>
        <v>0.0105598347884327</v>
      </c>
      <c r="AN191" s="0" t="n">
        <f aca="false">$T191*6-183</f>
        <v>9</v>
      </c>
      <c r="AO191" s="0" t="n">
        <f aca="false">$AM191+($AF$2*SIN(2*$AM191))+($AG$2*SIN(4*$AM191)+($AH$2*SIN(6*$AM191)))</f>
        <v>0.0106311363214823</v>
      </c>
      <c r="AP191" s="0" t="n">
        <f aca="false">$AN191+ATAN(SINH($AL191)/COS($AK191))</f>
        <v>10.5632051389612</v>
      </c>
    </row>
    <row r="192" customFormat="false" ht="13.8" hidden="false" customHeight="false" outlineLevel="0" collapsed="false">
      <c r="A192" s="1" t="s">
        <v>756</v>
      </c>
      <c r="B192" s="1" t="s">
        <v>757</v>
      </c>
      <c r="C192" s="1" t="s">
        <v>758</v>
      </c>
      <c r="D192" s="1" t="s">
        <v>109</v>
      </c>
      <c r="E192" s="1" t="n">
        <v>13.12</v>
      </c>
      <c r="F192" s="1" t="n">
        <v>11</v>
      </c>
      <c r="G192" s="1" t="n">
        <v>11</v>
      </c>
      <c r="H192" s="1" t="n">
        <v>12</v>
      </c>
      <c r="I192" s="1" t="n">
        <v>3</v>
      </c>
      <c r="J192" s="1" t="s">
        <v>46</v>
      </c>
      <c r="K192" s="1" t="s">
        <v>47</v>
      </c>
      <c r="L192" s="1" t="s">
        <v>48</v>
      </c>
      <c r="M192" s="1" t="s">
        <v>49</v>
      </c>
      <c r="N192" s="1" t="n">
        <v>32550517.78</v>
      </c>
      <c r="O192" s="1" t="n">
        <v>5995759.54</v>
      </c>
      <c r="P192" s="1" t="s">
        <v>50</v>
      </c>
      <c r="R192" s="1" t="s">
        <v>50</v>
      </c>
      <c r="S192" s="0" t="n">
        <v>1</v>
      </c>
      <c r="T192" s="0" t="n">
        <v>32</v>
      </c>
      <c r="U192" s="0" t="s">
        <v>51</v>
      </c>
      <c r="AI192" s="0" t="n">
        <f aca="false">($O192-$V$2)/($X$2*$AB$2)</f>
        <v>0.941978693790474</v>
      </c>
      <c r="AJ192" s="0" t="n">
        <f aca="false">($N192-$W$2)/($X$2*$AB$2)</f>
        <v>5.03537619751054</v>
      </c>
      <c r="AK192" s="0" t="n">
        <f aca="false">($AI192-(($AC$2*SIN(RADIANS(2*1*$AI192))*COSH(RADIANS(2*1*$AJ192)))+($AD$2*SIN(RADIANS(2*2*$AI192))*COSH(RADIANS(2*2*$AJ192)))+($AE$2*SIN(RADIANS(2*3*$AI192))*COSH(RADIANS(2*3*$AJ192)))))</f>
        <v>0.9419507224008</v>
      </c>
      <c r="AL192" s="0" t="n">
        <f aca="false">($AJ192-(($AC$2*COS(RADIANS(2*1*$AI192))*SINH(RADIANS(2*1*$AJ192)))+($AD$2*COS(RADIANS(2*2*$AI192))*SINH(RADIANS(2*2*$AJ192)))+($AE$2*COS(RADIANS(2*3*$AI192))*SINH(RADIANS(2*3*$AJ192)))))</f>
        <v>5.03522825059592</v>
      </c>
      <c r="AM192" s="0" t="n">
        <f aca="false">ASIN(((SIN(($AK192))/(COSH((($AL192)))))))</f>
        <v>0.0105205641935707</v>
      </c>
      <c r="AN192" s="0" t="n">
        <f aca="false">$T192*6-183</f>
        <v>9</v>
      </c>
      <c r="AO192" s="0" t="n">
        <f aca="false">$AM192+($AF$2*SIN(2*$AM192))+($AG$2*SIN(4*$AM192)+($AH$2*SIN(6*$AM192)))</f>
        <v>0.0105916006057769</v>
      </c>
      <c r="AP192" s="0" t="n">
        <f aca="false">$AN192+ATAN(SINH($AL192)/COS($AK192))</f>
        <v>10.5631438570469</v>
      </c>
    </row>
    <row r="193" customFormat="false" ht="13.8" hidden="false" customHeight="false" outlineLevel="0" collapsed="false">
      <c r="A193" s="1" t="s">
        <v>759</v>
      </c>
      <c r="B193" s="1" t="s">
        <v>760</v>
      </c>
      <c r="C193" s="1" t="s">
        <v>761</v>
      </c>
      <c r="D193" s="1" t="s">
        <v>109</v>
      </c>
      <c r="E193" s="1" t="n">
        <v>2.26</v>
      </c>
      <c r="F193" s="1" t="n">
        <v>5.14</v>
      </c>
      <c r="G193" s="1" t="n">
        <v>5.14</v>
      </c>
      <c r="H193" s="1" t="n">
        <v>10</v>
      </c>
      <c r="I193" s="1" t="n">
        <v>3</v>
      </c>
      <c r="J193" s="1" t="s">
        <v>46</v>
      </c>
      <c r="K193" s="1" t="s">
        <v>483</v>
      </c>
      <c r="L193" s="1" t="s">
        <v>484</v>
      </c>
      <c r="M193" s="1" t="s">
        <v>49</v>
      </c>
      <c r="N193" s="1" t="n">
        <v>32538006.94</v>
      </c>
      <c r="O193" s="1" t="n">
        <v>6011939.17</v>
      </c>
      <c r="P193" s="1" t="s">
        <v>50</v>
      </c>
      <c r="R193" s="1" t="s">
        <v>50</v>
      </c>
      <c r="S193" s="0" t="n">
        <v>1</v>
      </c>
      <c r="T193" s="0" t="n">
        <v>32</v>
      </c>
      <c r="U193" s="0" t="s">
        <v>51</v>
      </c>
      <c r="AI193" s="0" t="n">
        <f aca="false">($O193-$V$2)/($X$2*$AB$2)</f>
        <v>0.944520634745867</v>
      </c>
      <c r="AJ193" s="0" t="n">
        <f aca="false">($N193-$W$2)/($X$2*$AB$2)</f>
        <v>5.03341065092002</v>
      </c>
      <c r="AK193" s="0" t="n">
        <f aca="false">($AI193-(($AC$2*SIN(RADIANS(2*1*$AI193))*COSH(RADIANS(2*1*$AJ193)))+($AD$2*SIN(RADIANS(2*2*$AI193))*COSH(RADIANS(2*2*$AJ193)))+($AE$2*SIN(RADIANS(2*3*$AI193))*COSH(RADIANS(2*3*$AJ193)))))</f>
        <v>0.944492588237254</v>
      </c>
      <c r="AL193" s="0" t="n">
        <f aca="false">($AJ193-(($AC$2*COS(RADIANS(2*1*$AI193))*SINH(RADIANS(2*1*$AJ193)))+($AD$2*COS(RADIANS(2*2*$AI193))*SINH(RADIANS(2*2*$AJ193)))+($AE$2*COS(RADIANS(2*3*$AI193))*SINH(RADIANS(2*3*$AJ193)))))</f>
        <v>5.03326276278191</v>
      </c>
      <c r="AM193" s="0" t="n">
        <f aca="false">ASIN(((SIN(($AK193))/(COSH((($AL193)))))))</f>
        <v>0.010560717135421</v>
      </c>
      <c r="AN193" s="0" t="n">
        <f aca="false">$T193*6-183</f>
        <v>9</v>
      </c>
      <c r="AO193" s="0" t="n">
        <f aca="false">$AM193+($AF$2*SIN(2*$AM193))+($AG$2*SIN(4*$AM193)+($AH$2*SIN(6*$AM193)))</f>
        <v>0.0106320246253036</v>
      </c>
      <c r="AP193" s="0" t="n">
        <f aca="false">$AN193+ATAN(SINH($AL193)/COS($AK193))</f>
        <v>10.563155620155</v>
      </c>
    </row>
    <row r="194" customFormat="false" ht="13.8" hidden="false" customHeight="false" outlineLevel="0" collapsed="false">
      <c r="A194" s="1" t="s">
        <v>762</v>
      </c>
      <c r="B194" s="1" t="s">
        <v>763</v>
      </c>
      <c r="C194" s="1" t="s">
        <v>764</v>
      </c>
      <c r="D194" s="1" t="s">
        <v>125</v>
      </c>
      <c r="E194" s="1" t="n">
        <v>12.81</v>
      </c>
      <c r="F194" s="1" t="n">
        <v>18</v>
      </c>
      <c r="G194" s="1" t="n">
        <v>18</v>
      </c>
      <c r="H194" s="1" t="n">
        <v>19</v>
      </c>
      <c r="I194" s="1" t="n">
        <v>3</v>
      </c>
      <c r="J194" s="1" t="s">
        <v>46</v>
      </c>
      <c r="K194" s="1" t="s">
        <v>684</v>
      </c>
      <c r="L194" s="1" t="s">
        <v>685</v>
      </c>
      <c r="M194" s="1" t="s">
        <v>49</v>
      </c>
      <c r="N194" s="1" t="n">
        <v>32548974.81</v>
      </c>
      <c r="O194" s="1" t="n">
        <v>6019470.12</v>
      </c>
      <c r="P194" s="1" t="s">
        <v>50</v>
      </c>
      <c r="R194" s="1" t="s">
        <v>50</v>
      </c>
      <c r="S194" s="0" t="n">
        <v>1</v>
      </c>
      <c r="T194" s="0" t="n">
        <v>32</v>
      </c>
      <c r="U194" s="0" t="s">
        <v>51</v>
      </c>
      <c r="AI194" s="0" t="n">
        <f aca="false">($O194-$V$2)/($X$2*$AB$2)</f>
        <v>0.945703803349723</v>
      </c>
      <c r="AJ194" s="0" t="n">
        <f aca="false">($N194-$W$2)/($X$2*$AB$2)</f>
        <v>5.03513378537652</v>
      </c>
      <c r="AK194" s="0" t="n">
        <f aca="false">($AI194-(($AC$2*SIN(RADIANS(2*1*$AI194))*COSH(RADIANS(2*1*$AJ194)))+($AD$2*SIN(RADIANS(2*2*$AI194))*COSH(RADIANS(2*2*$AJ194)))+($AE$2*SIN(RADIANS(2*3*$AI194))*COSH(RADIANS(2*3*$AJ194)))))</f>
        <v>0.945675721427042</v>
      </c>
      <c r="AL194" s="0" t="n">
        <f aca="false">($AJ194-(($AC$2*COS(RADIANS(2*1*$AI194))*SINH(RADIANS(2*1*$AJ194)))+($AD$2*COS(RADIANS(2*2*$AI194))*SINH(RADIANS(2*2*$AJ194)))+($AE$2*COS(RADIANS(2*3*$AI194))*SINH(RADIANS(2*3*$AJ194)))))</f>
        <v>5.03498584629183</v>
      </c>
      <c r="AM194" s="0" t="n">
        <f aca="false">ASIN(((SIN(($AK194))/(COSH((($AL194)))))))</f>
        <v>0.0105515536142508</v>
      </c>
      <c r="AN194" s="0" t="n">
        <f aca="false">$T194*6-183</f>
        <v>9</v>
      </c>
      <c r="AO194" s="0" t="n">
        <f aca="false">$AM194+($AF$2*SIN(2*$AM194))+($AG$2*SIN(4*$AM194)+($AH$2*SIN(6*$AM194)))</f>
        <v>0.0106227992400642</v>
      </c>
      <c r="AP194" s="0" t="n">
        <f aca="false">$AN194+ATAN(SINH($AL194)/COS($AK194))</f>
        <v>10.5631812536593</v>
      </c>
    </row>
    <row r="195" customFormat="false" ht="13.8" hidden="false" customHeight="false" outlineLevel="0" collapsed="false">
      <c r="A195" s="1" t="s">
        <v>765</v>
      </c>
      <c r="B195" s="1" t="s">
        <v>766</v>
      </c>
      <c r="C195" s="1" t="s">
        <v>767</v>
      </c>
      <c r="D195" s="1" t="s">
        <v>262</v>
      </c>
      <c r="E195" s="1" t="n">
        <v>13.7</v>
      </c>
      <c r="F195" s="1" t="n">
        <v>9</v>
      </c>
      <c r="G195" s="1" t="n">
        <v>9</v>
      </c>
      <c r="H195" s="1" t="n">
        <v>10</v>
      </c>
      <c r="I195" s="1" t="n">
        <v>3</v>
      </c>
      <c r="J195" s="1" t="s">
        <v>46</v>
      </c>
      <c r="K195" s="1" t="s">
        <v>684</v>
      </c>
      <c r="L195" s="1" t="s">
        <v>685</v>
      </c>
      <c r="M195" s="1" t="s">
        <v>49</v>
      </c>
      <c r="N195" s="1" t="n">
        <v>32549072</v>
      </c>
      <c r="O195" s="1" t="n">
        <v>6019187</v>
      </c>
      <c r="P195" s="1" t="s">
        <v>50</v>
      </c>
      <c r="R195" s="1" t="s">
        <v>50</v>
      </c>
      <c r="S195" s="0" t="n">
        <v>1</v>
      </c>
      <c r="T195" s="0" t="n">
        <v>32</v>
      </c>
      <c r="U195" s="0" t="s">
        <v>51</v>
      </c>
      <c r="AI195" s="0" t="n">
        <f aca="false">($O195-$V$2)/($X$2*$AB$2)</f>
        <v>0.945659323078957</v>
      </c>
      <c r="AJ195" s="0" t="n">
        <f aca="false">($N195-$W$2)/($X$2*$AB$2)</f>
        <v>5.03514905465286</v>
      </c>
      <c r="AK195" s="0" t="n">
        <f aca="false">($AI195-(($AC$2*SIN(RADIANS(2*1*$AI195))*COSH(RADIANS(2*1*$AJ195)))+($AD$2*SIN(RADIANS(2*2*$AI195))*COSH(RADIANS(2*2*$AJ195)))+($AE$2*SIN(RADIANS(2*3*$AI195))*COSH(RADIANS(2*3*$AJ195)))))</f>
        <v>0.945631242473997</v>
      </c>
      <c r="AL195" s="0" t="n">
        <f aca="false">($AJ195-(($AC$2*COS(RADIANS(2*1*$AI195))*SINH(RADIANS(2*1*$AJ195)))+($AD$2*COS(RADIANS(2*2*$AI195))*SINH(RADIANS(2*2*$AJ195)))+($AE$2*COS(RADIANS(2*3*$AI195))*SINH(RADIANS(2*3*$AJ195)))))</f>
        <v>5.03500111510733</v>
      </c>
      <c r="AM195" s="0" t="n">
        <f aca="false">ASIN(((SIN(($AK195))/(COSH((($AL195)))))))</f>
        <v>0.0105510538009438</v>
      </c>
      <c r="AN195" s="0" t="n">
        <f aca="false">$T195*6-183</f>
        <v>9</v>
      </c>
      <c r="AO195" s="0" t="n">
        <f aca="false">$AM195+($AF$2*SIN(2*$AM195))+($AG$2*SIN(4*$AM195)+($AH$2*SIN(6*$AM195)))</f>
        <v>0.0106222960524548</v>
      </c>
      <c r="AP195" s="0" t="n">
        <f aca="false">$AN195+ATAN(SINH($AL195)/COS($AK195))</f>
        <v>10.5631809006258</v>
      </c>
    </row>
    <row r="196" customFormat="false" ht="13.8" hidden="false" customHeight="false" outlineLevel="0" collapsed="false">
      <c r="A196" s="1" t="s">
        <v>768</v>
      </c>
      <c r="B196" s="1" t="s">
        <v>769</v>
      </c>
      <c r="C196" s="1" t="s">
        <v>770</v>
      </c>
      <c r="D196" s="1" t="s">
        <v>429</v>
      </c>
      <c r="E196" s="1" t="n">
        <v>17.47</v>
      </c>
      <c r="F196" s="1" t="n">
        <v>14</v>
      </c>
      <c r="G196" s="1" t="n">
        <v>14</v>
      </c>
      <c r="H196" s="1" t="n">
        <v>15</v>
      </c>
      <c r="I196" s="1" t="n">
        <v>2</v>
      </c>
      <c r="J196" s="1" t="s">
        <v>62</v>
      </c>
      <c r="K196" s="1" t="s">
        <v>730</v>
      </c>
      <c r="L196" s="1" t="s">
        <v>731</v>
      </c>
      <c r="M196" s="1" t="s">
        <v>49</v>
      </c>
      <c r="N196" s="1" t="n">
        <v>32549827.67</v>
      </c>
      <c r="O196" s="1" t="n">
        <v>6033184.65</v>
      </c>
      <c r="P196" s="1" t="s">
        <v>50</v>
      </c>
      <c r="R196" s="1" t="s">
        <v>50</v>
      </c>
      <c r="S196" s="0" t="n">
        <v>1</v>
      </c>
      <c r="T196" s="0" t="n">
        <v>32</v>
      </c>
      <c r="U196" s="0" t="s">
        <v>51</v>
      </c>
      <c r="AI196" s="0" t="n">
        <f aca="false">($O196-$V$2)/($X$2*$AB$2)</f>
        <v>0.947858458647215</v>
      </c>
      <c r="AJ196" s="0" t="n">
        <f aca="false">($N196-$W$2)/($X$2*$AB$2)</f>
        <v>5.03526777606501</v>
      </c>
      <c r="AK196" s="0" t="n">
        <f aca="false">($AI196-(($AC$2*SIN(RADIANS(2*1*$AI196))*COSH(RADIANS(2*1*$AJ196)))+($AD$2*SIN(RADIANS(2*2*$AI196))*COSH(RADIANS(2*2*$AJ196)))+($AE$2*SIN(RADIANS(2*3*$AI196))*COSH(RADIANS(2*3*$AJ196)))))</f>
        <v>0.947830312744178</v>
      </c>
      <c r="AL196" s="0" t="n">
        <f aca="false">($AJ196-(($AC$2*COS(RADIANS(2*1*$AI196))*SINH(RADIANS(2*1*$AJ196)))+($AD$2*COS(RADIANS(2*2*$AI196))*SINH(RADIANS(2*2*$AJ196)))+($AE$2*COS(RADIANS(2*3*$AI196))*SINH(RADIANS(2*3*$AJ196)))))</f>
        <v>5.03511983337105</v>
      </c>
      <c r="AM196" s="0" t="n">
        <f aca="false">ASIN(((SIN(($AK196))/(COSH((($AL196)))))))</f>
        <v>0.0105665205174913</v>
      </c>
      <c r="AN196" s="0" t="n">
        <f aca="false">$T196*6-183</f>
        <v>9</v>
      </c>
      <c r="AO196" s="0" t="n">
        <f aca="false">$AM196+($AF$2*SIN(2*$AM196))+($AG$2*SIN(4*$AM196)+($AH$2*SIN(6*$AM196)))</f>
        <v>0.0106378671867143</v>
      </c>
      <c r="AP196" s="0" t="n">
        <f aca="false">$AN196+ATAN(SINH($AL196)/COS($AK196))</f>
        <v>10.5632050230427</v>
      </c>
    </row>
    <row r="197" customFormat="false" ht="13.8" hidden="false" customHeight="false" outlineLevel="0" collapsed="false">
      <c r="A197" s="1" t="s">
        <v>771</v>
      </c>
      <c r="B197" s="1" t="s">
        <v>772</v>
      </c>
      <c r="C197" s="1" t="s">
        <v>773</v>
      </c>
      <c r="D197" s="1" t="s">
        <v>109</v>
      </c>
      <c r="E197" s="1" t="n">
        <v>9.95</v>
      </c>
      <c r="F197" s="1" t="n">
        <v>23</v>
      </c>
      <c r="G197" s="1" t="n">
        <v>23</v>
      </c>
      <c r="H197" s="1" t="n">
        <v>24</v>
      </c>
      <c r="I197" s="1" t="n">
        <v>3</v>
      </c>
      <c r="J197" s="1" t="s">
        <v>62</v>
      </c>
      <c r="K197" s="1" t="s">
        <v>76</v>
      </c>
      <c r="L197" s="1" t="s">
        <v>77</v>
      </c>
      <c r="M197" s="1" t="s">
        <v>49</v>
      </c>
      <c r="N197" s="1" t="n">
        <v>32539129.27</v>
      </c>
      <c r="O197" s="1" t="n">
        <v>5995605.75</v>
      </c>
      <c r="P197" s="1" t="s">
        <v>50</v>
      </c>
      <c r="R197" s="1" t="s">
        <v>50</v>
      </c>
      <c r="S197" s="0" t="n">
        <v>1</v>
      </c>
      <c r="T197" s="0" t="n">
        <v>32</v>
      </c>
      <c r="U197" s="0" t="s">
        <v>51</v>
      </c>
      <c r="AI197" s="0" t="n">
        <f aca="false">($O197-$V$2)/($X$2*$AB$2)</f>
        <v>0.941954532230566</v>
      </c>
      <c r="AJ197" s="0" t="n">
        <f aca="false">($N197-$W$2)/($X$2*$AB$2)</f>
        <v>5.03358697736213</v>
      </c>
      <c r="AK197" s="0" t="n">
        <f aca="false">($AI197-(($AC$2*SIN(RADIANS(2*1*$AI197))*COSH(RADIANS(2*1*$AJ197)))+($AD$2*SIN(RADIANS(2*2*$AI197))*COSH(RADIANS(2*2*$AJ197)))+($AE$2*SIN(RADIANS(2*3*$AI197))*COSH(RADIANS(2*3*$AJ197)))))</f>
        <v>0.9419265618621</v>
      </c>
      <c r="AL197" s="0" t="n">
        <f aca="false">($AJ197-(($AC$2*COS(RADIANS(2*1*$AI197))*SINH(RADIANS(2*1*$AJ197)))+($AD$2*COS(RADIANS(2*2*$AI197))*SINH(RADIANS(2*2*$AJ197)))+($AE$2*COS(RADIANS(2*3*$AI197))*SINH(RADIANS(2*3*$AJ197)))))</f>
        <v>5.03343908355357</v>
      </c>
      <c r="AM197" s="0" t="n">
        <f aca="false">ASIN(((SIN(($AK197))/(COSH((($AL197)))))))</f>
        <v>0.0105392179673902</v>
      </c>
      <c r="AN197" s="0" t="n">
        <f aca="false">$T197*6-183</f>
        <v>9</v>
      </c>
      <c r="AO197" s="0" t="n">
        <f aca="false">$AM197+($AF$2*SIN(2*$AM197))+($AG$2*SIN(4*$AM197)+($AH$2*SIN(6*$AM197)))</f>
        <v>0.0106103803136815</v>
      </c>
      <c r="AP197" s="0" t="n">
        <f aca="false">$AN197+ATAN(SINH($AL197)/COS($AK197))</f>
        <v>10.5631298979809</v>
      </c>
    </row>
    <row r="198" customFormat="false" ht="13.8" hidden="false" customHeight="false" outlineLevel="0" collapsed="false">
      <c r="A198" s="1" t="s">
        <v>774</v>
      </c>
      <c r="B198" s="1" t="s">
        <v>775</v>
      </c>
      <c r="C198" s="1" t="s">
        <v>776</v>
      </c>
      <c r="D198" s="1" t="s">
        <v>109</v>
      </c>
      <c r="E198" s="1" t="n">
        <v>14.29</v>
      </c>
      <c r="F198" s="1" t="n">
        <v>9.55</v>
      </c>
      <c r="G198" s="1" t="n">
        <v>9.55</v>
      </c>
      <c r="H198" s="1" t="n">
        <v>10.1</v>
      </c>
      <c r="I198" s="1" t="n">
        <v>3</v>
      </c>
      <c r="J198" s="1" t="s">
        <v>46</v>
      </c>
      <c r="K198" s="1" t="s">
        <v>483</v>
      </c>
      <c r="L198" s="1" t="s">
        <v>484</v>
      </c>
      <c r="M198" s="1" t="s">
        <v>49</v>
      </c>
      <c r="N198" s="1" t="n">
        <v>32541609.87</v>
      </c>
      <c r="O198" s="1" t="n">
        <v>6027276.14</v>
      </c>
      <c r="P198" s="1" t="s">
        <v>50</v>
      </c>
      <c r="R198" s="1" t="s">
        <v>50</v>
      </c>
      <c r="S198" s="0" t="n">
        <v>1</v>
      </c>
      <c r="T198" s="0" t="n">
        <v>32</v>
      </c>
      <c r="U198" s="0" t="s">
        <v>51</v>
      </c>
      <c r="AI198" s="0" t="n">
        <f aca="false">($O198-$V$2)/($X$2*$AB$2)</f>
        <v>0.946930187509102</v>
      </c>
      <c r="AJ198" s="0" t="n">
        <f aca="false">($N198-$W$2)/($X$2*$AB$2)</f>
        <v>5.03397669818602</v>
      </c>
      <c r="AK198" s="0" t="n">
        <f aca="false">($AI198-(($AC$2*SIN(RADIANS(2*1*$AI198))*COSH(RADIANS(2*1*$AJ198)))+($AD$2*SIN(RADIANS(2*2*$AI198))*COSH(RADIANS(2*2*$AJ198)))+($AE$2*SIN(RADIANS(2*3*$AI198))*COSH(RADIANS(2*3*$AJ198)))))</f>
        <v>0.94690206938082</v>
      </c>
      <c r="AL198" s="0" t="n">
        <f aca="false">($AJ198-(($AC$2*COS(RADIANS(2*1*$AI198))*SINH(RADIANS(2*1*$AJ198)))+($AD$2*COS(RADIANS(2*2*$AI198))*SINH(RADIANS(2*2*$AJ198)))+($AE$2*COS(RADIANS(2*3*$AI198))*SINH(RADIANS(2*3*$AJ198)))))</f>
        <v>5.03382879365683</v>
      </c>
      <c r="AM198" s="0" t="n">
        <f aca="false">ASIN(((SIN(($AK198))/(COSH((($AL198)))))))</f>
        <v>0.0105731103062603</v>
      </c>
      <c r="AN198" s="0" t="n">
        <f aca="false">$T198*6-183</f>
        <v>9</v>
      </c>
      <c r="AO198" s="0" t="n">
        <f aca="false">$AM198+($AF$2*SIN(2*$AM198))+($AG$2*SIN(4*$AM198)+($AH$2*SIN(6*$AM198)))</f>
        <v>0.0106445014639393</v>
      </c>
      <c r="AP198" s="0" t="n">
        <f aca="false">$AN198+ATAN(SINH($AL198)/COS($AK198))</f>
        <v>10.5631853978056</v>
      </c>
    </row>
    <row r="199" customFormat="false" ht="13.8" hidden="false" customHeight="false" outlineLevel="0" collapsed="false">
      <c r="A199" s="1" t="s">
        <v>777</v>
      </c>
      <c r="B199" s="1" t="s">
        <v>778</v>
      </c>
      <c r="C199" s="1" t="s">
        <v>779</v>
      </c>
      <c r="D199" s="1" t="s">
        <v>429</v>
      </c>
      <c r="E199" s="1" t="n">
        <v>9.05</v>
      </c>
      <c r="F199" s="1" t="n">
        <v>10</v>
      </c>
      <c r="G199" s="1" t="n">
        <v>10</v>
      </c>
      <c r="H199" s="1" t="n">
        <v>11</v>
      </c>
      <c r="I199" s="1" t="n">
        <v>2</v>
      </c>
      <c r="J199" s="1" t="s">
        <v>46</v>
      </c>
      <c r="K199" s="1" t="s">
        <v>483</v>
      </c>
      <c r="L199" s="1" t="s">
        <v>484</v>
      </c>
      <c r="M199" s="1" t="s">
        <v>49</v>
      </c>
      <c r="N199" s="1" t="n">
        <v>32541163.94</v>
      </c>
      <c r="O199" s="1" t="n">
        <v>6020560.73</v>
      </c>
      <c r="P199" s="1" t="s">
        <v>50</v>
      </c>
      <c r="R199" s="1" t="s">
        <v>50</v>
      </c>
      <c r="S199" s="0" t="n">
        <v>1</v>
      </c>
      <c r="T199" s="0" t="n">
        <v>32</v>
      </c>
      <c r="U199" s="0" t="s">
        <v>51</v>
      </c>
      <c r="AI199" s="0" t="n">
        <f aca="false">($O199-$V$2)/($X$2*$AB$2)</f>
        <v>0.945875146342447</v>
      </c>
      <c r="AJ199" s="0" t="n">
        <f aca="false">($N199-$W$2)/($X$2*$AB$2)</f>
        <v>5.03390663924585</v>
      </c>
      <c r="AK199" s="0" t="n">
        <f aca="false">($AI199-(($AC$2*SIN(RADIANS(2*1*$AI199))*COSH(RADIANS(2*1*$AJ199)))+($AD$2*SIN(RADIANS(2*2*$AI199))*COSH(RADIANS(2*2*$AJ199)))+($AE$2*SIN(RADIANS(2*3*$AI199))*COSH(RADIANS(2*3*$AJ199)))))</f>
        <v>0.945847059543094</v>
      </c>
      <c r="AL199" s="0" t="n">
        <f aca="false">($AJ199-(($AC$2*COS(RADIANS(2*1*$AI199))*SINH(RADIANS(2*1*$AJ199)))+($AD$2*COS(RADIANS(2*2*$AI199))*SINH(RADIANS(2*2*$AJ199)))+($AE$2*COS(RADIANS(2*3*$AI199))*SINH(RADIANS(2*3*$AJ199)))))</f>
        <v>5.03375873661614</v>
      </c>
      <c r="AM199" s="0" t="n">
        <f aca="false">ASIN(((SIN(($AK199))/(COSH((($AL199)))))))</f>
        <v>0.0105658150447924</v>
      </c>
      <c r="AN199" s="0" t="n">
        <f aca="false">$T199*6-183</f>
        <v>9</v>
      </c>
      <c r="AO199" s="0" t="n">
        <f aca="false">$AM199+($AF$2*SIN(2*$AM199))+($AG$2*SIN(4*$AM199)+($AH$2*SIN(6*$AM199)))</f>
        <v>0.0106371569512836</v>
      </c>
      <c r="AP199" s="0" t="n">
        <f aca="false">$AN199+ATAN(SINH($AL199)/COS($AK199))</f>
        <v>10.5631737131924</v>
      </c>
    </row>
    <row r="200" customFormat="false" ht="13.8" hidden="false" customHeight="false" outlineLevel="0" collapsed="false">
      <c r="A200" s="1" t="s">
        <v>780</v>
      </c>
      <c r="B200" s="1" t="s">
        <v>781</v>
      </c>
      <c r="C200" s="1" t="s">
        <v>782</v>
      </c>
      <c r="D200" s="1" t="s">
        <v>105</v>
      </c>
      <c r="E200" s="1" t="n">
        <v>10.36</v>
      </c>
      <c r="F200" s="1" t="n">
        <v>17</v>
      </c>
      <c r="G200" s="1" t="n">
        <v>17</v>
      </c>
      <c r="H200" s="1" t="n">
        <v>19</v>
      </c>
      <c r="I200" s="1" t="n">
        <v>3</v>
      </c>
      <c r="J200" s="1" t="s">
        <v>62</v>
      </c>
      <c r="K200" s="1" t="s">
        <v>76</v>
      </c>
      <c r="L200" s="1" t="s">
        <v>77</v>
      </c>
      <c r="M200" s="1" t="s">
        <v>49</v>
      </c>
      <c r="N200" s="1" t="n">
        <v>32546946.65</v>
      </c>
      <c r="O200" s="1" t="n">
        <v>6019212.22</v>
      </c>
      <c r="P200" s="1" t="s">
        <v>50</v>
      </c>
      <c r="R200" s="1" t="s">
        <v>50</v>
      </c>
      <c r="S200" s="0" t="n">
        <v>1</v>
      </c>
      <c r="T200" s="0" t="n">
        <v>32</v>
      </c>
      <c r="U200" s="0" t="s">
        <v>51</v>
      </c>
      <c r="AI200" s="0" t="n">
        <f aca="false">($O200-$V$2)/($X$2*$AB$2)</f>
        <v>0.945663285329695</v>
      </c>
      <c r="AJ200" s="0" t="n">
        <f aca="false">($N200-$W$2)/($X$2*$AB$2)</f>
        <v>5.03481514626252</v>
      </c>
      <c r="AK200" s="0" t="n">
        <f aca="false">($AI200-(($AC$2*SIN(RADIANS(2*1*$AI200))*COSH(RADIANS(2*1*$AJ200)))+($AD$2*SIN(RADIANS(2*2*$AI200))*COSH(RADIANS(2*2*$AJ200)))+($AE$2*SIN(RADIANS(2*3*$AI200))*COSH(RADIANS(2*3*$AJ200)))))</f>
        <v>0.945635204664085</v>
      </c>
      <c r="AL200" s="0" t="n">
        <f aca="false">($AJ200-(($AC$2*COS(RADIANS(2*1*$AI200))*SINH(RADIANS(2*1*$AJ200)))+($AD$2*COS(RADIANS(2*2*$AI200))*SINH(RADIANS(2*2*$AJ200)))+($AE$2*COS(RADIANS(2*3*$AI200))*SINH(RADIANS(2*3*$AJ200)))))</f>
        <v>5.0346672166292</v>
      </c>
      <c r="AM200" s="0" t="n">
        <f aca="false">ASIN(((SIN(($AK200))/(COSH((($AL200)))))))</f>
        <v>0.0105546073858114</v>
      </c>
      <c r="AN200" s="0" t="n">
        <f aca="false">$T200*6-183</f>
        <v>9</v>
      </c>
      <c r="AO200" s="0" t="n">
        <f aca="false">$AM200+($AF$2*SIN(2*$AM200))+($AG$2*SIN(4*$AM200)+($AH$2*SIN(6*$AM200)))</f>
        <v>0.0106258736280184</v>
      </c>
      <c r="AP200" s="0" t="n">
        <f aca="false">$AN200+ATAN(SINH($AL200)/COS($AK200))</f>
        <v>10.5631783991246</v>
      </c>
    </row>
    <row r="201" customFormat="false" ht="13.8" hidden="false" customHeight="false" outlineLevel="0" collapsed="false">
      <c r="A201" s="1" t="s">
        <v>783</v>
      </c>
      <c r="B201" s="1" t="s">
        <v>784</v>
      </c>
      <c r="C201" s="1" t="s">
        <v>785</v>
      </c>
      <c r="D201" s="1" t="s">
        <v>262</v>
      </c>
      <c r="E201" s="1" t="n">
        <v>30.41</v>
      </c>
      <c r="F201" s="1" t="n">
        <v>18</v>
      </c>
      <c r="G201" s="1" t="n">
        <v>18</v>
      </c>
      <c r="H201" s="1" t="n">
        <v>19</v>
      </c>
      <c r="I201" s="1" t="n">
        <v>3</v>
      </c>
      <c r="J201" s="1" t="s">
        <v>46</v>
      </c>
      <c r="K201" s="1" t="s">
        <v>684</v>
      </c>
      <c r="L201" s="1" t="s">
        <v>685</v>
      </c>
      <c r="M201" s="1" t="s">
        <v>49</v>
      </c>
      <c r="N201" s="1" t="n">
        <v>32567502</v>
      </c>
      <c r="O201" s="1" t="n">
        <v>6006745</v>
      </c>
      <c r="P201" s="1" t="s">
        <v>50</v>
      </c>
      <c r="R201" s="1" t="s">
        <v>50</v>
      </c>
      <c r="S201" s="0" t="n">
        <v>1</v>
      </c>
      <c r="T201" s="0" t="n">
        <v>32</v>
      </c>
      <c r="U201" s="0" t="s">
        <v>51</v>
      </c>
      <c r="AI201" s="0" t="n">
        <f aca="false">($O201-$V$2)/($X$2*$AB$2)</f>
        <v>0.943704591767611</v>
      </c>
      <c r="AJ201" s="0" t="n">
        <f aca="false">($N201-$W$2)/($X$2*$AB$2)</f>
        <v>5.03804454557619</v>
      </c>
      <c r="AK201" s="0" t="n">
        <f aca="false">($AI201-(($AC$2*SIN(RADIANS(2*1*$AI201))*COSH(RADIANS(2*1*$AJ201)))+($AD$2*SIN(RADIANS(2*2*$AI201))*COSH(RADIANS(2*2*$AJ201)))+($AE$2*SIN(RADIANS(2*3*$AI201))*COSH(RADIANS(2*3*$AJ201)))))</f>
        <v>0.943676568692727</v>
      </c>
      <c r="AL201" s="0" t="n">
        <f aca="false">($AJ201-(($AC$2*COS(RADIANS(2*1*$AI201))*SINH(RADIANS(2*1*$AJ201)))+($AD$2*COS(RADIANS(2*2*$AI201))*SINH(RADIANS(2*2*$AJ201)))+($AE$2*COS(RADIANS(2*3*$AI201))*SINH(RADIANS(2*3*$AJ201)))))</f>
        <v>5.03789651974852</v>
      </c>
      <c r="AM201" s="0" t="n">
        <f aca="false">ASIN(((SIN(($AK201))/(COSH((($AL201)))))))</f>
        <v>0.0105056872792368</v>
      </c>
      <c r="AN201" s="0" t="n">
        <f aca="false">$T201*6-183</f>
        <v>9</v>
      </c>
      <c r="AO201" s="0" t="n">
        <f aca="false">$AM201+($AF$2*SIN(2*$AM201))+($AG$2*SIN(4*$AM201)+($AH$2*SIN(6*$AM201)))</f>
        <v>0.0105766232553618</v>
      </c>
      <c r="AP201" s="0" t="n">
        <f aca="false">$AN201+ATAN(SINH($AL201)/COS($AK201))</f>
        <v>10.563182369597</v>
      </c>
    </row>
    <row r="202" customFormat="false" ht="13.8" hidden="false" customHeight="false" outlineLevel="0" collapsed="false">
      <c r="A202" s="1" t="s">
        <v>786</v>
      </c>
      <c r="B202" s="1" t="s">
        <v>787</v>
      </c>
      <c r="C202" s="1" t="s">
        <v>788</v>
      </c>
      <c r="D202" s="1" t="s">
        <v>678</v>
      </c>
      <c r="E202" s="1" t="n">
        <v>10.22</v>
      </c>
      <c r="F202" s="1" t="n">
        <v>110</v>
      </c>
      <c r="G202" s="1" t="n">
        <v>110</v>
      </c>
      <c r="H202" s="1" t="n">
        <v>180.4</v>
      </c>
      <c r="I202" s="1" t="n">
        <v>5</v>
      </c>
      <c r="J202" s="1" t="s">
        <v>598</v>
      </c>
      <c r="K202" s="1" t="s">
        <v>748</v>
      </c>
      <c r="L202" s="1" t="s">
        <v>749</v>
      </c>
      <c r="M202" s="1" t="s">
        <v>251</v>
      </c>
      <c r="N202" s="1" t="n">
        <v>32548344.87</v>
      </c>
      <c r="O202" s="1" t="n">
        <v>6014502.03</v>
      </c>
      <c r="Q202" s="1" t="s">
        <v>50</v>
      </c>
      <c r="S202" s="0" t="n">
        <v>1</v>
      </c>
      <c r="T202" s="0" t="n">
        <v>32</v>
      </c>
      <c r="U202" s="0" t="s">
        <v>51</v>
      </c>
      <c r="AI202" s="0" t="n">
        <f aca="false">($O202-$V$2)/($X$2*$AB$2)</f>
        <v>0.944923279231367</v>
      </c>
      <c r="AJ202" s="0" t="n">
        <f aca="false">($N202-$W$2)/($X$2*$AB$2)</f>
        <v>5.03503481708828</v>
      </c>
      <c r="AK202" s="0" t="n">
        <f aca="false">($AI202-(($AC$2*SIN(RADIANS(2*1*$AI202))*COSH(RADIANS(2*1*$AJ202)))+($AD$2*SIN(RADIANS(2*2*$AI202))*COSH(RADIANS(2*2*$AJ202)))+($AE$2*SIN(RADIANS(2*3*$AI202))*COSH(RADIANS(2*3*$AJ202)))))</f>
        <v>0.944895220494187</v>
      </c>
      <c r="AL202" s="0" t="n">
        <f aca="false">($AJ202-(($AC$2*COS(RADIANS(2*1*$AI202))*SINH(RADIANS(2*1*$AJ202)))+($AD$2*COS(RADIANS(2*2*$AI202))*SINH(RADIANS(2*2*$AJ202)))+($AE$2*COS(RADIANS(2*3*$AI202))*SINH(RADIANS(2*3*$AJ202)))))</f>
        <v>5.0348868808082</v>
      </c>
      <c r="AM202" s="0" t="n">
        <f aca="false">ASIN(((SIN(($AK202))/(COSH((($AL202)))))))</f>
        <v>0.010546650539824</v>
      </c>
      <c r="AN202" s="0" t="n">
        <f aca="false">$T202*6-183</f>
        <v>9</v>
      </c>
      <c r="AO202" s="0" t="n">
        <f aca="false">$AM202+($AF$2*SIN(2*$AM202))+($AG$2*SIN(4*$AM202)+($AH$2*SIN(6*$AM202)))</f>
        <v>0.0106178630643631</v>
      </c>
      <c r="AP202" s="0" t="n">
        <f aca="false">$AN202+ATAN(SINH($AL202)/COS($AK202))</f>
        <v>10.5631722658996</v>
      </c>
    </row>
    <row r="203" customFormat="false" ht="13.8" hidden="false" customHeight="false" outlineLevel="0" collapsed="false">
      <c r="A203" s="1" t="s">
        <v>789</v>
      </c>
      <c r="B203" s="1" t="s">
        <v>790</v>
      </c>
      <c r="C203" s="1" t="s">
        <v>791</v>
      </c>
      <c r="D203" s="1" t="s">
        <v>109</v>
      </c>
      <c r="E203" s="1" t="n">
        <v>8.87</v>
      </c>
      <c r="F203" s="1" t="n">
        <v>7.6</v>
      </c>
      <c r="G203" s="1" t="n">
        <v>7.6</v>
      </c>
      <c r="H203" s="1" t="n">
        <v>16</v>
      </c>
      <c r="I203" s="1" t="n">
        <v>3</v>
      </c>
      <c r="J203" s="1" t="s">
        <v>46</v>
      </c>
      <c r="K203" s="1" t="s">
        <v>76</v>
      </c>
      <c r="L203" s="1" t="s">
        <v>77</v>
      </c>
      <c r="M203" s="1" t="s">
        <v>49</v>
      </c>
      <c r="N203" s="1" t="n">
        <v>32547988.03</v>
      </c>
      <c r="O203" s="1" t="n">
        <v>6015870.54</v>
      </c>
      <c r="P203" s="1" t="s">
        <v>50</v>
      </c>
      <c r="R203" s="1" t="s">
        <v>50</v>
      </c>
      <c r="S203" s="0" t="n">
        <v>1</v>
      </c>
      <c r="T203" s="0" t="n">
        <v>32</v>
      </c>
      <c r="U203" s="0" t="s">
        <v>51</v>
      </c>
      <c r="AI203" s="0" t="n">
        <f aca="false">($O203-$V$2)/($X$2*$AB$2)</f>
        <v>0.945138282393792</v>
      </c>
      <c r="AJ203" s="0" t="n">
        <f aca="false">($N203-$W$2)/($X$2*$AB$2)</f>
        <v>5.03497875485383</v>
      </c>
      <c r="AK203" s="0" t="n">
        <f aca="false">($AI203-(($AC$2*SIN(RADIANS(2*1*$AI203))*COSH(RADIANS(2*1*$AJ203)))+($AD$2*SIN(RADIANS(2*2*$AI203))*COSH(RADIANS(2*2*$AJ203)))+($AE$2*SIN(RADIANS(2*3*$AI203))*COSH(RADIANS(2*3*$AJ203)))))</f>
        <v>0.945110217284141</v>
      </c>
      <c r="AL203" s="0" t="n">
        <f aca="false">($AJ203-(($AC$2*COS(RADIANS(2*1*$AI203))*SINH(RADIANS(2*1*$AJ203)))+($AD$2*COS(RADIANS(2*2*$AI203))*SINH(RADIANS(2*2*$AJ203)))+($AE$2*COS(RADIANS(2*3*$AI203))*SINH(RADIANS(2*3*$AJ203)))))</f>
        <v>5.03483082027452</v>
      </c>
      <c r="AM203" s="0" t="n">
        <f aca="false">ASIN(((SIN(($AK203))/(COSH((($AL203)))))))</f>
        <v>0.0105488807599695</v>
      </c>
      <c r="AN203" s="0" t="n">
        <f aca="false">$T203*6-183</f>
        <v>9</v>
      </c>
      <c r="AO203" s="0" t="n">
        <f aca="false">$AM203+($AF$2*SIN(2*$AM203))+($AG$2*SIN(4*$AM203)+($AH$2*SIN(6*$AM203)))</f>
        <v>0.0106201083410072</v>
      </c>
      <c r="AP203" s="0" t="n">
        <f aca="false">$AN203+ATAN(SINH($AL203)/COS($AK203))</f>
        <v>10.5631741062766</v>
      </c>
    </row>
    <row r="204" customFormat="false" ht="13.8" hidden="false" customHeight="false" outlineLevel="0" collapsed="false">
      <c r="A204" s="1" t="s">
        <v>792</v>
      </c>
      <c r="B204" s="1" t="s">
        <v>793</v>
      </c>
      <c r="C204" s="1" t="s">
        <v>794</v>
      </c>
      <c r="D204" s="1" t="s">
        <v>109</v>
      </c>
      <c r="E204" s="1" t="n">
        <v>38.57</v>
      </c>
      <c r="F204" s="1" t="n">
        <v>15.3</v>
      </c>
      <c r="G204" s="1" t="n">
        <v>15.3</v>
      </c>
      <c r="H204" s="1" t="n">
        <v>16</v>
      </c>
      <c r="I204" s="1" t="n">
        <v>2</v>
      </c>
      <c r="J204" s="1" t="s">
        <v>62</v>
      </c>
      <c r="K204" s="1" t="s">
        <v>684</v>
      </c>
      <c r="L204" s="1" t="s">
        <v>685</v>
      </c>
      <c r="M204" s="1" t="s">
        <v>49</v>
      </c>
      <c r="N204" s="1" t="n">
        <v>32565776.88</v>
      </c>
      <c r="O204" s="1" t="n">
        <v>6005803.28</v>
      </c>
      <c r="P204" s="1" t="s">
        <v>50</v>
      </c>
      <c r="R204" s="1" t="s">
        <v>50</v>
      </c>
      <c r="S204" s="0" t="n">
        <v>1</v>
      </c>
      <c r="T204" s="0" t="n">
        <v>32</v>
      </c>
      <c r="U204" s="0" t="s">
        <v>51</v>
      </c>
      <c r="AI204" s="0" t="n">
        <f aca="false">($O204-$V$2)/($X$2*$AB$2)</f>
        <v>0.943556640508126</v>
      </c>
      <c r="AJ204" s="0" t="n">
        <f aca="false">($N204-$W$2)/($X$2*$AB$2)</f>
        <v>5.03777351631403</v>
      </c>
      <c r="AK204" s="0" t="n">
        <f aca="false">($AI204-(($AC$2*SIN(RADIANS(2*1*$AI204))*COSH(RADIANS(2*1*$AJ204)))+($AD$2*SIN(RADIANS(2*2*$AI204))*COSH(RADIANS(2*2*$AJ204)))+($AE$2*SIN(RADIANS(2*3*$AI204))*COSH(RADIANS(2*3*$AJ204)))))</f>
        <v>0.943528621871189</v>
      </c>
      <c r="AL204" s="0" t="n">
        <f aca="false">($AJ204-(($AC$2*COS(RADIANS(2*1*$AI204))*SINH(RADIANS(2*1*$AJ204)))+($AD$2*COS(RADIANS(2*2*$AI204))*SINH(RADIANS(2*2*$AJ204)))+($AE$2*COS(RADIANS(2*3*$AI204))*SINH(RADIANS(2*3*$AJ204)))))</f>
        <v>5.03762549850638</v>
      </c>
      <c r="AM204" s="0" t="n">
        <f aca="false">ASIN(((SIN(($AK204))/(COSH((($AL204)))))))</f>
        <v>0.0105074079243204</v>
      </c>
      <c r="AN204" s="0" t="n">
        <f aca="false">$T204*6-183</f>
        <v>9</v>
      </c>
      <c r="AO204" s="0" t="n">
        <f aca="false">$AM204+($AF$2*SIN(2*$AM204))+($AG$2*SIN(4*$AM204)+($AH$2*SIN(6*$AM204)))</f>
        <v>0.0105783555167587</v>
      </c>
      <c r="AP204" s="0" t="n">
        <f aca="false">$AN204+ATAN(SINH($AL204)/COS($AK204))</f>
        <v>10.5631787510461</v>
      </c>
    </row>
    <row r="205" customFormat="false" ht="13.8" hidden="false" customHeight="false" outlineLevel="0" collapsed="false">
      <c r="A205" s="1" t="s">
        <v>795</v>
      </c>
      <c r="B205" s="1" t="s">
        <v>796</v>
      </c>
      <c r="C205" s="1" t="s">
        <v>797</v>
      </c>
      <c r="D205" s="1" t="s">
        <v>109</v>
      </c>
      <c r="E205" s="1" t="n">
        <v>12.56</v>
      </c>
      <c r="F205" s="1" t="n">
        <v>11.38</v>
      </c>
      <c r="G205" s="1" t="n">
        <v>11.38</v>
      </c>
      <c r="H205" s="1" t="n">
        <v>12</v>
      </c>
      <c r="I205" s="1" t="n">
        <v>3</v>
      </c>
      <c r="J205" s="1" t="s">
        <v>62</v>
      </c>
      <c r="K205" s="1" t="s">
        <v>76</v>
      </c>
      <c r="L205" s="1" t="s">
        <v>77</v>
      </c>
      <c r="M205" s="1" t="s">
        <v>49</v>
      </c>
      <c r="N205" s="1" t="n">
        <v>32542736.88</v>
      </c>
      <c r="O205" s="1" t="n">
        <v>6001878.24</v>
      </c>
      <c r="P205" s="1" t="s">
        <v>50</v>
      </c>
      <c r="R205" s="1" t="s">
        <v>50</v>
      </c>
      <c r="S205" s="0" t="n">
        <v>1</v>
      </c>
      <c r="T205" s="0" t="n">
        <v>32</v>
      </c>
      <c r="U205" s="0" t="s">
        <v>51</v>
      </c>
      <c r="AI205" s="0" t="n">
        <f aca="false">($O205-$V$2)/($X$2*$AB$2)</f>
        <v>0.942939987350572</v>
      </c>
      <c r="AJ205" s="0" t="n">
        <f aca="false">($N205-$W$2)/($X$2*$AB$2)</f>
        <v>5.03415375989115</v>
      </c>
      <c r="AK205" s="0" t="n">
        <f aca="false">($AI205-(($AC$2*SIN(RADIANS(2*1*$AI205))*COSH(RADIANS(2*1*$AJ205)))+($AD$2*SIN(RADIANS(2*2*$AI205))*COSH(RADIANS(2*2*$AJ205)))+($AE$2*SIN(RADIANS(2*3*$AI205))*COSH(RADIANS(2*3*$AJ205)))))</f>
        <v>0.942911987634208</v>
      </c>
      <c r="AL205" s="0" t="n">
        <f aca="false">($AJ205-(($AC$2*COS(RADIANS(2*1*$AI205))*SINH(RADIANS(2*1*$AJ205)))+($AD$2*COS(RADIANS(2*2*$AI205))*SINH(RADIANS(2*2*$AJ205)))+($AE$2*COS(RADIANS(2*3*$AI205))*SINH(RADIANS(2*3*$AJ205)))))</f>
        <v>5.03400584942613</v>
      </c>
      <c r="AM205" s="0" t="n">
        <f aca="false">ASIN(((SIN(($AK205))/(COSH((($AL205)))))))</f>
        <v>0.0105407919031042</v>
      </c>
      <c r="AN205" s="0" t="n">
        <f aca="false">$T205*6-183</f>
        <v>9</v>
      </c>
      <c r="AO205" s="0" t="n">
        <f aca="false">$AM205+($AF$2*SIN(2*$AM205))+($AG$2*SIN(4*$AM205)+($AH$2*SIN(6*$AM205)))</f>
        <v>0.0106119648752383</v>
      </c>
      <c r="AP205" s="0" t="n">
        <f aca="false">$AN205+ATAN(SINH($AL205)/COS($AK205))</f>
        <v>10.5631446255497</v>
      </c>
    </row>
    <row r="206" customFormat="false" ht="13.8" hidden="false" customHeight="false" outlineLevel="0" collapsed="false">
      <c r="A206" s="1" t="s">
        <v>798</v>
      </c>
      <c r="B206" s="1" t="s">
        <v>799</v>
      </c>
      <c r="C206" s="1" t="s">
        <v>800</v>
      </c>
      <c r="D206" s="1" t="s">
        <v>109</v>
      </c>
      <c r="E206" s="1" t="n">
        <v>40.94</v>
      </c>
      <c r="F206" s="1" t="n">
        <v>12.22</v>
      </c>
      <c r="G206" s="1" t="n">
        <v>12.22</v>
      </c>
      <c r="H206" s="1" t="n">
        <v>13</v>
      </c>
      <c r="I206" s="1" t="n">
        <v>3</v>
      </c>
      <c r="J206" s="1" t="s">
        <v>62</v>
      </c>
      <c r="K206" s="1" t="s">
        <v>76</v>
      </c>
      <c r="L206" s="1" t="s">
        <v>77</v>
      </c>
      <c r="M206" s="1" t="s">
        <v>49</v>
      </c>
      <c r="N206" s="1" t="n">
        <v>32525762.53</v>
      </c>
      <c r="O206" s="1" t="n">
        <v>5998410.86</v>
      </c>
      <c r="P206" s="1" t="s">
        <v>50</v>
      </c>
      <c r="R206" s="1" t="s">
        <v>50</v>
      </c>
      <c r="S206" s="0" t="n">
        <v>1</v>
      </c>
      <c r="T206" s="0" t="n">
        <v>32</v>
      </c>
      <c r="U206" s="0" t="s">
        <v>51</v>
      </c>
      <c r="AI206" s="0" t="n">
        <f aca="false">($O206-$V$2)/($X$2*$AB$2)</f>
        <v>0.942395236003977</v>
      </c>
      <c r="AJ206" s="0" t="n">
        <f aca="false">($N206-$W$2)/($X$2*$AB$2)</f>
        <v>5.03148696247637</v>
      </c>
      <c r="AK206" s="0" t="n">
        <f aca="false">($AI206-(($AC$2*SIN(RADIANS(2*1*$AI206))*COSH(RADIANS(2*1*$AJ206)))+($AD$2*SIN(RADIANS(2*2*$AI206))*COSH(RADIANS(2*2*$AJ206)))+($AE$2*SIN(RADIANS(2*3*$AI206))*COSH(RADIANS(2*3*$AJ206)))))</f>
        <v>0.942367252910828</v>
      </c>
      <c r="AL206" s="0" t="n">
        <f aca="false">($AJ206-(($AC$2*COS(RADIANS(2*1*$AI206))*SINH(RADIANS(2*1*$AJ206)))+($AD$2*COS(RADIANS(2*2*$AI206))*SINH(RADIANS(2*2*$AJ206)))+($AE$2*COS(RADIANS(2*3*$AI206))*SINH(RADIANS(2*3*$AJ206)))))</f>
        <v>5.03133913107756</v>
      </c>
      <c r="AM206" s="0" t="n">
        <f aca="false">ASIN(((SIN(($AK206))/(COSH((($AL206)))))))</f>
        <v>0.0105647565840368</v>
      </c>
      <c r="AN206" s="0" t="n">
        <f aca="false">$T206*6-183</f>
        <v>9</v>
      </c>
      <c r="AO206" s="0" t="n">
        <f aca="false">$AM206+($AF$2*SIN(2*$AM206))+($AG$2*SIN(4*$AM206)+($AH$2*SIN(6*$AM206)))</f>
        <v>0.0106360913447308</v>
      </c>
      <c r="AP206" s="0" t="n">
        <f aca="false">$AN206+ATAN(SINH($AL206)/COS($AK206))</f>
        <v>10.5631184362735</v>
      </c>
    </row>
    <row r="207" customFormat="false" ht="13.8" hidden="false" customHeight="false" outlineLevel="0" collapsed="false">
      <c r="A207" s="1" t="s">
        <v>801</v>
      </c>
      <c r="B207" s="1" t="s">
        <v>802</v>
      </c>
      <c r="C207" s="1" t="s">
        <v>803</v>
      </c>
      <c r="D207" s="1" t="s">
        <v>109</v>
      </c>
      <c r="E207" s="1" t="n">
        <v>24.63</v>
      </c>
      <c r="F207" s="1" t="n">
        <v>21</v>
      </c>
      <c r="G207" s="1" t="n">
        <v>21</v>
      </c>
      <c r="H207" s="1" t="n">
        <v>50</v>
      </c>
      <c r="I207" s="1" t="n">
        <v>3</v>
      </c>
      <c r="J207" s="1" t="s">
        <v>56</v>
      </c>
      <c r="K207" s="1" t="s">
        <v>804</v>
      </c>
      <c r="L207" s="1" t="s">
        <v>805</v>
      </c>
      <c r="M207" s="1" t="s">
        <v>49</v>
      </c>
      <c r="N207" s="1" t="n">
        <v>32562562</v>
      </c>
      <c r="O207" s="1" t="n">
        <v>6026789</v>
      </c>
      <c r="R207" s="1" t="s">
        <v>50</v>
      </c>
      <c r="S207" s="0" t="n">
        <v>1</v>
      </c>
      <c r="T207" s="0" t="n">
        <v>32</v>
      </c>
      <c r="U207" s="0" t="s">
        <v>51</v>
      </c>
      <c r="AI207" s="0" t="n">
        <f aca="false">($O207-$V$2)/($X$2*$AB$2)</f>
        <v>0.946853654169526</v>
      </c>
      <c r="AJ207" s="0" t="n">
        <f aca="false">($N207-$W$2)/($X$2*$AB$2)</f>
        <v>5.03726843460705</v>
      </c>
      <c r="AK207" s="0" t="n">
        <f aca="false">($AI207-(($AC$2*SIN(RADIANS(2*1*$AI207))*COSH(RADIANS(2*1*$AJ207)))+($AD$2*SIN(RADIANS(2*2*$AI207))*COSH(RADIANS(2*2*$AJ207)))+($AE$2*SIN(RADIANS(2*3*$AI207))*COSH(RADIANS(2*3*$AJ207)))))</f>
        <v>0.946825537750662</v>
      </c>
      <c r="AL207" s="0" t="n">
        <f aca="false">($AJ207-(($AC$2*COS(RADIANS(2*1*$AI207))*SINH(RADIANS(2*1*$AJ207)))+($AD$2*COS(RADIANS(2*2*$AI207))*SINH(RADIANS(2*2*$AJ207)))+($AE$2*COS(RADIANS(2*3*$AI207))*SINH(RADIANS(2*3*$AJ207)))))</f>
        <v>5.03712043235465</v>
      </c>
      <c r="AM207" s="0" t="n">
        <f aca="false">ASIN(((SIN(($AK207))/(COSH((($AL207)))))))</f>
        <v>0.0105377857213323</v>
      </c>
      <c r="AN207" s="0" t="n">
        <f aca="false">$T207*6-183</f>
        <v>9</v>
      </c>
      <c r="AO207" s="0" t="n">
        <f aca="false">$AM207+($AF$2*SIN(2*$AM207))+($AG$2*SIN(4*$AM207)+($AH$2*SIN(6*$AM207)))</f>
        <v>0.0106089383983453</v>
      </c>
      <c r="AP207" s="0" t="n">
        <f aca="false">$AN207+ATAN(SINH($AL207)/COS($AK207))</f>
        <v>10.5632096036955</v>
      </c>
    </row>
    <row r="208" customFormat="false" ht="13.8" hidden="false" customHeight="false" outlineLevel="0" collapsed="false">
      <c r="A208" s="1" t="s">
        <v>806</v>
      </c>
      <c r="B208" s="1" t="s">
        <v>807</v>
      </c>
      <c r="C208" s="1" t="s">
        <v>808</v>
      </c>
      <c r="D208" s="1" t="s">
        <v>303</v>
      </c>
      <c r="E208" s="1" t="n">
        <v>19.94</v>
      </c>
      <c r="F208" s="1" t="n">
        <v>179.5</v>
      </c>
      <c r="G208" s="1" t="n">
        <v>181.5</v>
      </c>
      <c r="H208" s="1" t="n">
        <v>220</v>
      </c>
      <c r="I208" s="1" t="n">
        <v>5</v>
      </c>
      <c r="J208" s="1" t="s">
        <v>598</v>
      </c>
      <c r="K208" s="1" t="s">
        <v>809</v>
      </c>
      <c r="L208" s="1" t="s">
        <v>810</v>
      </c>
      <c r="M208" s="1" t="s">
        <v>251</v>
      </c>
      <c r="N208" s="1" t="n">
        <v>32538903</v>
      </c>
      <c r="O208" s="1" t="n">
        <v>5992151</v>
      </c>
      <c r="Q208" s="1" t="s">
        <v>50</v>
      </c>
      <c r="S208" s="0" t="n">
        <v>1</v>
      </c>
      <c r="T208" s="0" t="n">
        <v>32</v>
      </c>
      <c r="U208" s="0" t="s">
        <v>51</v>
      </c>
      <c r="AI208" s="0" t="n">
        <f aca="false">($O208-$V$2)/($X$2*$AB$2)</f>
        <v>0.941411765151489</v>
      </c>
      <c r="AJ208" s="0" t="n">
        <f aca="false">($N208-$W$2)/($X$2*$AB$2)</f>
        <v>5.03355142865181</v>
      </c>
      <c r="AK208" s="0" t="n">
        <f aca="false">($AI208-(($AC$2*SIN(RADIANS(2*1*$AI208))*COSH(RADIANS(2*1*$AJ208)))+($AD$2*SIN(RADIANS(2*2*$AI208))*COSH(RADIANS(2*2*$AJ208)))+($AE$2*SIN(RADIANS(2*3*$AI208))*COSH(RADIANS(2*3*$AJ208)))))</f>
        <v>0.941383810900161</v>
      </c>
      <c r="AL208" s="0" t="n">
        <f aca="false">($AJ208-(($AC$2*COS(RADIANS(2*1*$AI208))*SINH(RADIANS(2*1*$AJ208)))+($AD$2*COS(RADIANS(2*2*$AI208))*SINH(RADIANS(2*2*$AJ208)))+($AE$2*COS(RADIANS(2*3*$AI208))*SINH(RADIANS(2*3*$AJ208)))))</f>
        <v>5.03340353580628</v>
      </c>
      <c r="AM208" s="0" t="n">
        <f aca="false">ASIN(((SIN(($AK208))/(COSH((($AL208)))))))</f>
        <v>0.0105354299806569</v>
      </c>
      <c r="AN208" s="0" t="n">
        <f aca="false">$T208*6-183</f>
        <v>9</v>
      </c>
      <c r="AO208" s="0" t="n">
        <f aca="false">$AM208+($AF$2*SIN(2*$AM208))+($AG$2*SIN(4*$AM208)+($AH$2*SIN(6*$AM208)))</f>
        <v>0.0106065667537587</v>
      </c>
      <c r="AP208" s="0" t="n">
        <f aca="false">$AN208+ATAN(SINH($AL208)/COS($AK208))</f>
        <v>10.5631239061513</v>
      </c>
    </row>
    <row r="209" customFormat="false" ht="13.8" hidden="false" customHeight="false" outlineLevel="0" collapsed="false">
      <c r="A209" s="1" t="s">
        <v>811</v>
      </c>
      <c r="B209" s="1" t="s">
        <v>812</v>
      </c>
      <c r="C209" s="1" t="s">
        <v>813</v>
      </c>
      <c r="D209" s="1" t="s">
        <v>186</v>
      </c>
      <c r="E209" s="1" t="n">
        <v>2.98</v>
      </c>
      <c r="F209" s="1" t="n">
        <v>4</v>
      </c>
      <c r="G209" s="1" t="n">
        <v>4</v>
      </c>
      <c r="H209" s="1" t="n">
        <v>4.5</v>
      </c>
      <c r="I209" s="1" t="n">
        <v>3</v>
      </c>
      <c r="J209" s="1" t="s">
        <v>46</v>
      </c>
      <c r="K209" s="1" t="s">
        <v>483</v>
      </c>
      <c r="L209" s="1" t="s">
        <v>484</v>
      </c>
      <c r="M209" s="1" t="s">
        <v>49</v>
      </c>
      <c r="N209" s="1" t="n">
        <v>32529008.88</v>
      </c>
      <c r="O209" s="1" t="n">
        <v>6024693.32</v>
      </c>
      <c r="P209" s="1" t="s">
        <v>50</v>
      </c>
      <c r="R209" s="1" t="s">
        <v>50</v>
      </c>
      <c r="S209" s="0" t="n">
        <v>1</v>
      </c>
      <c r="T209" s="0" t="n">
        <v>32</v>
      </c>
      <c r="U209" s="0" t="s">
        <v>51</v>
      </c>
      <c r="AI209" s="0" t="n">
        <f aca="false">($O209-$V$2)/($X$2*$AB$2)</f>
        <v>0.946524407158229</v>
      </c>
      <c r="AJ209" s="0" t="n">
        <f aca="false">($N209-$W$2)/($X$2*$AB$2)</f>
        <v>5.03199698835586</v>
      </c>
      <c r="AK209" s="0" t="n">
        <f aca="false">($AI209-(($AC$2*SIN(RADIANS(2*1*$AI209))*COSH(RADIANS(2*1*$AJ209)))+($AD$2*SIN(RADIANS(2*2*$AI209))*COSH(RADIANS(2*2*$AJ209)))+($AE$2*SIN(RADIANS(2*3*$AI209))*COSH(RADIANS(2*3*$AJ209)))))</f>
        <v>0.946496301412695</v>
      </c>
      <c r="AL209" s="0" t="n">
        <f aca="false">($AJ209-(($AC$2*COS(RADIANS(2*1*$AI209))*SINH(RADIANS(2*1*$AJ209)))+($AD$2*COS(RADIANS(2*2*$AI209))*SINH(RADIANS(2*2*$AJ209)))+($AE$2*COS(RADIANS(2*3*$AI209))*SINH(RADIANS(2*3*$AJ209)))))</f>
        <v>5.03184914252109</v>
      </c>
      <c r="AM209" s="0" t="n">
        <f aca="false">ASIN(((SIN(($AK209))/(COSH((($AL209)))))))</f>
        <v>0.0105909658744462</v>
      </c>
      <c r="AN209" s="0" t="n">
        <f aca="false">$T209*6-183</f>
        <v>9</v>
      </c>
      <c r="AO209" s="0" t="n">
        <f aca="false">$AM209+($AF$2*SIN(2*$AM209))+($AG$2*SIN(4*$AM209)+($AH$2*SIN(6*$AM209)))</f>
        <v>0.0106624775771488</v>
      </c>
      <c r="AP209" s="0" t="n">
        <f aca="false">$AN209+ATAN(SINH($AL209)/COS($AK209))</f>
        <v>10.5631660170599</v>
      </c>
    </row>
    <row r="210" customFormat="false" ht="13.8" hidden="false" customHeight="false" outlineLevel="0" collapsed="false">
      <c r="A210" s="1" t="s">
        <v>814</v>
      </c>
      <c r="B210" s="1" t="s">
        <v>815</v>
      </c>
      <c r="C210" s="1" t="s">
        <v>816</v>
      </c>
      <c r="D210" s="1" t="s">
        <v>96</v>
      </c>
      <c r="E210" s="1" t="n">
        <v>21.75</v>
      </c>
      <c r="F210" s="1" t="n">
        <v>19</v>
      </c>
      <c r="G210" s="1" t="n">
        <v>19</v>
      </c>
      <c r="H210" s="1" t="n">
        <v>20</v>
      </c>
      <c r="I210" s="1" t="n">
        <v>5</v>
      </c>
      <c r="J210" s="1" t="s">
        <v>62</v>
      </c>
      <c r="K210" s="1" t="s">
        <v>730</v>
      </c>
      <c r="L210" s="1" t="s">
        <v>731</v>
      </c>
      <c r="M210" s="1" t="s">
        <v>49</v>
      </c>
      <c r="N210" s="1" t="n">
        <v>32545456</v>
      </c>
      <c r="O210" s="1" t="n">
        <v>6045055</v>
      </c>
      <c r="P210" s="1" t="s">
        <v>50</v>
      </c>
      <c r="R210" s="1" t="s">
        <v>50</v>
      </c>
      <c r="S210" s="0" t="n">
        <v>1</v>
      </c>
      <c r="T210" s="0" t="n">
        <v>32</v>
      </c>
      <c r="U210" s="0" t="s">
        <v>51</v>
      </c>
      <c r="AI210" s="0" t="n">
        <f aca="false">($O210-$V$2)/($X$2*$AB$2)</f>
        <v>0.949723379465544</v>
      </c>
      <c r="AJ210" s="0" t="n">
        <f aca="false">($N210-$W$2)/($X$2*$AB$2)</f>
        <v>5.03458095399205</v>
      </c>
      <c r="AK210" s="0" t="n">
        <f aca="false">($AI210-(($AC$2*SIN(RADIANS(2*1*$AI210))*COSH(RADIANS(2*1*$AJ210)))+($AD$2*SIN(RADIANS(2*2*$AI210))*COSH(RADIANS(2*2*$AJ210)))+($AE$2*SIN(RADIANS(2*3*$AI210))*COSH(RADIANS(2*3*$AJ210)))))</f>
        <v>0.949695178323114</v>
      </c>
      <c r="AL210" s="0" t="n">
        <f aca="false">($AJ210-(($AC$2*COS(RADIANS(2*1*$AI210))*SINH(RADIANS(2*1*$AJ210)))+($AD$2*COS(RADIANS(2*2*$AI210))*SINH(RADIANS(2*2*$AJ210)))+($AE$2*COS(RADIANS(2*3*$AI210))*SINH(RADIANS(2*3*$AJ210)))))</f>
        <v>5.0344330320044</v>
      </c>
      <c r="AM210" s="0" t="n">
        <f aca="false">ASIN(((SIN(($AK210))/(COSH((($AL210)))))))</f>
        <v>0.0105879277235844</v>
      </c>
      <c r="AN210" s="0" t="n">
        <f aca="false">$T210*6-183</f>
        <v>9</v>
      </c>
      <c r="AO210" s="0" t="n">
        <f aca="false">$AM210+($AF$2*SIN(2*$AM210))+($AG$2*SIN(4*$AM210)+($AH$2*SIN(6*$AM210)))</f>
        <v>0.0106594189153826</v>
      </c>
      <c r="AP210" s="0" t="n">
        <f aca="false">$AN210+ATAN(SINH($AL210)/COS($AK210))</f>
        <v>10.563219539337</v>
      </c>
    </row>
    <row r="211" customFormat="false" ht="13.8" hidden="false" customHeight="false" outlineLevel="0" collapsed="false">
      <c r="A211" s="1" t="s">
        <v>817</v>
      </c>
      <c r="B211" s="1" t="s">
        <v>818</v>
      </c>
      <c r="C211" s="1" t="s">
        <v>819</v>
      </c>
      <c r="D211" s="1" t="s">
        <v>186</v>
      </c>
      <c r="E211" s="1" t="n">
        <v>14.31</v>
      </c>
      <c r="F211" s="1" t="n">
        <v>4</v>
      </c>
      <c r="G211" s="1" t="n">
        <v>4</v>
      </c>
      <c r="H211" s="1" t="n">
        <v>4.5</v>
      </c>
      <c r="I211" s="1" t="n">
        <v>3</v>
      </c>
      <c r="J211" s="1" t="s">
        <v>46</v>
      </c>
      <c r="K211" s="1" t="s">
        <v>483</v>
      </c>
      <c r="L211" s="1" t="s">
        <v>484</v>
      </c>
      <c r="M211" s="1" t="s">
        <v>49</v>
      </c>
      <c r="N211" s="1" t="n">
        <v>32527271.89</v>
      </c>
      <c r="O211" s="1" t="n">
        <v>6036512.77</v>
      </c>
      <c r="P211" s="1" t="s">
        <v>50</v>
      </c>
      <c r="R211" s="1" t="s">
        <v>50</v>
      </c>
      <c r="S211" s="0" t="n">
        <v>1</v>
      </c>
      <c r="T211" s="0" t="n">
        <v>32</v>
      </c>
      <c r="U211" s="0" t="s">
        <v>51</v>
      </c>
      <c r="AI211" s="0" t="n">
        <f aca="false">($O211-$V$2)/($X$2*$AB$2)</f>
        <v>0.94838133120564</v>
      </c>
      <c r="AJ211" s="0" t="n">
        <f aca="false">($N211-$W$2)/($X$2*$AB$2)</f>
        <v>5.03172409422786</v>
      </c>
      <c r="AK211" s="0" t="n">
        <f aca="false">($AI211-(($AC$2*SIN(RADIANS(2*1*$AI211))*COSH(RADIANS(2*1*$AJ211)))+($AD$2*SIN(RADIANS(2*2*$AI211))*COSH(RADIANS(2*2*$AJ211)))+($AE$2*SIN(RADIANS(2*3*$AI211))*COSH(RADIANS(2*3*$AJ211)))))</f>
        <v>0.948353170388083</v>
      </c>
      <c r="AL211" s="0" t="n">
        <f aca="false">($AJ211-(($AC$2*COS(RADIANS(2*1*$AI211))*SINH(RADIANS(2*1*$AJ211)))+($AD$2*COS(RADIANS(2*2*$AI211))*SINH(RADIANS(2*2*$AJ211)))+($AE$2*COS(RADIANS(2*3*$AI211))*SINH(RADIANS(2*3*$AJ211)))))</f>
        <v>5.03157625681054</v>
      </c>
      <c r="AM211" s="0" t="n">
        <f aca="false">ASIN(((SIN(($AK211))/(COSH((($AL211)))))))</f>
        <v>0.0106080101973664</v>
      </c>
      <c r="AN211" s="0" t="n">
        <f aca="false">$T211*6-183</f>
        <v>9</v>
      </c>
      <c r="AO211" s="0" t="n">
        <f aca="false">$AM211+($AF$2*SIN(2*$AM211))+($AG$2*SIN(4*$AM211)+($AH$2*SIN(6*$AM211)))</f>
        <v>0.0106796369681945</v>
      </c>
      <c r="AP211" s="0" t="n">
        <f aca="false">$AN211+ATAN(SINH($AL211)/COS($AK211))</f>
        <v>10.5631836191919</v>
      </c>
    </row>
    <row r="212" customFormat="false" ht="13.8" hidden="false" customHeight="false" outlineLevel="0" collapsed="false">
      <c r="A212" s="1" t="s">
        <v>820</v>
      </c>
      <c r="B212" s="1" t="s">
        <v>821</v>
      </c>
      <c r="C212" s="1" t="s">
        <v>822</v>
      </c>
      <c r="D212" s="1" t="s">
        <v>607</v>
      </c>
      <c r="E212" s="1" t="n">
        <v>13.68</v>
      </c>
      <c r="F212" s="1" t="n">
        <v>14</v>
      </c>
      <c r="G212" s="1" t="n">
        <v>14</v>
      </c>
      <c r="H212" s="1" t="n">
        <v>16</v>
      </c>
      <c r="I212" s="1" t="n">
        <v>4</v>
      </c>
      <c r="J212" s="1" t="s">
        <v>62</v>
      </c>
      <c r="K212" s="1" t="s">
        <v>823</v>
      </c>
      <c r="L212" s="1" t="s">
        <v>824</v>
      </c>
      <c r="M212" s="1" t="s">
        <v>49</v>
      </c>
      <c r="N212" s="1" t="n">
        <v>32521221.84</v>
      </c>
      <c r="O212" s="1" t="n">
        <v>6017827.32</v>
      </c>
      <c r="P212" s="1" t="s">
        <v>50</v>
      </c>
      <c r="R212" s="1" t="s">
        <v>50</v>
      </c>
      <c r="S212" s="0" t="n">
        <v>1</v>
      </c>
      <c r="T212" s="0" t="n">
        <v>32</v>
      </c>
      <c r="U212" s="0" t="s">
        <v>51</v>
      </c>
      <c r="AI212" s="0" t="n">
        <f aca="false">($O212-$V$2)/($X$2*$AB$2)</f>
        <v>0.945445707175613</v>
      </c>
      <c r="AJ212" s="0" t="n">
        <f aca="false">($N212-$W$2)/($X$2*$AB$2)</f>
        <v>5.03077358609652</v>
      </c>
      <c r="AK212" s="0" t="n">
        <f aca="false">($AI212-(($AC$2*SIN(RADIANS(2*1*$AI212))*COSH(RADIANS(2*1*$AJ212)))+($AD$2*SIN(RADIANS(2*2*$AI212))*COSH(RADIANS(2*2*$AJ212)))+($AE$2*SIN(RADIANS(2*3*$AI212))*COSH(RADIANS(2*3*$AJ212)))))</f>
        <v>0.945417633657464</v>
      </c>
      <c r="AL212" s="0" t="n">
        <f aca="false">($AJ212-(($AC$2*COS(RADIANS(2*1*$AI212))*SINH(RADIANS(2*1*$AJ212)))+($AD$2*COS(RADIANS(2*2*$AI212))*SINH(RADIANS(2*2*$AJ212)))+($AE$2*COS(RADIANS(2*3*$AI212))*SINH(RADIANS(2*3*$AJ212)))))</f>
        <v>5.03062577639172</v>
      </c>
      <c r="AM212" s="0" t="n">
        <f aca="false">ASIN(((SIN(($AK212))/(COSH((($AL212)))))))</f>
        <v>0.0105956830792721</v>
      </c>
      <c r="AN212" s="0" t="n">
        <f aca="false">$T212*6-183</f>
        <v>9</v>
      </c>
      <c r="AO212" s="0" t="n">
        <f aca="false">$AM212+($AF$2*SIN(2*$AM212))+($AG$2*SIN(4*$AM212)+($AH$2*SIN(6*$AM212)))</f>
        <v>0.0106672266283592</v>
      </c>
      <c r="AP212" s="0" t="n">
        <f aca="false">$AN212+ATAN(SINH($AL212)/COS($AK212))</f>
        <v>10.5631452424866</v>
      </c>
    </row>
    <row r="213" customFormat="false" ht="13.8" hidden="false" customHeight="false" outlineLevel="0" collapsed="false">
      <c r="A213" s="1" t="s">
        <v>825</v>
      </c>
      <c r="B213" s="1" t="s">
        <v>826</v>
      </c>
      <c r="C213" s="1" t="s">
        <v>827</v>
      </c>
      <c r="D213" s="1" t="s">
        <v>607</v>
      </c>
      <c r="E213" s="1" t="n">
        <v>12.53</v>
      </c>
      <c r="F213" s="1" t="n">
        <v>14</v>
      </c>
      <c r="G213" s="1" t="n">
        <v>14</v>
      </c>
      <c r="H213" s="1" t="n">
        <v>15</v>
      </c>
      <c r="I213" s="1" t="n">
        <v>4</v>
      </c>
      <c r="J213" s="1" t="s">
        <v>62</v>
      </c>
      <c r="K213" s="1" t="s">
        <v>823</v>
      </c>
      <c r="L213" s="1" t="s">
        <v>824</v>
      </c>
      <c r="M213" s="1" t="s">
        <v>49</v>
      </c>
      <c r="N213" s="1" t="n">
        <v>32522093.47</v>
      </c>
      <c r="O213" s="1" t="n">
        <v>6017177.57</v>
      </c>
      <c r="P213" s="1" t="s">
        <v>50</v>
      </c>
      <c r="R213" s="1" t="s">
        <v>50</v>
      </c>
      <c r="S213" s="0" t="n">
        <v>1</v>
      </c>
      <c r="T213" s="0" t="n">
        <v>32</v>
      </c>
      <c r="U213" s="0" t="s">
        <v>51</v>
      </c>
      <c r="AI213" s="0" t="n">
        <f aca="false">($O213-$V$2)/($X$2*$AB$2)</f>
        <v>0.945343626588123</v>
      </c>
      <c r="AJ213" s="0" t="n">
        <f aca="false">($N213-$W$2)/($X$2*$AB$2)</f>
        <v>5.03091052569247</v>
      </c>
      <c r="AK213" s="0" t="n">
        <f aca="false">($AI213-(($AC$2*SIN(RADIANS(2*1*$AI213))*COSH(RADIANS(2*1*$AJ213)))+($AD$2*SIN(RADIANS(2*2*$AI213))*COSH(RADIANS(2*2*$AJ213)))+($AE$2*SIN(RADIANS(2*3*$AI213))*COSH(RADIANS(2*3*$AJ213)))))</f>
        <v>0.945315556076662</v>
      </c>
      <c r="AL213" s="0" t="n">
        <f aca="false">($AJ213-(($AC$2*COS(RADIANS(2*1*$AI213))*SINH(RADIANS(2*1*$AJ213)))+($AD$2*COS(RADIANS(2*2*$AI213))*SINH(RADIANS(2*2*$AJ213)))+($AE$2*COS(RADIANS(2*3*$AI213))*SINH(RADIANS(2*3*$AJ213)))))</f>
        <v>5.03076271190555</v>
      </c>
      <c r="AM213" s="0" t="n">
        <f aca="false">ASIN(((SIN(($AK213))/(COSH((($AL213)))))))</f>
        <v>0.0105934513780912</v>
      </c>
      <c r="AN213" s="0" t="n">
        <f aca="false">$T213*6-183</f>
        <v>9</v>
      </c>
      <c r="AO213" s="0" t="n">
        <f aca="false">$AM213+($AF$2*SIN(2*$AM213))+($AG$2*SIN(4*$AM213)+($AH$2*SIN(6*$AM213)))</f>
        <v>0.0106649798607114</v>
      </c>
      <c r="AP213" s="0" t="n">
        <f aca="false">$AN213+ATAN(SINH($AL213)/COS($AK213))</f>
        <v>10.5631452087661</v>
      </c>
    </row>
    <row r="214" customFormat="false" ht="13.8" hidden="false" customHeight="false" outlineLevel="0" collapsed="false">
      <c r="A214" s="1" t="s">
        <v>828</v>
      </c>
      <c r="B214" s="1" t="s">
        <v>829</v>
      </c>
      <c r="C214" s="1" t="s">
        <v>830</v>
      </c>
      <c r="D214" s="1" t="s">
        <v>96</v>
      </c>
      <c r="E214" s="1" t="n">
        <v>24.97</v>
      </c>
      <c r="F214" s="1" t="n">
        <v>10</v>
      </c>
      <c r="G214" s="1" t="n">
        <v>10</v>
      </c>
      <c r="H214" s="1" t="n">
        <v>11</v>
      </c>
      <c r="I214" s="1" t="n">
        <v>3</v>
      </c>
      <c r="J214" s="1" t="s">
        <v>46</v>
      </c>
      <c r="K214" s="1" t="s">
        <v>730</v>
      </c>
      <c r="L214" s="1" t="s">
        <v>731</v>
      </c>
      <c r="M214" s="1" t="s">
        <v>49</v>
      </c>
      <c r="N214" s="1" t="n">
        <v>32539430</v>
      </c>
      <c r="O214" s="1" t="n">
        <v>6035555</v>
      </c>
      <c r="P214" s="1" t="s">
        <v>50</v>
      </c>
      <c r="R214" s="1" t="s">
        <v>50</v>
      </c>
      <c r="S214" s="0" t="n">
        <v>1</v>
      </c>
      <c r="T214" s="0" t="n">
        <v>32</v>
      </c>
      <c r="U214" s="0" t="s">
        <v>51</v>
      </c>
      <c r="AI214" s="0" t="n">
        <f aca="false">($O214-$V$2)/($X$2*$AB$2)</f>
        <v>0.948230858371042</v>
      </c>
      <c r="AJ214" s="0" t="n">
        <f aca="false">($N214-$W$2)/($X$2*$AB$2)</f>
        <v>5.03363422429568</v>
      </c>
      <c r="AK214" s="0" t="n">
        <f aca="false">($AI214-(($AC$2*SIN(RADIANS(2*1*$AI214))*COSH(RADIANS(2*1*$AJ214)))+($AD$2*SIN(RADIANS(2*2*$AI214))*COSH(RADIANS(2*2*$AJ214)))+($AE$2*SIN(RADIANS(2*3*$AI214))*COSH(RADIANS(2*3*$AJ214)))))</f>
        <v>0.948202701693334</v>
      </c>
      <c r="AL214" s="0" t="n">
        <f aca="false">($AJ214-(($AC$2*COS(RADIANS(2*1*$AI214))*SINH(RADIANS(2*1*$AJ214)))+($AD$2*COS(RADIANS(2*2*$AI214))*SINH(RADIANS(2*2*$AJ214)))+($AE$2*COS(RADIANS(2*3*$AI214))*SINH(RADIANS(2*3*$AJ214)))))</f>
        <v>5.03348633015446</v>
      </c>
      <c r="AM214" s="0" t="n">
        <f aca="false">ASIN(((SIN(($AK214))/(COSH((($AL214)))))))</f>
        <v>0.010586625024934</v>
      </c>
      <c r="AN214" s="0" t="n">
        <f aca="false">$T214*6-183</f>
        <v>9</v>
      </c>
      <c r="AO214" s="0" t="n">
        <f aca="false">$AM214+($AF$2*SIN(2*$AM214))+($AG$2*SIN(4*$AM214)+($AH$2*SIN(6*$AM214)))</f>
        <v>0.0106581074220637</v>
      </c>
      <c r="AP214" s="0" t="n">
        <f aca="false">$AN214+ATAN(SINH($AL214)/COS($AK214))</f>
        <v>10.5631965537635</v>
      </c>
    </row>
    <row r="215" customFormat="false" ht="13.8" hidden="false" customHeight="false" outlineLevel="0" collapsed="false">
      <c r="A215" s="1" t="s">
        <v>831</v>
      </c>
      <c r="B215" s="1" t="s">
        <v>832</v>
      </c>
      <c r="C215" s="1" t="s">
        <v>833</v>
      </c>
      <c r="D215" s="1" t="s">
        <v>105</v>
      </c>
      <c r="E215" s="1" t="n">
        <v>11.16</v>
      </c>
      <c r="F215" s="1" t="n">
        <v>10</v>
      </c>
      <c r="G215" s="1" t="n">
        <v>10</v>
      </c>
      <c r="H215" s="1" t="n">
        <v>13</v>
      </c>
      <c r="I215" s="1" t="n">
        <v>5</v>
      </c>
      <c r="J215" s="1" t="s">
        <v>46</v>
      </c>
      <c r="K215" s="1" t="s">
        <v>483</v>
      </c>
      <c r="L215" s="1" t="s">
        <v>484</v>
      </c>
      <c r="M215" s="1" t="s">
        <v>49</v>
      </c>
      <c r="N215" s="1" t="n">
        <v>32527164.88</v>
      </c>
      <c r="O215" s="1" t="n">
        <v>6032521.35</v>
      </c>
      <c r="P215" s="1" t="s">
        <v>50</v>
      </c>
      <c r="R215" s="1" t="s">
        <v>50</v>
      </c>
      <c r="S215" s="0" t="n">
        <v>1</v>
      </c>
      <c r="T215" s="0" t="n">
        <v>32</v>
      </c>
      <c r="U215" s="0" t="s">
        <v>51</v>
      </c>
      <c r="AI215" s="0" t="n">
        <f aca="false">($O215-$V$2)/($X$2*$AB$2)</f>
        <v>0.947754249253322</v>
      </c>
      <c r="AJ215" s="0" t="n">
        <f aca="false">($N215-$W$2)/($X$2*$AB$2)</f>
        <v>5.03170728215604</v>
      </c>
      <c r="AK215" s="0" t="n">
        <f aca="false">($AI215-(($AC$2*SIN(RADIANS(2*1*$AI215))*COSH(RADIANS(2*1*$AJ215)))+($AD$2*SIN(RADIANS(2*2*$AI215))*COSH(RADIANS(2*2*$AJ215)))+($AE$2*SIN(RADIANS(2*3*$AI215))*COSH(RADIANS(2*3*$AJ215)))))</f>
        <v>0.947726107052134</v>
      </c>
      <c r="AL215" s="0" t="n">
        <f aca="false">($AJ215-(($AC$2*COS(RADIANS(2*1*$AI215))*SINH(RADIANS(2*1*$AJ215)))+($AD$2*COS(RADIANS(2*2*$AI215))*SINH(RADIANS(2*2*$AJ215)))+($AE$2*COS(RADIANS(2*3*$AI215))*SINH(RADIANS(2*3*$AJ215)))))</f>
        <v>5.03155944513056</v>
      </c>
      <c r="AM215" s="0" t="n">
        <f aca="false">ASIN(((SIN(($AK215))/(COSH((($AL215)))))))</f>
        <v>0.0106034127595943</v>
      </c>
      <c r="AN215" s="0" t="n">
        <f aca="false">$T215*6-183</f>
        <v>9</v>
      </c>
      <c r="AO215" s="0" t="n">
        <f aca="false">$AM215+($AF$2*SIN(2*$AM215))+($AG$2*SIN(4*$AM215)+($AH$2*SIN(6*$AM215)))</f>
        <v>0.0106750084926154</v>
      </c>
      <c r="AP215" s="0" t="n">
        <f aca="false">$AN215+ATAN(SINH($AL215)/COS($AK215))</f>
        <v>10.563176840637</v>
      </c>
    </row>
    <row r="216" customFormat="false" ht="13.8" hidden="false" customHeight="false" outlineLevel="0" collapsed="false">
      <c r="A216" s="1" t="s">
        <v>834</v>
      </c>
      <c r="B216" s="1" t="s">
        <v>835</v>
      </c>
      <c r="C216" s="1" t="s">
        <v>836</v>
      </c>
      <c r="D216" s="1" t="s">
        <v>105</v>
      </c>
      <c r="E216" s="1" t="n">
        <v>11.17</v>
      </c>
      <c r="F216" s="1" t="n">
        <v>152.5</v>
      </c>
      <c r="G216" s="1" t="n">
        <v>152.5</v>
      </c>
      <c r="H216" s="1" t="n">
        <v>155</v>
      </c>
      <c r="I216" s="1" t="n">
        <v>5</v>
      </c>
      <c r="J216" s="1" t="s">
        <v>248</v>
      </c>
      <c r="K216" s="1" t="s">
        <v>837</v>
      </c>
      <c r="L216" s="1" t="s">
        <v>838</v>
      </c>
      <c r="M216" s="1" t="s">
        <v>251</v>
      </c>
      <c r="N216" s="1" t="n">
        <v>32527166.88</v>
      </c>
      <c r="O216" s="1" t="n">
        <v>6032522.35</v>
      </c>
      <c r="Q216" s="1" t="s">
        <v>50</v>
      </c>
      <c r="S216" s="0" t="n">
        <v>1</v>
      </c>
      <c r="T216" s="0" t="n">
        <v>32</v>
      </c>
      <c r="U216" s="0" t="s">
        <v>51</v>
      </c>
      <c r="AI216" s="0" t="n">
        <f aca="false">($O216-$V$2)/($X$2*$AB$2)</f>
        <v>0.947754406360806</v>
      </c>
      <c r="AJ216" s="0" t="n">
        <f aca="false">($N216-$W$2)/($X$2*$AB$2)</f>
        <v>5.03170759637101</v>
      </c>
      <c r="AK216" s="0" t="n">
        <f aca="false">($AI216-(($AC$2*SIN(RADIANS(2*1*$AI216))*COSH(RADIANS(2*1*$AJ216)))+($AD$2*SIN(RADIANS(2*2*$AI216))*COSH(RADIANS(2*2*$AJ216)))+($AE$2*SIN(RADIANS(2*3*$AI216))*COSH(RADIANS(2*3*$AJ216)))))</f>
        <v>0.947726264154901</v>
      </c>
      <c r="AL216" s="0" t="n">
        <f aca="false">($AJ216-(($AC$2*COS(RADIANS(2*1*$AI216))*SINH(RADIANS(2*1*$AJ216)))+($AD$2*COS(RADIANS(2*2*$AI216))*SINH(RADIANS(2*2*$AJ216)))+($AE$2*COS(RADIANS(2*3*$AI216))*SINH(RADIANS(2*3*$AJ216)))))</f>
        <v>5.03155975933623</v>
      </c>
      <c r="AM216" s="0" t="n">
        <f aca="false">ASIN(((SIN(($AK216))/(COSH((($AL216)))))))</f>
        <v>0.0106034106251318</v>
      </c>
      <c r="AN216" s="0" t="n">
        <f aca="false">$T216*6-183</f>
        <v>9</v>
      </c>
      <c r="AO216" s="0" t="n">
        <f aca="false">$AM216+($AF$2*SIN(2*$AM216))+($AG$2*SIN(4*$AM216)+($AH$2*SIN(6*$AM216)))</f>
        <v>0.010675006343743</v>
      </c>
      <c r="AP216" s="0" t="n">
        <f aca="false">$AN216+ATAN(SINH($AL216)/COS($AK216))</f>
        <v>10.563176844697</v>
      </c>
    </row>
    <row r="217" customFormat="false" ht="13.8" hidden="false" customHeight="false" outlineLevel="0" collapsed="false">
      <c r="A217" s="1" t="s">
        <v>839</v>
      </c>
      <c r="B217" s="1" t="s">
        <v>840</v>
      </c>
      <c r="C217" s="1" t="s">
        <v>841</v>
      </c>
      <c r="D217" s="1" t="s">
        <v>105</v>
      </c>
      <c r="E217" s="1" t="n">
        <v>11.18</v>
      </c>
      <c r="F217" s="1" t="n">
        <v>285.5</v>
      </c>
      <c r="G217" s="1" t="n">
        <v>285.5</v>
      </c>
      <c r="H217" s="1" t="n">
        <v>320</v>
      </c>
      <c r="I217" s="1" t="n">
        <v>5</v>
      </c>
      <c r="J217" s="1" t="s">
        <v>255</v>
      </c>
      <c r="K217" s="1" t="s">
        <v>837</v>
      </c>
      <c r="L217" s="1" t="s">
        <v>838</v>
      </c>
      <c r="M217" s="1" t="s">
        <v>251</v>
      </c>
      <c r="N217" s="1" t="n">
        <v>32527162.88</v>
      </c>
      <c r="O217" s="1" t="n">
        <v>6032520.35</v>
      </c>
      <c r="Q217" s="1" t="s">
        <v>50</v>
      </c>
      <c r="S217" s="0" t="n">
        <v>1</v>
      </c>
      <c r="T217" s="0" t="n">
        <v>32</v>
      </c>
      <c r="U217" s="0" t="s">
        <v>51</v>
      </c>
      <c r="AI217" s="0" t="n">
        <f aca="false">($O217-$V$2)/($X$2*$AB$2)</f>
        <v>0.947754092145839</v>
      </c>
      <c r="AJ217" s="0" t="n">
        <f aca="false">($N217-$W$2)/($X$2*$AB$2)</f>
        <v>5.03170696794107</v>
      </c>
      <c r="AK217" s="0" t="n">
        <f aca="false">($AI217-(($AC$2*SIN(RADIANS(2*1*$AI217))*COSH(RADIANS(2*1*$AJ217)))+($AD$2*SIN(RADIANS(2*2*$AI217))*COSH(RADIANS(2*2*$AJ217)))+($AE$2*SIN(RADIANS(2*3*$AI217))*COSH(RADIANS(2*3*$AJ217)))))</f>
        <v>0.947725949949368</v>
      </c>
      <c r="AL217" s="0" t="n">
        <f aca="false">($AJ217-(($AC$2*COS(RADIANS(2*1*$AI217))*SINH(RADIANS(2*1*$AJ217)))+($AD$2*COS(RADIANS(2*2*$AI217))*SINH(RADIANS(2*2*$AJ217)))+($AE$2*COS(RADIANS(2*3*$AI217))*SINH(RADIANS(2*3*$AJ217)))))</f>
        <v>5.03155913092489</v>
      </c>
      <c r="AM217" s="0" t="n">
        <f aca="false">ASIN(((SIN(($AK217))/(COSH((($AL217)))))))</f>
        <v>0.0106034148940568</v>
      </c>
      <c r="AN217" s="0" t="n">
        <f aca="false">$T217*6-183</f>
        <v>9</v>
      </c>
      <c r="AO217" s="0" t="n">
        <f aca="false">$AM217+($AF$2*SIN(2*$AM217))+($AG$2*SIN(4*$AM217)+($AH$2*SIN(6*$AM217)))</f>
        <v>0.0106750106414879</v>
      </c>
      <c r="AP217" s="0" t="n">
        <f aca="false">$AN217+ATAN(SINH($AL217)/COS($AK217))</f>
        <v>10.5631768365769</v>
      </c>
    </row>
    <row r="218" customFormat="false" ht="13.8" hidden="false" customHeight="false" outlineLevel="0" collapsed="false">
      <c r="A218" s="1" t="s">
        <v>842</v>
      </c>
      <c r="B218" s="1" t="s">
        <v>843</v>
      </c>
      <c r="C218" s="1" t="s">
        <v>844</v>
      </c>
      <c r="D218" s="1" t="s">
        <v>296</v>
      </c>
      <c r="E218" s="1" t="n">
        <v>42.23</v>
      </c>
      <c r="F218" s="1" t="n">
        <v>22</v>
      </c>
      <c r="G218" s="1" t="n">
        <v>24</v>
      </c>
      <c r="H218" s="1" t="n">
        <v>27</v>
      </c>
      <c r="I218" s="1" t="n">
        <v>4</v>
      </c>
      <c r="J218" s="1" t="s">
        <v>62</v>
      </c>
      <c r="K218" s="1" t="s">
        <v>845</v>
      </c>
      <c r="L218" s="1" t="s">
        <v>846</v>
      </c>
      <c r="M218" s="1" t="s">
        <v>49</v>
      </c>
      <c r="N218" s="1" t="n">
        <v>32536421.88</v>
      </c>
      <c r="O218" s="1" t="n">
        <v>6056449.74</v>
      </c>
      <c r="R218" s="1" t="s">
        <v>50</v>
      </c>
      <c r="S218" s="0" t="n">
        <v>1</v>
      </c>
      <c r="T218" s="0" t="n">
        <v>32</v>
      </c>
      <c r="U218" s="0" t="s">
        <v>51</v>
      </c>
      <c r="AI218" s="0" t="n">
        <f aca="false">($O218-$V$2)/($X$2*$AB$2)</f>
        <v>0.951513578393582</v>
      </c>
      <c r="AJ218" s="0" t="n">
        <f aca="false">($N218-$W$2)/($X$2*$AB$2)</f>
        <v>5.03316162613202</v>
      </c>
      <c r="AK218" s="0" t="n">
        <f aca="false">($AI218-(($AC$2*SIN(RADIANS(2*1*$AI218))*COSH(RADIANS(2*1*$AJ218)))+($AD$2*SIN(RADIANS(2*2*$AI218))*COSH(RADIANS(2*2*$AJ218)))+($AE$2*SIN(RADIANS(2*3*$AI218))*COSH(RADIANS(2*3*$AJ218)))))</f>
        <v>0.951485324355992</v>
      </c>
      <c r="AL218" s="0" t="n">
        <f aca="false">($AJ218-(($AC$2*COS(RADIANS(2*1*$AI218))*SINH(RADIANS(2*1*$AJ218)))+($AD$2*COS(RADIANS(2*2*$AI218))*SINH(RADIANS(2*2*$AJ218)))+($AE$2*COS(RADIANS(2*3*$AI218))*SINH(RADIANS(2*3*$AJ218)))))</f>
        <v>5.03301374658124</v>
      </c>
      <c r="AM218" s="0" t="n">
        <f aca="false">ASIN(((SIN(($AK218))/(COSH((($AL218)))))))</f>
        <v>0.0106165306646351</v>
      </c>
      <c r="AN218" s="0" t="n">
        <f aca="false">$T218*6-183</f>
        <v>9</v>
      </c>
      <c r="AO218" s="0" t="n">
        <f aca="false">$AM218+($AF$2*SIN(2*$AM218))+($AG$2*SIN(4*$AM218)+($AH$2*SIN(6*$AM218)))</f>
        <v>0.0106882149580566</v>
      </c>
      <c r="AP218" s="0" t="n">
        <f aca="false">$AN218+ATAN(SINH($AL218)/COS($AK218))</f>
        <v>10.5632277707472</v>
      </c>
    </row>
    <row r="219" customFormat="false" ht="13.8" hidden="false" customHeight="false" outlineLevel="0" collapsed="false">
      <c r="A219" s="1" t="s">
        <v>847</v>
      </c>
      <c r="B219" s="1" t="s">
        <v>848</v>
      </c>
      <c r="C219" s="1" t="s">
        <v>849</v>
      </c>
      <c r="D219" s="1" t="s">
        <v>296</v>
      </c>
      <c r="E219" s="1" t="n">
        <v>42.17</v>
      </c>
      <c r="F219" s="1" t="n">
        <v>120</v>
      </c>
      <c r="G219" s="1" t="n">
        <v>122</v>
      </c>
      <c r="H219" s="1" t="n">
        <v>189</v>
      </c>
      <c r="I219" s="1" t="n">
        <v>5</v>
      </c>
      <c r="J219" s="1" t="s">
        <v>224</v>
      </c>
      <c r="K219" s="1" t="s">
        <v>845</v>
      </c>
      <c r="L219" s="1" t="s">
        <v>846</v>
      </c>
      <c r="M219" s="1" t="s">
        <v>225</v>
      </c>
      <c r="N219" s="1" t="n">
        <v>32536421.88</v>
      </c>
      <c r="O219" s="1" t="n">
        <v>6056446.74</v>
      </c>
      <c r="S219" s="0" t="n">
        <v>1</v>
      </c>
      <c r="T219" s="0" t="n">
        <v>32</v>
      </c>
      <c r="U219" s="0" t="s">
        <v>51</v>
      </c>
      <c r="AI219" s="0" t="n">
        <f aca="false">($O219-$V$2)/($X$2*$AB$2)</f>
        <v>0.951513107071131</v>
      </c>
      <c r="AJ219" s="0" t="n">
        <f aca="false">($N219-$W$2)/($X$2*$AB$2)</f>
        <v>5.03316162613202</v>
      </c>
      <c r="AK219" s="0" t="n">
        <f aca="false">($AI219-(($AC$2*SIN(RADIANS(2*1*$AI219))*COSH(RADIANS(2*1*$AJ219)))+($AD$2*SIN(RADIANS(2*2*$AI219))*COSH(RADIANS(2*2*$AJ219)))+($AE$2*SIN(RADIANS(2*3*$AI219))*COSH(RADIANS(2*3*$AJ219)))))</f>
        <v>0.951484853047531</v>
      </c>
      <c r="AL219" s="0" t="n">
        <f aca="false">($AJ219-(($AC$2*COS(RADIANS(2*1*$AI219))*SINH(RADIANS(2*1*$AJ219)))+($AD$2*COS(RADIANS(2*2*$AI219))*SINH(RADIANS(2*2*$AJ219)))+($AE$2*COS(RADIANS(2*3*$AI219))*SINH(RADIANS(2*3*$AJ219)))))</f>
        <v>5.03301374658116</v>
      </c>
      <c r="AM219" s="0" t="n">
        <f aca="false">ASIN(((SIN(($AK219))/(COSH((($AL219)))))))</f>
        <v>0.0106165270975443</v>
      </c>
      <c r="AN219" s="0" t="n">
        <f aca="false">$T219*6-183</f>
        <v>9</v>
      </c>
      <c r="AO219" s="0" t="n">
        <f aca="false">$AM219+($AF$2*SIN(2*$AM219))+($AG$2*SIN(4*$AM219)+($AH$2*SIN(6*$AM219)))</f>
        <v>0.010688211366884</v>
      </c>
      <c r="AP219" s="0" t="n">
        <f aca="false">$AN219+ATAN(SINH($AL219)/COS($AK219))</f>
        <v>10.5632277657435</v>
      </c>
    </row>
    <row r="220" customFormat="false" ht="13.8" hidden="false" customHeight="false" outlineLevel="0" collapsed="false">
      <c r="A220" s="1" t="s">
        <v>850</v>
      </c>
      <c r="B220" s="1" t="s">
        <v>851</v>
      </c>
      <c r="C220" s="1" t="s">
        <v>852</v>
      </c>
      <c r="D220" s="1" t="s">
        <v>75</v>
      </c>
      <c r="E220" s="1" t="n">
        <v>13.43</v>
      </c>
      <c r="F220" s="1" t="n">
        <v>8.6</v>
      </c>
      <c r="G220" s="1" t="n">
        <v>9.6</v>
      </c>
      <c r="H220" s="1" t="n">
        <v>9.6</v>
      </c>
      <c r="I220" s="1" t="n">
        <v>2</v>
      </c>
      <c r="J220" s="1" t="s">
        <v>46</v>
      </c>
      <c r="K220" s="1" t="s">
        <v>483</v>
      </c>
      <c r="L220" s="1" t="s">
        <v>484</v>
      </c>
      <c r="M220" s="1" t="s">
        <v>49</v>
      </c>
      <c r="N220" s="1" t="n">
        <v>32525374.6</v>
      </c>
      <c r="O220" s="1" t="n">
        <v>6045633.29</v>
      </c>
      <c r="P220" s="1" t="s">
        <v>50</v>
      </c>
      <c r="R220" s="1" t="s">
        <v>50</v>
      </c>
      <c r="S220" s="0" t="n">
        <v>1</v>
      </c>
      <c r="T220" s="0" t="n">
        <v>32</v>
      </c>
      <c r="U220" s="0" t="s">
        <v>51</v>
      </c>
      <c r="AI220" s="0" t="n">
        <f aca="false">($O220-$V$2)/($X$2*$AB$2)</f>
        <v>0.949814233152253</v>
      </c>
      <c r="AJ220" s="0" t="n">
        <f aca="false">($N220-$W$2)/($X$2*$AB$2)</f>
        <v>5.03142601577024</v>
      </c>
      <c r="AK220" s="0" t="n">
        <f aca="false">($AI220-(($AC$2*SIN(RADIANS(2*1*$AI220))*COSH(RADIANS(2*1*$AJ220)))+($AD$2*SIN(RADIANS(2*2*$AI220))*COSH(RADIANS(2*2*$AJ220)))+($AE$2*SIN(RADIANS(2*3*$AI220))*COSH(RADIANS(2*3*$AJ220)))))</f>
        <v>0.949786029853362</v>
      </c>
      <c r="AL220" s="0" t="n">
        <f aca="false">($AJ220-(($AC$2*COS(RADIANS(2*1*$AI220))*SINH(RADIANS(2*1*$AJ220)))+($AD$2*COS(RADIANS(2*2*$AI220))*SINH(RADIANS(2*2*$AJ220)))+($AE$2*COS(RADIANS(2*3*$AI220))*SINH(RADIANS(2*3*$AJ220)))))</f>
        <v>5.03127818744584</v>
      </c>
      <c r="AM220" s="0" t="n">
        <f aca="false">ASIN(((SIN(($AK220))/(COSH((($AL220)))))))</f>
        <v>0.0106220726308142</v>
      </c>
      <c r="AN220" s="0" t="n">
        <f aca="false">$T220*6-183</f>
        <v>9</v>
      </c>
      <c r="AO220" s="0" t="n">
        <f aca="false">$AM220+($AF$2*SIN(2*$AM220))+($AG$2*SIN(4*$AM220)+($AH$2*SIN(6*$AM220)))</f>
        <v>0.0106937943386356</v>
      </c>
      <c r="AP220" s="0" t="n">
        <f aca="false">$AN220+ATAN(SINH($AL220)/COS($AK220))</f>
        <v>10.563196561895</v>
      </c>
    </row>
    <row r="221" customFormat="false" ht="13.8" hidden="false" customHeight="false" outlineLevel="0" collapsed="false">
      <c r="A221" s="1" t="s">
        <v>853</v>
      </c>
      <c r="B221" s="1" t="s">
        <v>854</v>
      </c>
      <c r="C221" s="1" t="s">
        <v>855</v>
      </c>
      <c r="D221" s="1" t="s">
        <v>262</v>
      </c>
      <c r="E221" s="1" t="n">
        <v>11.59</v>
      </c>
      <c r="F221" s="1" t="n">
        <v>5</v>
      </c>
      <c r="G221" s="1" t="n">
        <v>5</v>
      </c>
      <c r="H221" s="1" t="n">
        <v>6</v>
      </c>
      <c r="I221" s="1" t="n">
        <v>3</v>
      </c>
      <c r="J221" s="1" t="s">
        <v>46</v>
      </c>
      <c r="K221" s="1" t="s">
        <v>483</v>
      </c>
      <c r="L221" s="1" t="s">
        <v>484</v>
      </c>
      <c r="M221" s="1" t="s">
        <v>49</v>
      </c>
      <c r="N221" s="1" t="n">
        <v>32525380</v>
      </c>
      <c r="O221" s="1" t="n">
        <v>6044336</v>
      </c>
      <c r="P221" s="1" t="s">
        <v>50</v>
      </c>
      <c r="R221" s="1" t="s">
        <v>50</v>
      </c>
      <c r="S221" s="0" t="n">
        <v>1</v>
      </c>
      <c r="T221" s="0" t="n">
        <v>32</v>
      </c>
      <c r="U221" s="0" t="s">
        <v>51</v>
      </c>
      <c r="AI221" s="0" t="n">
        <f aca="false">($O221-$V$2)/($X$2*$AB$2)</f>
        <v>0.949610419184812</v>
      </c>
      <c r="AJ221" s="0" t="n">
        <f aca="false">($N221-$W$2)/($X$2*$AB$2)</f>
        <v>5.03142686415065</v>
      </c>
      <c r="AK221" s="0" t="n">
        <f aca="false">($AI221-(($AC$2*SIN(RADIANS(2*1*$AI221))*COSH(RADIANS(2*1*$AJ221)))+($AD$2*SIN(RADIANS(2*2*$AI221))*COSH(RADIANS(2*2*$AJ221)))+($AE$2*SIN(RADIANS(2*3*$AI221))*COSH(RADIANS(2*3*$AJ221)))))</f>
        <v>0.949582221935506</v>
      </c>
      <c r="AL221" s="0" t="n">
        <f aca="false">($AJ221-(($AC$2*COS(RADIANS(2*1*$AI221))*SINH(RADIANS(2*1*$AJ221)))+($AD$2*COS(RADIANS(2*2*$AI221))*SINH(RADIANS(2*2*$AJ221)))+($AE$2*COS(RADIANS(2*3*$AI221))*SINH(RADIANS(2*3*$AJ221)))))</f>
        <v>5.03127903576618</v>
      </c>
      <c r="AM221" s="0" t="n">
        <f aca="false">ASIN(((SIN(($AK221))/(COSH((($AL221)))))))</f>
        <v>0.010620514523698</v>
      </c>
      <c r="AN221" s="0" t="n">
        <f aca="false">$T221*6-183</f>
        <v>9</v>
      </c>
      <c r="AO221" s="0" t="n">
        <f aca="false">$AM221+($AF$2*SIN(2*$AM221))+($AG$2*SIN(4*$AM221)+($AH$2*SIN(6*$AM221)))</f>
        <v>0.0106922257125743</v>
      </c>
      <c r="AP221" s="0" t="n">
        <f aca="false">$AN221+ATAN(SINH($AL221)/COS($AK221))</f>
        <v>10.5631944036206</v>
      </c>
    </row>
    <row r="222" customFormat="false" ht="13.8" hidden="false" customHeight="false" outlineLevel="0" collapsed="false">
      <c r="A222" s="1" t="s">
        <v>856</v>
      </c>
      <c r="B222" s="1" t="s">
        <v>857</v>
      </c>
      <c r="C222" s="1" t="s">
        <v>858</v>
      </c>
      <c r="D222" s="1" t="s">
        <v>206</v>
      </c>
      <c r="E222" s="1" t="n">
        <v>12.53</v>
      </c>
      <c r="F222" s="1" t="n">
        <v>4.1</v>
      </c>
      <c r="G222" s="1" t="n">
        <v>4.1</v>
      </c>
      <c r="H222" s="1" t="n">
        <v>4.5</v>
      </c>
      <c r="I222" s="1" t="n">
        <v>3</v>
      </c>
      <c r="J222" s="1" t="s">
        <v>46</v>
      </c>
      <c r="K222" s="1" t="s">
        <v>483</v>
      </c>
      <c r="L222" s="1" t="s">
        <v>484</v>
      </c>
      <c r="M222" s="1" t="s">
        <v>49</v>
      </c>
      <c r="N222" s="1" t="n">
        <v>32533454.12</v>
      </c>
      <c r="O222" s="1" t="n">
        <v>6027112.29</v>
      </c>
      <c r="P222" s="1" t="s">
        <v>50</v>
      </c>
      <c r="R222" s="1" t="s">
        <v>50</v>
      </c>
      <c r="S222" s="0" t="n">
        <v>1</v>
      </c>
      <c r="T222" s="0" t="n">
        <v>32</v>
      </c>
      <c r="U222" s="0" t="s">
        <v>51</v>
      </c>
      <c r="AI222" s="0" t="n">
        <f aca="false">($O222-$V$2)/($X$2*$AB$2)</f>
        <v>0.946904445447909</v>
      </c>
      <c r="AJ222" s="0" t="n">
        <f aca="false">($N222-$W$2)/($X$2*$AB$2)</f>
        <v>5.0326953688264</v>
      </c>
      <c r="AK222" s="0" t="n">
        <f aca="false">($AI222-(($AC$2*SIN(RADIANS(2*1*$AI222))*COSH(RADIANS(2*1*$AJ222)))+($AD$2*SIN(RADIANS(2*2*$AI222))*COSH(RADIANS(2*2*$AJ222)))+($AE$2*SIN(RADIANS(2*3*$AI222))*COSH(RADIANS(2*3*$AJ222)))))</f>
        <v>0.946876328302536</v>
      </c>
      <c r="AL222" s="0" t="n">
        <f aca="false">($AJ222-(($AC$2*COS(RADIANS(2*1*$AI222))*SINH(RADIANS(2*1*$AJ222)))+($AD$2*COS(RADIANS(2*2*$AI222))*SINH(RADIANS(2*2*$AJ222)))+($AE$2*COS(RADIANS(2*3*$AI222))*SINH(RADIANS(2*3*$AJ222)))))</f>
        <v>5.03254750232656</v>
      </c>
      <c r="AM222" s="0" t="n">
        <f aca="false">ASIN(((SIN(($AK222))/(COSH((($AL222)))))))</f>
        <v>0.0105864694107692</v>
      </c>
      <c r="AN222" s="0" t="n">
        <f aca="false">$T222*6-183</f>
        <v>9</v>
      </c>
      <c r="AO222" s="0" t="n">
        <f aca="false">$AM222+($AF$2*SIN(2*$AM222))+($AG$2*SIN(4*$AM222)+($AH$2*SIN(6*$AM222)))</f>
        <v>0.0106579507573297</v>
      </c>
      <c r="AP222" s="0" t="n">
        <f aca="false">$AN222+ATAN(SINH($AL222)/COS($AK222))</f>
        <v>10.5631753667741</v>
      </c>
    </row>
    <row r="223" customFormat="false" ht="13.8" hidden="false" customHeight="false" outlineLevel="0" collapsed="false">
      <c r="A223" s="1" t="s">
        <v>859</v>
      </c>
      <c r="B223" s="1" t="s">
        <v>860</v>
      </c>
      <c r="C223" s="1" t="s">
        <v>861</v>
      </c>
      <c r="D223" s="1" t="s">
        <v>414</v>
      </c>
      <c r="E223" s="1" t="n">
        <v>24.83</v>
      </c>
      <c r="F223" s="1" t="n">
        <v>14</v>
      </c>
      <c r="G223" s="1" t="n">
        <v>14</v>
      </c>
      <c r="H223" s="1" t="n">
        <v>18</v>
      </c>
      <c r="I223" s="1" t="n">
        <v>6</v>
      </c>
      <c r="J223" s="1" t="s">
        <v>46</v>
      </c>
      <c r="K223" s="1" t="s">
        <v>483</v>
      </c>
      <c r="L223" s="1" t="s">
        <v>484</v>
      </c>
      <c r="M223" s="1" t="s">
        <v>49</v>
      </c>
      <c r="N223" s="1" t="n">
        <v>32530520.65</v>
      </c>
      <c r="O223" s="1" t="n">
        <v>6039740.4</v>
      </c>
      <c r="P223" s="1" t="s">
        <v>50</v>
      </c>
      <c r="R223" s="1" t="s">
        <v>50</v>
      </c>
      <c r="S223" s="0" t="n">
        <v>1</v>
      </c>
      <c r="T223" s="0" t="n">
        <v>32</v>
      </c>
      <c r="U223" s="0" t="s">
        <v>51</v>
      </c>
      <c r="AI223" s="0" t="n">
        <f aca="false">($O223-$V$2)/($X$2*$AB$2)</f>
        <v>0.948888416033034</v>
      </c>
      <c r="AJ223" s="0" t="n">
        <f aca="false">($N223-$W$2)/($X$2*$AB$2)</f>
        <v>5.03223449873639</v>
      </c>
      <c r="AK223" s="0" t="n">
        <f aca="false">($AI223-(($AC$2*SIN(RADIANS(2*1*$AI223))*COSH(RADIANS(2*1*$AJ223)))+($AD$2*SIN(RADIANS(2*2*$AI223))*COSH(RADIANS(2*2*$AJ223)))+($AE$2*SIN(RADIANS(2*3*$AI223))*COSH(RADIANS(2*3*$AJ223)))))</f>
        <v>0.948860240076515</v>
      </c>
      <c r="AL223" s="0" t="n">
        <f aca="false">($AJ223-(($AC$2*COS(RADIANS(2*1*$AI223))*SINH(RADIANS(2*1*$AJ223)))+($AD$2*COS(RADIANS(2*2*$AI223))*SINH(RADIANS(2*2*$AJ223)))+($AE$2*COS(RADIANS(2*3*$AI223))*SINH(RADIANS(2*3*$AJ223)))))</f>
        <v>5.03208664625558</v>
      </c>
      <c r="AM223" s="0" t="n">
        <f aca="false">ASIN(((SIN(($AK223))/(COSH((($AL223)))))))</f>
        <v>0.0106064544235928</v>
      </c>
      <c r="AN223" s="0" t="n">
        <f aca="false">$T223*6-183</f>
        <v>9</v>
      </c>
      <c r="AO223" s="0" t="n">
        <f aca="false">$AM223+($AF$2*SIN(2*$AM223))+($AG$2*SIN(4*$AM223)+($AH$2*SIN(6*$AM223)))</f>
        <v>0.0106780706912221</v>
      </c>
      <c r="AP223" s="0" t="n">
        <f aca="false">$AN223+ATAN(SINH($AL223)/COS($AK223))</f>
        <v>10.5631928811068</v>
      </c>
    </row>
    <row r="224" customFormat="false" ht="13.8" hidden="false" customHeight="false" outlineLevel="0" collapsed="false">
      <c r="A224" s="1" t="s">
        <v>862</v>
      </c>
      <c r="B224" s="1" t="s">
        <v>863</v>
      </c>
      <c r="C224" s="1" t="s">
        <v>864</v>
      </c>
      <c r="D224" s="1" t="s">
        <v>414</v>
      </c>
      <c r="E224" s="1" t="n">
        <v>26.32</v>
      </c>
      <c r="F224" s="1" t="n">
        <v>66</v>
      </c>
      <c r="G224" s="1" t="n">
        <v>66</v>
      </c>
      <c r="H224" s="1" t="n">
        <v>70</v>
      </c>
      <c r="I224" s="1" t="n">
        <v>5</v>
      </c>
      <c r="J224" s="1" t="s">
        <v>304</v>
      </c>
      <c r="K224" s="1" t="s">
        <v>85</v>
      </c>
      <c r="L224" s="1" t="s">
        <v>86</v>
      </c>
      <c r="M224" s="1" t="s">
        <v>49</v>
      </c>
      <c r="N224" s="1" t="n">
        <v>32548139.87</v>
      </c>
      <c r="O224" s="1" t="n">
        <v>6051101.49</v>
      </c>
      <c r="R224" s="1" t="s">
        <v>50</v>
      </c>
      <c r="S224" s="0" t="n">
        <v>1</v>
      </c>
      <c r="T224" s="0" t="n">
        <v>32</v>
      </c>
      <c r="U224" s="0" t="s">
        <v>51</v>
      </c>
      <c r="AI224" s="0" t="n">
        <f aca="false">($O224-$V$2)/($X$2*$AB$2)</f>
        <v>0.950673328294248</v>
      </c>
      <c r="AJ224" s="0" t="n">
        <f aca="false">($N224-$W$2)/($X$2*$AB$2)</f>
        <v>5.03500261005414</v>
      </c>
      <c r="AK224" s="0" t="n">
        <f aca="false">($AI224-(($AC$2*SIN(RADIANS(2*1*$AI224))*COSH(RADIANS(2*1*$AJ224)))+($AD$2*SIN(RADIANS(2*2*$AI224))*COSH(RADIANS(2*2*$AJ224)))+($AE$2*SIN(RADIANS(2*3*$AI224))*COSH(RADIANS(2*3*$AJ224)))))</f>
        <v>0.950645098882025</v>
      </c>
      <c r="AL224" s="0" t="n">
        <f aca="false">($AJ224-(($AC$2*COS(RADIANS(2*1*$AI224))*SINH(RADIANS(2*1*$AJ224)))+($AD$2*COS(RADIANS(2*2*$AI224))*SINH(RADIANS(2*2*$AJ224)))+($AE$2*COS(RADIANS(2*3*$AI224))*SINH(RADIANS(2*3*$AJ224)))))</f>
        <v>5.03485467571322</v>
      </c>
      <c r="AM224" s="0" t="n">
        <f aca="false">ASIN(((SIN(($AK224))/(COSH((($AL224)))))))</f>
        <v>0.0105906540100977</v>
      </c>
      <c r="AN224" s="0" t="n">
        <f aca="false">$T224*6-183</f>
        <v>9</v>
      </c>
      <c r="AO224" s="0" t="n">
        <f aca="false">$AM224+($AF$2*SIN(2*$AM224))+($AG$2*SIN(4*$AM224)+($AH$2*SIN(6*$AM224)))</f>
        <v>0.0106621636073685</v>
      </c>
      <c r="AP224" s="0" t="n">
        <f aca="false">$AN224+ATAN(SINH($AL224)/COS($AK224))</f>
        <v>10.5632327904704</v>
      </c>
    </row>
    <row r="225" customFormat="false" ht="13.8" hidden="false" customHeight="false" outlineLevel="0" collapsed="false">
      <c r="A225" s="1" t="s">
        <v>865</v>
      </c>
      <c r="B225" s="1" t="s">
        <v>866</v>
      </c>
      <c r="C225" s="1" t="s">
        <v>867</v>
      </c>
      <c r="D225" s="1" t="s">
        <v>168</v>
      </c>
      <c r="E225" s="1" t="n">
        <v>-0.13</v>
      </c>
      <c r="F225" s="1" t="n">
        <v>30</v>
      </c>
      <c r="G225" s="1" t="n">
        <v>30</v>
      </c>
      <c r="H225" s="1" t="n">
        <v>40</v>
      </c>
      <c r="I225" s="1" t="n">
        <v>5</v>
      </c>
      <c r="J225" s="1" t="s">
        <v>56</v>
      </c>
      <c r="K225" s="1" t="s">
        <v>169</v>
      </c>
      <c r="L225" s="1" t="s">
        <v>170</v>
      </c>
      <c r="M225" s="1" t="s">
        <v>49</v>
      </c>
      <c r="N225" s="1" t="n">
        <v>32511856.61</v>
      </c>
      <c r="O225" s="1" t="n">
        <v>6021800.86</v>
      </c>
      <c r="R225" s="1" t="s">
        <v>50</v>
      </c>
      <c r="S225" s="0" t="n">
        <v>1</v>
      </c>
      <c r="T225" s="0" t="n">
        <v>32</v>
      </c>
      <c r="U225" s="0" t="s">
        <v>51</v>
      </c>
      <c r="AI225" s="0" t="n">
        <f aca="false">($O225-$V$2)/($X$2*$AB$2)</f>
        <v>0.946069980046123</v>
      </c>
      <c r="AJ225" s="0" t="n">
        <f aca="false">($N225-$W$2)/($X$2*$AB$2)</f>
        <v>5.02930223837758</v>
      </c>
      <c r="AK225" s="0" t="n">
        <f aca="false">($AI225-(($AC$2*SIN(RADIANS(2*1*$AI225))*COSH(RADIANS(2*1*$AJ225)))+($AD$2*SIN(RADIANS(2*2*$AI225))*COSH(RADIANS(2*2*$AJ225)))+($AE$2*SIN(RADIANS(2*3*$AI225))*COSH(RADIANS(2*3*$AJ225)))))</f>
        <v>0.946041888248781</v>
      </c>
      <c r="AL225" s="0" t="n">
        <f aca="false">($AJ225-(($AC$2*COS(RADIANS(2*1*$AI225))*SINH(RADIANS(2*1*$AJ225)))+($AD$2*COS(RADIANS(2*2*$AI225))*SINH(RADIANS(2*2*$AJ225)))+($AE$2*COS(RADIANS(2*3*$AI225))*SINH(RADIANS(2*3*$AJ225)))))</f>
        <v>5.02915447245246</v>
      </c>
      <c r="AM225" s="0" t="n">
        <f aca="false">ASIN(((SIN(($AK225))/(COSH((($AL225)))))))</f>
        <v>0.0106160644160242</v>
      </c>
      <c r="AN225" s="0" t="n">
        <f aca="false">$T225*6-183</f>
        <v>9</v>
      </c>
      <c r="AO225" s="0" t="n">
        <f aca="false">$AM225+($AF$2*SIN(2*$AM225))+($AG$2*SIN(4*$AM225)+($AH$2*SIN(6*$AM225)))</f>
        <v>0.0106877455617515</v>
      </c>
      <c r="AP225" s="0" t="n">
        <f aca="false">$AN225+ATAN(SINH($AL225)/COS($AK225))</f>
        <v>10.5631406022964</v>
      </c>
    </row>
    <row r="226" customFormat="false" ht="13.8" hidden="false" customHeight="false" outlineLevel="0" collapsed="false">
      <c r="A226" s="1" t="s">
        <v>868</v>
      </c>
      <c r="B226" s="1" t="s">
        <v>869</v>
      </c>
      <c r="C226" s="1" t="s">
        <v>870</v>
      </c>
      <c r="D226" s="1" t="s">
        <v>105</v>
      </c>
      <c r="E226" s="1" t="n">
        <v>4.1</v>
      </c>
      <c r="F226" s="1" t="n">
        <v>14</v>
      </c>
      <c r="G226" s="1" t="n">
        <v>14</v>
      </c>
      <c r="H226" s="1" t="n">
        <v>15</v>
      </c>
      <c r="I226" s="1" t="n">
        <v>2</v>
      </c>
      <c r="J226" s="1" t="s">
        <v>62</v>
      </c>
      <c r="K226" s="1" t="s">
        <v>447</v>
      </c>
      <c r="L226" s="1" t="s">
        <v>448</v>
      </c>
      <c r="M226" s="1" t="s">
        <v>49</v>
      </c>
      <c r="N226" s="1" t="n">
        <v>32512420.44</v>
      </c>
      <c r="O226" s="1" t="n">
        <v>6022957.37</v>
      </c>
      <c r="P226" s="1" t="s">
        <v>50</v>
      </c>
      <c r="R226" s="1" t="s">
        <v>50</v>
      </c>
      <c r="S226" s="0" t="n">
        <v>1</v>
      </c>
      <c r="T226" s="0" t="n">
        <v>32</v>
      </c>
      <c r="U226" s="0" t="s">
        <v>51</v>
      </c>
      <c r="AI226" s="0" t="n">
        <f aca="false">($O226-$V$2)/($X$2*$AB$2)</f>
        <v>0.946251676422018</v>
      </c>
      <c r="AJ226" s="0" t="n">
        <f aca="false">($N226-$W$2)/($X$2*$AB$2)</f>
        <v>5.02939082029008</v>
      </c>
      <c r="AK226" s="0" t="n">
        <f aca="false">($AI226-(($AC$2*SIN(RADIANS(2*1*$AI226))*COSH(RADIANS(2*1*$AJ226)))+($AD$2*SIN(RADIANS(2*2*$AI226))*COSH(RADIANS(2*2*$AJ226)))+($AE$2*SIN(RADIANS(2*3*$AI226))*COSH(RADIANS(2*3*$AJ226)))))</f>
        <v>0.946223579216397</v>
      </c>
      <c r="AL226" s="0" t="n">
        <f aca="false">($AJ226-(($AC$2*COS(RADIANS(2*1*$AI226))*SINH(RADIANS(2*1*$AJ226)))+($AD$2*COS(RADIANS(2*2*$AI226))*SINH(RADIANS(2*2*$AJ226)))+($AE$2*COS(RADIANS(2*3*$AI226))*SINH(RADIANS(2*3*$AJ226)))))</f>
        <v>5.02924305176661</v>
      </c>
      <c r="AM226" s="0" t="n">
        <f aca="false">ASIN(((SIN(($AK226))/(COSH((($AL226)))))))</f>
        <v>0.0106165148031592</v>
      </c>
      <c r="AN226" s="0" t="n">
        <f aca="false">$T226*6-183</f>
        <v>9</v>
      </c>
      <c r="AO226" s="0" t="n">
        <f aca="false">$AM226+($AF$2*SIN(2*$AM226))+($AG$2*SIN(4*$AM226)+($AH$2*SIN(6*$AM226)))</f>
        <v>0.0106881989894981</v>
      </c>
      <c r="AP226" s="0" t="n">
        <f aca="false">$AN226+ATAN(SINH($AL226)/COS($AK226))</f>
        <v>10.5631432092513</v>
      </c>
    </row>
    <row r="227" customFormat="false" ht="13.8" hidden="false" customHeight="false" outlineLevel="0" collapsed="false">
      <c r="A227" s="1" t="s">
        <v>871</v>
      </c>
      <c r="B227" s="1" t="s">
        <v>872</v>
      </c>
      <c r="C227" s="1" t="s">
        <v>873</v>
      </c>
      <c r="D227" s="1" t="s">
        <v>125</v>
      </c>
      <c r="E227" s="1" t="n">
        <v>6.62</v>
      </c>
      <c r="F227" s="1" t="n">
        <v>129</v>
      </c>
      <c r="G227" s="1" t="n">
        <v>129</v>
      </c>
      <c r="H227" s="1" t="n">
        <v>130</v>
      </c>
      <c r="I227" s="1" t="n">
        <v>5</v>
      </c>
      <c r="J227" s="1" t="s">
        <v>598</v>
      </c>
      <c r="K227" s="1" t="s">
        <v>837</v>
      </c>
      <c r="L227" s="1" t="s">
        <v>838</v>
      </c>
      <c r="M227" s="1" t="s">
        <v>251</v>
      </c>
      <c r="N227" s="1" t="n">
        <v>32533128.13</v>
      </c>
      <c r="O227" s="1" t="n">
        <v>6023006.87</v>
      </c>
      <c r="Q227" s="1" t="s">
        <v>50</v>
      </c>
      <c r="S227" s="0" t="n">
        <v>1</v>
      </c>
      <c r="T227" s="0" t="n">
        <v>32</v>
      </c>
      <c r="U227" s="0" t="s">
        <v>51</v>
      </c>
      <c r="AI227" s="0" t="n">
        <f aca="false">($O227-$V$2)/($X$2*$AB$2)</f>
        <v>0.946259453242458</v>
      </c>
      <c r="AJ227" s="0" t="n">
        <f aca="false">($N227-$W$2)/($X$2*$AB$2)</f>
        <v>5.03264415335781</v>
      </c>
      <c r="AK227" s="0" t="n">
        <f aca="false">($AI227-(($AC$2*SIN(RADIANS(2*1*$AI227))*COSH(RADIANS(2*1*$AJ227)))+($AD$2*SIN(RADIANS(2*2*$AI227))*COSH(RADIANS(2*2*$AJ227)))+($AE$2*SIN(RADIANS(2*3*$AI227))*COSH(RADIANS(2*3*$AJ227)))))</f>
        <v>0.946231355251091</v>
      </c>
      <c r="AL227" s="0" t="n">
        <f aca="false">($AJ227-(($AC$2*COS(RADIANS(2*1*$AI227))*SINH(RADIANS(2*1*$AJ227)))+($AD$2*COS(RADIANS(2*2*$AI227))*SINH(RADIANS(2*2*$AJ227)))+($AE$2*COS(RADIANS(2*3*$AI227))*SINH(RADIANS(2*3*$AJ227)))))</f>
        <v>5.03249628826811</v>
      </c>
      <c r="AM227" s="0" t="n">
        <f aca="false">ASIN(((SIN(($AK227))/(COSH((($AL227)))))))</f>
        <v>0.0105820938551778</v>
      </c>
      <c r="AN227" s="0" t="n">
        <f aca="false">$T227*6-183</f>
        <v>9</v>
      </c>
      <c r="AO227" s="0" t="n">
        <f aca="false">$AM227+($AF$2*SIN(2*$AM227))+($AG$2*SIN(4*$AM227)+($AH$2*SIN(6*$AM227)))</f>
        <v>0.010653545661855</v>
      </c>
      <c r="AP227" s="0" t="n">
        <f aca="false">$AN227+ATAN(SINH($AL227)/COS($AK227))</f>
        <v>10.5631681496377</v>
      </c>
    </row>
    <row r="228" customFormat="false" ht="13.8" hidden="false" customHeight="false" outlineLevel="0" collapsed="false">
      <c r="A228" s="1" t="s">
        <v>874</v>
      </c>
      <c r="B228" s="1" t="s">
        <v>875</v>
      </c>
      <c r="C228" s="1" t="s">
        <v>876</v>
      </c>
      <c r="D228" s="1" t="s">
        <v>125</v>
      </c>
      <c r="E228" s="1" t="n">
        <v>6.62</v>
      </c>
      <c r="F228" s="1" t="n">
        <v>204</v>
      </c>
      <c r="G228" s="1" t="n">
        <v>204</v>
      </c>
      <c r="H228" s="1" t="n">
        <v>281</v>
      </c>
      <c r="I228" s="1" t="n">
        <v>5</v>
      </c>
      <c r="J228" s="1" t="s">
        <v>598</v>
      </c>
      <c r="K228" s="1" t="s">
        <v>837</v>
      </c>
      <c r="L228" s="1" t="s">
        <v>838</v>
      </c>
      <c r="M228" s="1" t="s">
        <v>251</v>
      </c>
      <c r="N228" s="1" t="n">
        <v>32533132.13</v>
      </c>
      <c r="O228" s="1" t="n">
        <v>6023000.87</v>
      </c>
      <c r="Q228" s="1" t="s">
        <v>50</v>
      </c>
      <c r="S228" s="0" t="n">
        <v>1</v>
      </c>
      <c r="T228" s="0" t="n">
        <v>32</v>
      </c>
      <c r="U228" s="0" t="s">
        <v>51</v>
      </c>
      <c r="AI228" s="0" t="n">
        <f aca="false">($O228-$V$2)/($X$2*$AB$2)</f>
        <v>0.946258510597556</v>
      </c>
      <c r="AJ228" s="0" t="n">
        <f aca="false">($N228-$W$2)/($X$2*$AB$2)</f>
        <v>5.03264478178774</v>
      </c>
      <c r="AK228" s="0" t="n">
        <f aca="false">($AI228-(($AC$2*SIN(RADIANS(2*1*$AI228))*COSH(RADIANS(2*1*$AJ228)))+($AD$2*SIN(RADIANS(2*2*$AI228))*COSH(RADIANS(2*2*$AJ228)))+($AE$2*SIN(RADIANS(2*3*$AI228))*COSH(RADIANS(2*3*$AJ228)))))</f>
        <v>0.946230412634062</v>
      </c>
      <c r="AL228" s="0" t="n">
        <f aca="false">($AJ228-(($AC$2*COS(RADIANS(2*1*$AI228))*SINH(RADIANS(2*1*$AJ228)))+($AD$2*COS(RADIANS(2*2*$AI228))*SINH(RADIANS(2*2*$AJ228)))+($AE$2*COS(RADIANS(2*3*$AI228))*SINH(RADIANS(2*3*$AJ228)))))</f>
        <v>5.03249691667923</v>
      </c>
      <c r="AM228" s="0" t="n">
        <f aca="false">ASIN(((SIN(($AK228))/(COSH((($AL228)))))))</f>
        <v>0.0105820800152119</v>
      </c>
      <c r="AN228" s="0" t="n">
        <f aca="false">$T228*6-183</f>
        <v>9</v>
      </c>
      <c r="AO228" s="0" t="n">
        <f aca="false">$AM228+($AF$2*SIN(2*$AM228))+($AG$2*SIN(4*$AM228)+($AH$2*SIN(6*$AM228)))</f>
        <v>0.0106535317284539</v>
      </c>
      <c r="AP228" s="0" t="n">
        <f aca="false">$AN228+ATAN(SINH($AL228)/COS($AK228))</f>
        <v>10.5631681444566</v>
      </c>
    </row>
    <row r="229" customFormat="false" ht="13.8" hidden="false" customHeight="false" outlineLevel="0" collapsed="false">
      <c r="A229" s="1" t="s">
        <v>877</v>
      </c>
      <c r="B229" s="1" t="s">
        <v>878</v>
      </c>
      <c r="C229" s="1" t="s">
        <v>879</v>
      </c>
      <c r="D229" s="1" t="s">
        <v>296</v>
      </c>
      <c r="E229" s="1" t="n">
        <v>17.34</v>
      </c>
      <c r="F229" s="1" t="n">
        <v>27</v>
      </c>
      <c r="G229" s="1" t="n">
        <v>29</v>
      </c>
      <c r="H229" s="1" t="n">
        <v>29</v>
      </c>
      <c r="I229" s="1" t="n">
        <v>5</v>
      </c>
      <c r="J229" s="1" t="s">
        <v>62</v>
      </c>
      <c r="K229" s="1" t="s">
        <v>483</v>
      </c>
      <c r="L229" s="1" t="s">
        <v>484</v>
      </c>
      <c r="M229" s="1" t="s">
        <v>49</v>
      </c>
      <c r="N229" s="1" t="n">
        <v>32519074.25</v>
      </c>
      <c r="O229" s="1" t="n">
        <v>6041463.06</v>
      </c>
      <c r="P229" s="1" t="s">
        <v>50</v>
      </c>
      <c r="R229" s="1" t="s">
        <v>50</v>
      </c>
      <c r="S229" s="0" t="n">
        <v>1</v>
      </c>
      <c r="T229" s="0" t="n">
        <v>32</v>
      </c>
      <c r="U229" s="0" t="s">
        <v>51</v>
      </c>
      <c r="AI229" s="0" t="n">
        <f aca="false">($O229-$V$2)/($X$2*$AB$2)</f>
        <v>0.949159058810787</v>
      </c>
      <c r="AJ229" s="0" t="n">
        <f aca="false">($N229-$W$2)/($X$2*$AB$2)</f>
        <v>5.03043618363574</v>
      </c>
      <c r="AK229" s="0" t="n">
        <f aca="false">($AI229-(($AC$2*SIN(RADIANS(2*1*$AI229))*COSH(RADIANS(2*1*$AJ229)))+($AD$2*SIN(RADIANS(2*2*$AI229))*COSH(RADIANS(2*2*$AJ229)))+($AE$2*SIN(RADIANS(2*3*$AI229))*COSH(RADIANS(2*3*$AJ229)))))</f>
        <v>0.949130875128531</v>
      </c>
      <c r="AL229" s="0" t="n">
        <f aca="false">($AJ229-(($AC$2*COS(RADIANS(2*1*$AI229))*SINH(RADIANS(2*1*$AJ229)))+($AD$2*COS(RADIANS(2*2*$AI229))*SINH(RADIANS(2*2*$AJ229)))+($AE$2*COS(RADIANS(2*3*$AI229))*SINH(RADIANS(2*3*$AJ229)))))</f>
        <v>5.03028838457993</v>
      </c>
      <c r="AM229" s="0" t="n">
        <f aca="false">ASIN(((SIN(($AK229))/(COSH((($AL229)))))))</f>
        <v>0.0106276049051944</v>
      </c>
      <c r="AN229" s="0" t="n">
        <f aca="false">$T229*6-183</f>
        <v>9</v>
      </c>
      <c r="AO229" s="0" t="n">
        <f aca="false">$AM229+($AF$2*SIN(2*$AM229))+($AG$2*SIN(4*$AM229)+($AH$2*SIN(6*$AM229)))</f>
        <v>0.0106993639619764</v>
      </c>
      <c r="AP229" s="0" t="n">
        <f aca="false">$AN229+ATAN(SINH($AL229)/COS($AK229))</f>
        <v>10.5631820711294</v>
      </c>
    </row>
    <row r="230" customFormat="false" ht="13.8" hidden="false" customHeight="false" outlineLevel="0" collapsed="false">
      <c r="A230" s="1" t="s">
        <v>880</v>
      </c>
      <c r="B230" s="1" t="s">
        <v>881</v>
      </c>
      <c r="C230" s="1" t="s">
        <v>882</v>
      </c>
      <c r="D230" s="1" t="s">
        <v>296</v>
      </c>
      <c r="E230" s="1" t="n">
        <v>17.32</v>
      </c>
      <c r="F230" s="1" t="n">
        <v>137</v>
      </c>
      <c r="G230" s="1" t="n">
        <v>139</v>
      </c>
      <c r="H230" s="1" t="n">
        <v>201</v>
      </c>
      <c r="I230" s="1" t="n">
        <v>5</v>
      </c>
      <c r="J230" s="1" t="s">
        <v>598</v>
      </c>
      <c r="K230" s="1" t="s">
        <v>837</v>
      </c>
      <c r="L230" s="1" t="s">
        <v>838</v>
      </c>
      <c r="M230" s="1" t="s">
        <v>251</v>
      </c>
      <c r="N230" s="1" t="n">
        <v>32519073.25</v>
      </c>
      <c r="O230" s="1" t="n">
        <v>6041467.06</v>
      </c>
      <c r="Q230" s="1" t="s">
        <v>50</v>
      </c>
      <c r="S230" s="0" t="n">
        <v>1</v>
      </c>
      <c r="T230" s="0" t="n">
        <v>32</v>
      </c>
      <c r="U230" s="0" t="s">
        <v>51</v>
      </c>
      <c r="AI230" s="0" t="n">
        <f aca="false">($O230-$V$2)/($X$2*$AB$2)</f>
        <v>0.949159687240722</v>
      </c>
      <c r="AJ230" s="0" t="n">
        <f aca="false">($N230-$W$2)/($X$2*$AB$2)</f>
        <v>5.03043602652826</v>
      </c>
      <c r="AK230" s="0" t="n">
        <f aca="false">($AI230-(($AC$2*SIN(RADIANS(2*1*$AI230))*COSH(RADIANS(2*1*$AJ230)))+($AD$2*SIN(RADIANS(2*2*$AI230))*COSH(RADIANS(2*2*$AJ230)))+($AE$2*SIN(RADIANS(2*3*$AI230))*COSH(RADIANS(2*3*$AJ230)))))</f>
        <v>0.949131503539839</v>
      </c>
      <c r="AL230" s="0" t="n">
        <f aca="false">($AJ230-(($AC$2*COS(RADIANS(2*1*$AI230))*SINH(RADIANS(2*1*$AJ230)))+($AD$2*COS(RADIANS(2*2*$AI230))*SINH(RADIANS(2*2*$AJ230)))+($AE$2*COS(RADIANS(2*3*$AI230))*SINH(RADIANS(2*3*$AJ230)))))</f>
        <v>5.03028822747722</v>
      </c>
      <c r="AM230" s="0" t="n">
        <f aca="false">ASIN(((SIN(($AK230))/(COSH((($AL230)))))))</f>
        <v>0.010627611359577</v>
      </c>
      <c r="AN230" s="0" t="n">
        <f aca="false">$T230*6-183</f>
        <v>9</v>
      </c>
      <c r="AO230" s="0" t="n">
        <f aca="false">$AM230+($AF$2*SIN(2*$AM230))+($AG$2*SIN(4*$AM230)+($AH$2*SIN(6*$AM230)))</f>
        <v>0.0106993704599333</v>
      </c>
      <c r="AP230" s="0" t="n">
        <f aca="false">$AN230+ATAN(SINH($AL230)/COS($AK230))</f>
        <v>10.5631820766117</v>
      </c>
    </row>
    <row r="231" customFormat="false" ht="13.8" hidden="false" customHeight="false" outlineLevel="0" collapsed="false">
      <c r="A231" s="1" t="s">
        <v>883</v>
      </c>
      <c r="B231" s="1" t="s">
        <v>884</v>
      </c>
      <c r="C231" s="1" t="s">
        <v>885</v>
      </c>
      <c r="D231" s="1" t="s">
        <v>186</v>
      </c>
      <c r="E231" s="1" t="n">
        <v>19.69</v>
      </c>
      <c r="F231" s="1" t="n">
        <v>7.5</v>
      </c>
      <c r="G231" s="1" t="n">
        <v>7.5</v>
      </c>
      <c r="H231" s="1" t="n">
        <v>8</v>
      </c>
      <c r="I231" s="1" t="n">
        <v>2</v>
      </c>
      <c r="J231" s="1" t="s">
        <v>62</v>
      </c>
      <c r="K231" s="1" t="s">
        <v>85</v>
      </c>
      <c r="L231" s="1" t="s">
        <v>86</v>
      </c>
      <c r="M231" s="1" t="s">
        <v>292</v>
      </c>
      <c r="N231" s="1" t="n">
        <v>32551500.65</v>
      </c>
      <c r="O231" s="1" t="n">
        <v>6056227.54</v>
      </c>
      <c r="S231" s="0" t="n">
        <v>1</v>
      </c>
      <c r="T231" s="0" t="n">
        <v>32</v>
      </c>
      <c r="U231" s="0" t="s">
        <v>51</v>
      </c>
      <c r="AI231" s="0" t="n">
        <f aca="false">($O231-$V$2)/($X$2*$AB$2)</f>
        <v>0.951478669110719</v>
      </c>
      <c r="AJ231" s="0" t="n">
        <f aca="false">($N231-$W$2)/($X$2*$AB$2)</f>
        <v>5.03553061374298</v>
      </c>
      <c r="AK231" s="0" t="n">
        <f aca="false">($AI231-(($AC$2*SIN(RADIANS(2*1*$AI231))*COSH(RADIANS(2*1*$AJ231)))+($AD$2*SIN(RADIANS(2*2*$AI231))*COSH(RADIANS(2*2*$AJ231)))+($AE$2*SIN(RADIANS(2*3*$AI231))*COSH(RADIANS(2*3*$AJ231)))))</f>
        <v>0.951450415702765</v>
      </c>
      <c r="AL231" s="0" t="n">
        <f aca="false">($AJ231-(($AC$2*COS(RADIANS(2*1*$AI231))*SINH(RADIANS(2*1*$AJ231)))+($AD$2*COS(RADIANS(2*2*$AI231))*SINH(RADIANS(2*2*$AJ231)))+($AE$2*COS(RADIANS(2*3*$AI231))*SINH(RADIANS(2*3*$AJ231)))))</f>
        <v>5.03538266386738</v>
      </c>
      <c r="AM231" s="0" t="n">
        <f aca="false">ASIN(((SIN(($AK231))/(COSH((($AL231)))))))</f>
        <v>0.010591148347113</v>
      </c>
      <c r="AN231" s="0" t="n">
        <f aca="false">$T231*6-183</f>
        <v>9</v>
      </c>
      <c r="AO231" s="0" t="n">
        <f aca="false">$AM231+($AF$2*SIN(2*$AM231))+($AG$2*SIN(4*$AM231)+($AH$2*SIN(6*$AM231)))</f>
        <v>0.0106626612817094</v>
      </c>
      <c r="AP231" s="0" t="n">
        <f aca="false">$AN231+ATAN(SINH($AL231)/COS($AK231))</f>
        <v>10.5632453099154</v>
      </c>
    </row>
    <row r="232" customFormat="false" ht="13.8" hidden="false" customHeight="false" outlineLevel="0" collapsed="false">
      <c r="A232" s="1" t="s">
        <v>886</v>
      </c>
      <c r="B232" s="1" t="s">
        <v>887</v>
      </c>
      <c r="C232" s="1" t="s">
        <v>888</v>
      </c>
      <c r="D232" s="1" t="s">
        <v>109</v>
      </c>
      <c r="E232" s="1" t="n">
        <v>16.38</v>
      </c>
      <c r="F232" s="1" t="n">
        <v>14.16</v>
      </c>
      <c r="G232" s="1" t="n">
        <v>14.16</v>
      </c>
      <c r="H232" s="1" t="n">
        <v>20</v>
      </c>
      <c r="I232" s="1" t="n">
        <v>3</v>
      </c>
      <c r="J232" s="1" t="s">
        <v>62</v>
      </c>
      <c r="K232" s="1" t="s">
        <v>730</v>
      </c>
      <c r="L232" s="1" t="s">
        <v>731</v>
      </c>
      <c r="M232" s="1" t="s">
        <v>49</v>
      </c>
      <c r="N232" s="1" t="n">
        <v>32543684.77</v>
      </c>
      <c r="O232" s="1" t="n">
        <v>6049596.13</v>
      </c>
      <c r="P232" s="1" t="s">
        <v>50</v>
      </c>
      <c r="R232" s="1" t="s">
        <v>50</v>
      </c>
      <c r="S232" s="0" t="n">
        <v>1</v>
      </c>
      <c r="T232" s="0" t="n">
        <v>32</v>
      </c>
      <c r="U232" s="0" t="s">
        <v>51</v>
      </c>
      <c r="AI232" s="0" t="n">
        <f aca="false">($O232-$V$2)/($X$2*$AB$2)</f>
        <v>0.950436824972688</v>
      </c>
      <c r="AJ232" s="0" t="n">
        <f aca="false">($N232-$W$2)/($X$2*$AB$2)</f>
        <v>5.03430268050381</v>
      </c>
      <c r="AK232" s="0" t="n">
        <f aca="false">($AI232-(($AC$2*SIN(RADIANS(2*1*$AI232))*COSH(RADIANS(2*1*$AJ232)))+($AD$2*SIN(RADIANS(2*2*$AI232))*COSH(RADIANS(2*2*$AJ232)))+($AE$2*SIN(RADIANS(2*3*$AI232))*COSH(RADIANS(2*3*$AJ232)))))</f>
        <v>0.950408602700646</v>
      </c>
      <c r="AL232" s="0" t="n">
        <f aca="false">($AJ232-(($AC$2*COS(RADIANS(2*1*$AI232))*SINH(RADIANS(2*1*$AJ232)))+($AD$2*COS(RADIANS(2*2*$AI232))*SINH(RADIANS(2*2*$AJ232)))+($AE$2*COS(RADIANS(2*3*$AI232))*SINH(RADIANS(2*3*$AJ232)))))</f>
        <v>5.03415476689846</v>
      </c>
      <c r="AM232" s="0" t="n">
        <f aca="false">ASIN(((SIN(($AK232))/(COSH((($AL232)))))))</f>
        <v>0.0105962784665783</v>
      </c>
      <c r="AN232" s="0" t="n">
        <f aca="false">$T232*6-183</f>
        <v>9</v>
      </c>
      <c r="AO232" s="0" t="n">
        <f aca="false">$AM232+($AF$2*SIN(2*$AM232))+($AG$2*SIN(4*$AM232)+($AH$2*SIN(6*$AM232)))</f>
        <v>0.0106678260351921</v>
      </c>
      <c r="AP232" s="0" t="n">
        <f aca="false">$AN232+ATAN(SINH($AL232)/COS($AK232))</f>
        <v>10.5632249883718</v>
      </c>
    </row>
    <row r="233" customFormat="false" ht="13.8" hidden="false" customHeight="false" outlineLevel="0" collapsed="false">
      <c r="A233" s="1" t="s">
        <v>889</v>
      </c>
      <c r="B233" s="1" t="s">
        <v>890</v>
      </c>
      <c r="C233" s="1" t="s">
        <v>891</v>
      </c>
      <c r="D233" s="1" t="s">
        <v>105</v>
      </c>
      <c r="E233" s="1" t="n">
        <v>32.92</v>
      </c>
      <c r="F233" s="1" t="n">
        <v>13</v>
      </c>
      <c r="G233" s="1" t="n">
        <v>13</v>
      </c>
      <c r="H233" s="1" t="n">
        <v>15</v>
      </c>
      <c r="I233" s="1" t="n">
        <v>2</v>
      </c>
      <c r="J233" s="1" t="s">
        <v>62</v>
      </c>
      <c r="K233" s="1" t="s">
        <v>730</v>
      </c>
      <c r="L233" s="1" t="s">
        <v>731</v>
      </c>
      <c r="M233" s="1" t="s">
        <v>49</v>
      </c>
      <c r="N233" s="1" t="n">
        <v>32536239.7</v>
      </c>
      <c r="O233" s="1" t="n">
        <v>6046623.57</v>
      </c>
      <c r="P233" s="1" t="s">
        <v>50</v>
      </c>
      <c r="R233" s="1" t="s">
        <v>50</v>
      </c>
      <c r="S233" s="0" t="n">
        <v>1</v>
      </c>
      <c r="T233" s="0" t="n">
        <v>32</v>
      </c>
      <c r="U233" s="0" t="s">
        <v>51</v>
      </c>
      <c r="AI233" s="0" t="n">
        <f aca="false">($O233-$V$2)/($X$2*$AB$2)</f>
        <v>0.949969813551144</v>
      </c>
      <c r="AJ233" s="0" t="n">
        <f aca="false">($N233-$W$2)/($X$2*$AB$2)</f>
        <v>5.03313300429065</v>
      </c>
      <c r="AK233" s="0" t="n">
        <f aca="false">($AI233-(($AC$2*SIN(RADIANS(2*1*$AI233))*COSH(RADIANS(2*1*$AJ233)))+($AD$2*SIN(RADIANS(2*2*$AI233))*COSH(RADIANS(2*2*$AJ233)))+($AE$2*SIN(RADIANS(2*3*$AI233))*COSH(RADIANS(2*3*$AJ233)))))</f>
        <v>0.949941605341851</v>
      </c>
      <c r="AL233" s="0" t="n">
        <f aca="false">($AJ233-(($AC$2*COS(RADIANS(2*1*$AI233))*SINH(RADIANS(2*1*$AJ233)))+($AD$2*COS(RADIANS(2*2*$AI233))*SINH(RADIANS(2*2*$AJ233)))+($AE$2*COS(RADIANS(2*3*$AI233))*SINH(RADIANS(2*3*$AJ233)))))</f>
        <v>5.03298512532477</v>
      </c>
      <c r="AM233" s="0" t="n">
        <f aca="false">ASIN(((SIN(($AK233))/(COSH((($AL233)))))))</f>
        <v>0.0106051379208434</v>
      </c>
      <c r="AN233" s="0" t="n">
        <f aca="false">$T233*6-183</f>
        <v>9</v>
      </c>
      <c r="AO233" s="0" t="n">
        <f aca="false">$AM233+($AF$2*SIN(2*$AM233))+($AG$2*SIN(4*$AM233)+($AH$2*SIN(6*$AM233)))</f>
        <v>0.0106767453006182</v>
      </c>
      <c r="AP233" s="0" t="n">
        <f aca="false">$AN233+ATAN(SINH($AL233)/COS($AK233))</f>
        <v>10.5632111735834</v>
      </c>
    </row>
    <row r="234" customFormat="false" ht="13.8" hidden="false" customHeight="false" outlineLevel="0" collapsed="false">
      <c r="A234" s="1" t="s">
        <v>892</v>
      </c>
      <c r="B234" s="1" t="s">
        <v>893</v>
      </c>
      <c r="C234" s="1" t="s">
        <v>894</v>
      </c>
      <c r="D234" s="1" t="s">
        <v>206</v>
      </c>
      <c r="E234" s="1" t="n">
        <v>36.58</v>
      </c>
      <c r="F234" s="1" t="n">
        <v>6</v>
      </c>
      <c r="G234" s="1" t="n">
        <v>6</v>
      </c>
      <c r="H234" s="1" t="n">
        <v>6.2</v>
      </c>
      <c r="I234" s="1" t="n">
        <v>3</v>
      </c>
      <c r="J234" s="1" t="s">
        <v>46</v>
      </c>
      <c r="K234" s="1" t="s">
        <v>365</v>
      </c>
      <c r="L234" s="1" t="s">
        <v>366</v>
      </c>
      <c r="M234" s="1" t="s">
        <v>49</v>
      </c>
      <c r="N234" s="1" t="n">
        <v>32522158.54</v>
      </c>
      <c r="O234" s="1" t="n">
        <v>6066083.34</v>
      </c>
      <c r="S234" s="0" t="n">
        <v>1</v>
      </c>
      <c r="T234" s="0" t="n">
        <v>32</v>
      </c>
      <c r="U234" s="0" t="s">
        <v>51</v>
      </c>
      <c r="AI234" s="0" t="n">
        <f aca="false">($O234-$V$2)/($X$2*$AB$2)</f>
        <v>0.953027089047897</v>
      </c>
      <c r="AJ234" s="0" t="n">
        <f aca="false">($N234-$W$2)/($X$2*$AB$2)</f>
        <v>5.03092074867643</v>
      </c>
      <c r="AK234" s="0" t="n">
        <f aca="false">($AI234-(($AC$2*SIN(RADIANS(2*1*$AI234))*COSH(RADIANS(2*1*$AJ234)))+($AD$2*SIN(RADIANS(2*2*$AI234))*COSH(RADIANS(2*2*$AJ234)))+($AE$2*SIN(RADIANS(2*3*$AI234))*COSH(RADIANS(2*3*$AJ234)))))</f>
        <v>0.952998790470056</v>
      </c>
      <c r="AL234" s="0" t="n">
        <f aca="false">($AJ234-(($AC$2*COS(RADIANS(2*1*$AI234))*SINH(RADIANS(2*1*$AJ234)))+($AD$2*COS(RADIANS(2*2*$AI234))*SINH(RADIANS(2*2*$AJ234)))+($AE$2*COS(RADIANS(2*3*$AI234))*SINH(RADIANS(2*3*$AJ234)))))</f>
        <v>5.03077293590064</v>
      </c>
      <c r="AM234" s="0" t="n">
        <f aca="false">ASIN(((SIN(($AK234))/(COSH((($AL234)))))))</f>
        <v>0.0106518139910937</v>
      </c>
      <c r="AN234" s="0" t="n">
        <f aca="false">$T234*6-183</f>
        <v>9</v>
      </c>
      <c r="AO234" s="0" t="n">
        <f aca="false">$AM234+($AF$2*SIN(2*$AM234))+($AG$2*SIN(4*$AM234)+($AH$2*SIN(6*$AM234)))</f>
        <v>0.0107237364858312</v>
      </c>
      <c r="AP234" s="0" t="n">
        <f aca="false">$AN234+ATAN(SINH($AL234)/COS($AK234))</f>
        <v>10.563226903863</v>
      </c>
    </row>
    <row r="235" customFormat="false" ht="13.8" hidden="false" customHeight="false" outlineLevel="0" collapsed="false">
      <c r="A235" s="1" t="s">
        <v>895</v>
      </c>
      <c r="B235" s="1" t="s">
        <v>896</v>
      </c>
      <c r="C235" s="1" t="s">
        <v>897</v>
      </c>
      <c r="D235" s="1" t="s">
        <v>343</v>
      </c>
      <c r="E235" s="1" t="n">
        <v>25.26</v>
      </c>
      <c r="F235" s="1" t="n">
        <v>4.5</v>
      </c>
      <c r="G235" s="1" t="n">
        <v>4.5</v>
      </c>
      <c r="H235" s="1" t="n">
        <v>5</v>
      </c>
      <c r="I235" s="1" t="n">
        <v>3</v>
      </c>
      <c r="J235" s="1" t="s">
        <v>46</v>
      </c>
      <c r="K235" s="1" t="s">
        <v>365</v>
      </c>
      <c r="L235" s="1" t="s">
        <v>366</v>
      </c>
      <c r="M235" s="1" t="s">
        <v>49</v>
      </c>
      <c r="N235" s="1" t="n">
        <v>32516287.04</v>
      </c>
      <c r="O235" s="1" t="n">
        <v>6073359.56</v>
      </c>
      <c r="P235" s="1" t="s">
        <v>50</v>
      </c>
      <c r="R235" s="1" t="s">
        <v>50</v>
      </c>
      <c r="S235" s="0" t="n">
        <v>1</v>
      </c>
      <c r="T235" s="0" t="n">
        <v>32</v>
      </c>
      <c r="U235" s="0" t="s">
        <v>51</v>
      </c>
      <c r="AI235" s="0" t="n">
        <f aca="false">($O235-$V$2)/($X$2*$AB$2)</f>
        <v>0.954170237662447</v>
      </c>
      <c r="AJ235" s="0" t="n">
        <f aca="false">($N235-$W$2)/($X$2*$AB$2)</f>
        <v>5.02999829208629</v>
      </c>
      <c r="AK235" s="0" t="n">
        <f aca="false">($AI235-(($AC$2*SIN(RADIANS(2*1*$AI235))*COSH(RADIANS(2*1*$AJ235)))+($AD$2*SIN(RADIANS(2*2*$AI235))*COSH(RADIANS(2*2*$AJ235)))+($AE$2*SIN(RADIANS(2*3*$AI235))*COSH(RADIANS(2*3*$AJ235)))))</f>
        <v>0.954141905311871</v>
      </c>
      <c r="AL235" s="0" t="n">
        <f aca="false">($AJ235-(($AC$2*COS(RADIANS(2*1*$AI235))*SINH(RADIANS(2*1*$AJ235)))+($AD$2*COS(RADIANS(2*2*$AI235))*SINH(RADIANS(2*2*$AJ235)))+($AE$2*COS(RADIANS(2*3*$AI235))*SINH(RADIANS(2*3*$AJ235)))))</f>
        <v>5.0298505068876</v>
      </c>
      <c r="AM235" s="0" t="n">
        <f aca="false">ASIN(((SIN(($AK235))/(COSH((($AL235)))))))</f>
        <v>0.0106702972531195</v>
      </c>
      <c r="AN235" s="0" t="n">
        <f aca="false">$T235*6-183</f>
        <v>9</v>
      </c>
      <c r="AO235" s="0" t="n">
        <f aca="false">$AM235+($AF$2*SIN(2*$AM235))+($AG$2*SIN(4*$AM235)+($AH$2*SIN(6*$AM235)))</f>
        <v>0.0107423445300886</v>
      </c>
      <c r="AP235" s="0" t="n">
        <f aca="false">$AN235+ATAN(SINH($AL235)/COS($AK235))</f>
        <v>10.5632321105997</v>
      </c>
    </row>
    <row r="236" customFormat="false" ht="13.8" hidden="false" customHeight="false" outlineLevel="0" collapsed="false">
      <c r="A236" s="1" t="s">
        <v>898</v>
      </c>
      <c r="B236" s="1" t="s">
        <v>899</v>
      </c>
      <c r="C236" s="1" t="s">
        <v>900</v>
      </c>
      <c r="D236" s="1" t="s">
        <v>109</v>
      </c>
      <c r="E236" s="1" t="n">
        <v>28.94</v>
      </c>
      <c r="F236" s="1" t="n">
        <v>7.18</v>
      </c>
      <c r="G236" s="1" t="n">
        <v>7.18</v>
      </c>
      <c r="H236" s="1" t="n">
        <v>15</v>
      </c>
      <c r="I236" s="1" t="n">
        <v>3</v>
      </c>
      <c r="J236" s="1" t="s">
        <v>46</v>
      </c>
      <c r="K236" s="1" t="s">
        <v>365</v>
      </c>
      <c r="L236" s="1" t="s">
        <v>366</v>
      </c>
      <c r="M236" s="1" t="s">
        <v>49</v>
      </c>
      <c r="N236" s="1" t="n">
        <v>32519569.67</v>
      </c>
      <c r="O236" s="1" t="n">
        <v>6066713.12</v>
      </c>
      <c r="P236" s="1" t="s">
        <v>50</v>
      </c>
      <c r="R236" s="1" t="s">
        <v>50</v>
      </c>
      <c r="S236" s="0" t="n">
        <v>1</v>
      </c>
      <c r="T236" s="0" t="n">
        <v>32</v>
      </c>
      <c r="U236" s="0" t="s">
        <v>51</v>
      </c>
      <c r="AI236" s="0" t="n">
        <f aca="false">($O236-$V$2)/($X$2*$AB$2)</f>
        <v>0.953126032198938</v>
      </c>
      <c r="AJ236" s="0" t="n">
        <f aca="false">($N236-$W$2)/($X$2*$AB$2)</f>
        <v>5.03051401782528</v>
      </c>
      <c r="AK236" s="0" t="n">
        <f aca="false">($AI236-(($AC$2*SIN(RADIANS(2*1*$AI236))*COSH(RADIANS(2*1*$AJ236)))+($AD$2*SIN(RADIANS(2*2*$AI236))*COSH(RADIANS(2*2*$AJ236)))+($AE$2*SIN(RADIANS(2*3*$AI236))*COSH(RADIANS(2*3*$AJ236)))))</f>
        <v>0.953097730754101</v>
      </c>
      <c r="AL236" s="0" t="n">
        <f aca="false">($AJ236-(($AC$2*COS(RADIANS(2*1*$AI236))*SINH(RADIANS(2*1*$AJ236)))+($AD$2*COS(RADIANS(2*2*$AI236))*SINH(RADIANS(2*2*$AJ236)))+($AE$2*COS(RADIANS(2*3*$AI236))*SINH(RADIANS(2*3*$AJ236)))))</f>
        <v>5.03036621713922</v>
      </c>
      <c r="AM236" s="0" t="n">
        <f aca="false">ASIN(((SIN(($AK236))/(COSH((($AL236)))))))</f>
        <v>0.0106568961248315</v>
      </c>
      <c r="AN236" s="0" t="n">
        <f aca="false">$T236*6-183</f>
        <v>9</v>
      </c>
      <c r="AO236" s="0" t="n">
        <f aca="false">$AM236+($AF$2*SIN(2*$AM236))+($AG$2*SIN(4*$AM236)+($AH$2*SIN(6*$AM236)))</f>
        <v>0.0107288529295395</v>
      </c>
      <c r="AP236" s="0" t="n">
        <f aca="false">$AN236+ATAN(SINH($AL236)/COS($AK236))</f>
        <v>10.5632248788341</v>
      </c>
    </row>
    <row r="237" customFormat="false" ht="13.8" hidden="false" customHeight="false" outlineLevel="0" collapsed="false">
      <c r="A237" s="1" t="s">
        <v>901</v>
      </c>
      <c r="B237" s="1" t="s">
        <v>902</v>
      </c>
      <c r="C237" s="1" t="s">
        <v>903</v>
      </c>
      <c r="D237" s="1" t="s">
        <v>414</v>
      </c>
      <c r="E237" s="1" t="n">
        <v>50.27</v>
      </c>
      <c r="F237" s="1" t="n">
        <v>41</v>
      </c>
      <c r="G237" s="1" t="n">
        <v>41</v>
      </c>
      <c r="H237" s="1" t="n">
        <v>44</v>
      </c>
      <c r="I237" s="1" t="n">
        <v>4</v>
      </c>
      <c r="J237" s="1" t="s">
        <v>56</v>
      </c>
      <c r="K237" s="1" t="s">
        <v>904</v>
      </c>
      <c r="L237" s="1" t="s">
        <v>905</v>
      </c>
      <c r="M237" s="1" t="s">
        <v>49</v>
      </c>
      <c r="N237" s="1" t="n">
        <v>32537574.5</v>
      </c>
      <c r="O237" s="1" t="n">
        <v>6067259.43</v>
      </c>
      <c r="R237" s="1" t="s">
        <v>50</v>
      </c>
      <c r="S237" s="0" t="n">
        <v>1</v>
      </c>
      <c r="T237" s="0" t="n">
        <v>32</v>
      </c>
      <c r="U237" s="0" t="s">
        <v>51</v>
      </c>
      <c r="AI237" s="0" t="n">
        <f aca="false">($O237-$V$2)/($X$2*$AB$2)</f>
        <v>0.953211861588321</v>
      </c>
      <c r="AJ237" s="0" t="n">
        <f aca="false">($N237-$W$2)/($X$2*$AB$2)</f>
        <v>5.0333427113598</v>
      </c>
      <c r="AK237" s="0" t="n">
        <f aca="false">($AI237-(($AC$2*SIN(RADIANS(2*1*$AI237))*COSH(RADIANS(2*1*$AJ237)))+($AD$2*SIN(RADIANS(2*2*$AI237))*COSH(RADIANS(2*2*$AJ237)))+($AE$2*SIN(RADIANS(2*3*$AI237))*COSH(RADIANS(2*3*$AJ237)))))</f>
        <v>0.953183557109754</v>
      </c>
      <c r="AL237" s="0" t="n">
        <f aca="false">($AJ237-(($AC$2*COS(RADIANS(2*1*$AI237))*SINH(RADIANS(2*1*$AJ237)))+($AD$2*COS(RADIANS(2*2*$AI237))*SINH(RADIANS(2*2*$AJ237)))+($AE$2*COS(RADIANS(2*3*$AI237))*SINH(RADIANS(2*3*$AJ237)))))</f>
        <v>5.03319482672557</v>
      </c>
      <c r="AM237" s="0" t="n">
        <f aca="false">ASIN(((SIN(($AK237))/(COSH((($AL237)))))))</f>
        <v>0.0106274438945911</v>
      </c>
      <c r="AN237" s="0" t="n">
        <f aca="false">$T237*6-183</f>
        <v>9</v>
      </c>
      <c r="AO237" s="0" t="n">
        <f aca="false">$AM237+($AF$2*SIN(2*$AM237))+($AG$2*SIN(4*$AM237)+($AH$2*SIN(6*$AM237)))</f>
        <v>0.0106992018643739</v>
      </c>
      <c r="AP237" s="0" t="n">
        <f aca="false">$AN237+ATAN(SINH($AL237)/COS($AK237))</f>
        <v>10.5632471783444</v>
      </c>
    </row>
    <row r="238" customFormat="false" ht="13.8" hidden="false" customHeight="false" outlineLevel="0" collapsed="false">
      <c r="A238" s="1" t="s">
        <v>906</v>
      </c>
      <c r="B238" s="1" t="s">
        <v>907</v>
      </c>
      <c r="C238" s="1" t="s">
        <v>908</v>
      </c>
      <c r="D238" s="1" t="s">
        <v>109</v>
      </c>
      <c r="E238" s="1" t="n">
        <v>14.19</v>
      </c>
      <c r="F238" s="1" t="n">
        <v>7.22</v>
      </c>
      <c r="G238" s="1" t="n">
        <v>7.22</v>
      </c>
      <c r="H238" s="1" t="n">
        <v>15</v>
      </c>
      <c r="I238" s="1" t="n">
        <v>3</v>
      </c>
      <c r="J238" s="1" t="s">
        <v>46</v>
      </c>
      <c r="K238" s="1" t="s">
        <v>483</v>
      </c>
      <c r="L238" s="1" t="s">
        <v>484</v>
      </c>
      <c r="M238" s="1" t="s">
        <v>49</v>
      </c>
      <c r="N238" s="1" t="n">
        <v>32519045.34</v>
      </c>
      <c r="O238" s="1" t="n">
        <v>6051016.27</v>
      </c>
      <c r="P238" s="1" t="s">
        <v>50</v>
      </c>
      <c r="R238" s="1" t="s">
        <v>50</v>
      </c>
      <c r="S238" s="0" t="n">
        <v>1</v>
      </c>
      <c r="T238" s="0" t="n">
        <v>32</v>
      </c>
      <c r="U238" s="0" t="s">
        <v>51</v>
      </c>
      <c r="AI238" s="0" t="n">
        <f aca="false">($O238-$V$2)/($X$2*$AB$2)</f>
        <v>0.950659939594493</v>
      </c>
      <c r="AJ238" s="0" t="n">
        <f aca="false">($N238-$W$2)/($X$2*$AB$2)</f>
        <v>5.03043164165839</v>
      </c>
      <c r="AK238" s="0" t="n">
        <f aca="false">($AI238-(($AC$2*SIN(RADIANS(2*1*$AI238))*COSH(RADIANS(2*1*$AJ238)))+($AD$2*SIN(RADIANS(2*2*$AI238))*COSH(RADIANS(2*2*$AJ238)))+($AE$2*SIN(RADIANS(2*3*$AI238))*COSH(RADIANS(2*3*$AJ238)))))</f>
        <v>0.950631711363238</v>
      </c>
      <c r="AL238" s="0" t="n">
        <f aca="false">($AJ238-(($AC$2*COS(RADIANS(2*1*$AI238))*SINH(RADIANS(2*1*$AJ238)))+($AD$2*COS(RADIANS(2*2*$AI238))*SINH(RADIANS(2*2*$AJ238)))+($AE$2*COS(RADIANS(2*3*$AI238))*SINH(RADIANS(2*3*$AJ238)))))</f>
        <v>5.03028384299435</v>
      </c>
      <c r="AM238" s="0" t="n">
        <f aca="false">ASIN(((SIN(($AK238))/(COSH((($AL238)))))))</f>
        <v>0.0106390688879636</v>
      </c>
      <c r="AN238" s="0" t="n">
        <f aca="false">$T238*6-183</f>
        <v>9</v>
      </c>
      <c r="AO238" s="0" t="n">
        <f aca="false">$AM238+($AF$2*SIN(2*$AM238))+($AG$2*SIN(4*$AM238)+($AH$2*SIN(6*$AM238)))</f>
        <v>0.010710905339259</v>
      </c>
      <c r="AP238" s="0" t="n">
        <f aca="false">$AN238+ATAN(SINH($AL238)/COS($AK238))</f>
        <v>10.5631979956233</v>
      </c>
    </row>
    <row r="239" customFormat="false" ht="13.8" hidden="false" customHeight="false" outlineLevel="0" collapsed="false">
      <c r="A239" s="1" t="s">
        <v>909</v>
      </c>
      <c r="B239" s="1" t="s">
        <v>910</v>
      </c>
      <c r="C239" s="1" t="s">
        <v>911</v>
      </c>
      <c r="D239" s="1" t="s">
        <v>109</v>
      </c>
      <c r="E239" s="1" t="n">
        <v>27.58</v>
      </c>
      <c r="F239" s="1" t="n">
        <v>49</v>
      </c>
      <c r="G239" s="1" t="n">
        <v>49</v>
      </c>
      <c r="H239" s="1" t="n">
        <v>65</v>
      </c>
      <c r="I239" s="1" t="n">
        <v>3</v>
      </c>
      <c r="J239" s="1" t="s">
        <v>56</v>
      </c>
      <c r="K239" s="1" t="s">
        <v>85</v>
      </c>
      <c r="L239" s="1" t="s">
        <v>86</v>
      </c>
      <c r="M239" s="1" t="s">
        <v>49</v>
      </c>
      <c r="N239" s="1" t="n">
        <v>32541005.19</v>
      </c>
      <c r="O239" s="1" t="n">
        <v>6072087.45</v>
      </c>
      <c r="R239" s="1" t="s">
        <v>50</v>
      </c>
      <c r="S239" s="0" t="n">
        <v>1</v>
      </c>
      <c r="T239" s="0" t="n">
        <v>32</v>
      </c>
      <c r="U239" s="0" t="s">
        <v>51</v>
      </c>
      <c r="AI239" s="0" t="n">
        <f aca="false">($O239-$V$2)/($X$2*$AB$2)</f>
        <v>0.953970379661445</v>
      </c>
      <c r="AJ239" s="0" t="n">
        <f aca="false">($N239-$W$2)/($X$2*$AB$2)</f>
        <v>5.03388169843282</v>
      </c>
      <c r="AK239" s="0" t="n">
        <f aca="false">($AI239-(($AC$2*SIN(RADIANS(2*1*$AI239))*COSH(RADIANS(2*1*$AJ239)))+($AD$2*SIN(RADIANS(2*2*$AI239))*COSH(RADIANS(2*2*$AJ239)))+($AE$2*SIN(RADIANS(2*3*$AI239))*COSH(RADIANS(2*3*$AJ239)))))</f>
        <v>0.953942052575192</v>
      </c>
      <c r="AL239" s="0" t="n">
        <f aca="false">($AJ239-(($AC$2*COS(RADIANS(2*1*$AI239))*SINH(RADIANS(2*1*$AJ239)))+($AD$2*COS(RADIANS(2*2*$AI239))*SINH(RADIANS(2*2*$AJ239)))+($AE$2*COS(RADIANS(2*3*$AI239))*SINH(RADIANS(2*3*$AJ239)))))</f>
        <v>5.03373379793035</v>
      </c>
      <c r="AM239" s="0" t="n">
        <f aca="false">ASIN(((SIN(($AK239))/(COSH((($AL239)))))))</f>
        <v>0.0106274376215965</v>
      </c>
      <c r="AN239" s="0" t="n">
        <f aca="false">$T239*6-183</f>
        <v>9</v>
      </c>
      <c r="AO239" s="0" t="n">
        <f aca="false">$AM239+($AF$2*SIN(2*$AM239))+($AG$2*SIN(4*$AM239)+($AH$2*SIN(6*$AM239)))</f>
        <v>0.0106991955490296</v>
      </c>
      <c r="AP239" s="0" t="n">
        <f aca="false">$AN239+ATAN(SINH($AL239)/COS($AK239))</f>
        <v>10.5632593049812</v>
      </c>
    </row>
    <row r="240" customFormat="false" ht="13.8" hidden="false" customHeight="false" outlineLevel="0" collapsed="false">
      <c r="A240" s="1" t="s">
        <v>912</v>
      </c>
      <c r="B240" s="1" t="s">
        <v>913</v>
      </c>
      <c r="C240" s="1" t="s">
        <v>914</v>
      </c>
      <c r="D240" s="1" t="s">
        <v>186</v>
      </c>
      <c r="E240" s="1" t="n">
        <v>13.9</v>
      </c>
      <c r="F240" s="1" t="n">
        <v>4</v>
      </c>
      <c r="G240" s="1" t="n">
        <v>4</v>
      </c>
      <c r="H240" s="1" t="n">
        <v>4.5</v>
      </c>
      <c r="I240" s="1" t="n">
        <v>3</v>
      </c>
      <c r="J240" s="1" t="s">
        <v>46</v>
      </c>
      <c r="K240" s="1" t="s">
        <v>483</v>
      </c>
      <c r="L240" s="1" t="s">
        <v>484</v>
      </c>
      <c r="M240" s="1" t="s">
        <v>49</v>
      </c>
      <c r="N240" s="1" t="n">
        <v>32524698.16</v>
      </c>
      <c r="O240" s="1" t="n">
        <v>6050889.15</v>
      </c>
      <c r="P240" s="1" t="s">
        <v>50</v>
      </c>
      <c r="R240" s="1" t="s">
        <v>50</v>
      </c>
      <c r="S240" s="0" t="n">
        <v>1</v>
      </c>
      <c r="T240" s="0" t="n">
        <v>32</v>
      </c>
      <c r="U240" s="0" t="s">
        <v>51</v>
      </c>
      <c r="AI240" s="0" t="n">
        <f aca="false">($O240-$V$2)/($X$2*$AB$2)</f>
        <v>0.950639968091174</v>
      </c>
      <c r="AJ240" s="0" t="n">
        <f aca="false">($N240-$W$2)/($X$2*$AB$2)</f>
        <v>5.03131974198401</v>
      </c>
      <c r="AK240" s="0" t="n">
        <f aca="false">($AI240-(($AC$2*SIN(RADIANS(2*1*$AI240))*COSH(RADIANS(2*1*$AJ240)))+($AD$2*SIN(RADIANS(2*2*$AI240))*COSH(RADIANS(2*2*$AJ240)))+($AE$2*SIN(RADIANS(2*3*$AI240))*COSH(RADIANS(2*3*$AJ240)))))</f>
        <v>0.950611740300544</v>
      </c>
      <c r="AL240" s="0" t="n">
        <f aca="false">($AJ240-(($AC$2*COS(RADIANS(2*1*$AI240))*SINH(RADIANS(2*1*$AJ240)))+($AD$2*COS(RADIANS(2*2*$AI240))*SINH(RADIANS(2*2*$AJ240)))+($AE$2*COS(RADIANS(2*3*$AI240))*SINH(RADIANS(2*3*$AJ240)))))</f>
        <v>5.03117191695554</v>
      </c>
      <c r="AM240" s="0" t="n">
        <f aca="false">ASIN(((SIN(($AK240))/(COSH((($AL240)))))))</f>
        <v>0.0106294736395345</v>
      </c>
      <c r="AN240" s="0" t="n">
        <f aca="false">$T240*6-183</f>
        <v>9</v>
      </c>
      <c r="AO240" s="0" t="n">
        <f aca="false">$AM240+($AF$2*SIN(2*$AM240))+($AG$2*SIN(4*$AM240)+($AH$2*SIN(6*$AM240)))</f>
        <v>0.0107012453123347</v>
      </c>
      <c r="AP240" s="0" t="n">
        <f aca="false">$AN240+ATAN(SINH($AL240)/COS($AK240))</f>
        <v>10.563204528539</v>
      </c>
    </row>
    <row r="241" customFormat="false" ht="13.8" hidden="false" customHeight="false" outlineLevel="0" collapsed="false">
      <c r="A241" s="1" t="s">
        <v>915</v>
      </c>
      <c r="B241" s="1" t="s">
        <v>916</v>
      </c>
      <c r="C241" s="1" t="s">
        <v>917</v>
      </c>
      <c r="D241" s="1" t="s">
        <v>109</v>
      </c>
      <c r="E241" s="1" t="n">
        <v>13.66</v>
      </c>
      <c r="F241" s="1" t="n">
        <v>184</v>
      </c>
      <c r="G241" s="1" t="n">
        <v>184</v>
      </c>
      <c r="H241" s="1" t="n">
        <v>186</v>
      </c>
      <c r="I241" s="1" t="n">
        <v>5</v>
      </c>
      <c r="J241" s="1" t="s">
        <v>248</v>
      </c>
      <c r="K241" s="1" t="s">
        <v>837</v>
      </c>
      <c r="L241" s="1" t="s">
        <v>838</v>
      </c>
      <c r="M241" s="1" t="s">
        <v>251</v>
      </c>
      <c r="N241" s="1" t="n">
        <v>32524674.17</v>
      </c>
      <c r="O241" s="1" t="n">
        <v>6050872.16</v>
      </c>
      <c r="Q241" s="1" t="s">
        <v>50</v>
      </c>
      <c r="S241" s="0" t="n">
        <v>1</v>
      </c>
      <c r="T241" s="0" t="n">
        <v>32</v>
      </c>
      <c r="U241" s="0" t="s">
        <v>51</v>
      </c>
      <c r="AI241" s="0" t="n">
        <f aca="false">($O241-$V$2)/($X$2*$AB$2)</f>
        <v>0.950637298835027</v>
      </c>
      <c r="AJ241" s="0" t="n">
        <f aca="false">($N241-$W$2)/($X$2*$AB$2)</f>
        <v>5.03131597297548</v>
      </c>
      <c r="AK241" s="0" t="n">
        <f aca="false">($AI241-(($AC$2*SIN(RADIANS(2*1*$AI241))*COSH(RADIANS(2*1*$AJ241)))+($AD$2*SIN(RADIANS(2*2*$AI241))*COSH(RADIANS(2*2*$AJ241)))+($AE$2*SIN(RADIANS(2*3*$AI241))*COSH(RADIANS(2*3*$AJ241)))))</f>
        <v>0.950609071124273</v>
      </c>
      <c r="AL241" s="0" t="n">
        <f aca="false">($AJ241-(($AC$2*COS(RADIANS(2*1*$AI241))*SINH(RADIANS(2*1*$AJ241)))+($AD$2*COS(RADIANS(2*2*$AI241))*SINH(RADIANS(2*2*$AJ241)))+($AE$2*COS(RADIANS(2*3*$AI241))*SINH(RADIANS(2*3*$AJ241)))))</f>
        <v>5.03116814805842</v>
      </c>
      <c r="AM241" s="0" t="n">
        <f aca="false">ASIN(((SIN(($AK241))/(COSH((($AL241)))))))</f>
        <v>0.0106294934353264</v>
      </c>
      <c r="AN241" s="0" t="n">
        <f aca="false">$T241*6-183</f>
        <v>9</v>
      </c>
      <c r="AO241" s="0" t="n">
        <f aca="false">$AM241+($AF$2*SIN(2*$AM241))+($AG$2*SIN(4*$AM241)+($AH$2*SIN(6*$AM241)))</f>
        <v>0.01070126524177</v>
      </c>
      <c r="AP241" s="0" t="n">
        <f aca="false">$AN241+ATAN(SINH($AL241)/COS($AK241))</f>
        <v>10.5632044715527</v>
      </c>
    </row>
    <row r="242" customFormat="false" ht="13.8" hidden="false" customHeight="false" outlineLevel="0" collapsed="false">
      <c r="A242" s="1" t="s">
        <v>918</v>
      </c>
      <c r="B242" s="1" t="s">
        <v>919</v>
      </c>
      <c r="C242" s="1" t="s">
        <v>920</v>
      </c>
      <c r="D242" s="1" t="s">
        <v>109</v>
      </c>
      <c r="E242" s="1" t="n">
        <v>13.63</v>
      </c>
      <c r="F242" s="1" t="n">
        <v>299</v>
      </c>
      <c r="G242" s="1" t="n">
        <v>299</v>
      </c>
      <c r="H242" s="1" t="n">
        <v>372</v>
      </c>
      <c r="I242" s="1" t="n">
        <v>5</v>
      </c>
      <c r="J242" s="1" t="s">
        <v>255</v>
      </c>
      <c r="K242" s="1" t="s">
        <v>837</v>
      </c>
      <c r="L242" s="1" t="s">
        <v>838</v>
      </c>
      <c r="M242" s="1" t="s">
        <v>251</v>
      </c>
      <c r="N242" s="1" t="n">
        <v>32524679.17</v>
      </c>
      <c r="O242" s="1" t="n">
        <v>6050875.16</v>
      </c>
      <c r="Q242" s="1" t="s">
        <v>50</v>
      </c>
      <c r="S242" s="0" t="n">
        <v>1</v>
      </c>
      <c r="T242" s="0" t="n">
        <v>32</v>
      </c>
      <c r="U242" s="0" t="s">
        <v>51</v>
      </c>
      <c r="AI242" s="0" t="n">
        <f aca="false">($O242-$V$2)/($X$2*$AB$2)</f>
        <v>0.950637770157478</v>
      </c>
      <c r="AJ242" s="0" t="n">
        <f aca="false">($N242-$W$2)/($X$2*$AB$2)</f>
        <v>5.0313167585129</v>
      </c>
      <c r="AK242" s="0" t="n">
        <f aca="false">($AI242-(($AC$2*SIN(RADIANS(2*1*$AI242))*COSH(RADIANS(2*1*$AJ242)))+($AD$2*SIN(RADIANS(2*2*$AI242))*COSH(RADIANS(2*2*$AJ242)))+($AE$2*SIN(RADIANS(2*3*$AI242))*COSH(RADIANS(2*3*$AJ242)))))</f>
        <v>0.950609542432599</v>
      </c>
      <c r="AL242" s="0" t="n">
        <f aca="false">($AJ242-(($AC$2*COS(RADIANS(2*1*$AI242))*SINH(RADIANS(2*1*$AJ242)))+($AD$2*COS(RADIANS(2*2*$AI242))*SINH(RADIANS(2*2*$AJ242)))+($AE$2*COS(RADIANS(2*3*$AI242))*SINH(RADIANS(2*3*$AJ242)))))</f>
        <v>5.0311689335726</v>
      </c>
      <c r="AM242" s="0" t="n">
        <f aca="false">ASIN(((SIN(($AK242))/(COSH((($AL242)))))))</f>
        <v>0.0106294886641759</v>
      </c>
      <c r="AN242" s="0" t="n">
        <f aca="false">$T242*6-183</f>
        <v>9</v>
      </c>
      <c r="AO242" s="0" t="n">
        <f aca="false">$AM242+($AF$2*SIN(2*$AM242))+($AG$2*SIN(4*$AM242)+($AH$2*SIN(6*$AM242)))</f>
        <v>0.010701260438409</v>
      </c>
      <c r="AP242" s="0" t="n">
        <f aca="false">$AN242+ATAN(SINH($AL242)/COS($AK242))</f>
        <v>10.5632044825263</v>
      </c>
    </row>
    <row r="243" customFormat="false" ht="13.8" hidden="false" customHeight="false" outlineLevel="0" collapsed="false">
      <c r="A243" s="1" t="s">
        <v>921</v>
      </c>
      <c r="B243" s="1" t="s">
        <v>922</v>
      </c>
      <c r="C243" s="1" t="s">
        <v>923</v>
      </c>
      <c r="D243" s="1" t="s">
        <v>370</v>
      </c>
      <c r="E243" s="1" t="n">
        <v>34.49</v>
      </c>
      <c r="F243" s="1" t="n">
        <v>14</v>
      </c>
      <c r="G243" s="1" t="n">
        <v>14</v>
      </c>
      <c r="H243" s="1" t="n">
        <v>15</v>
      </c>
      <c r="I243" s="1" t="n">
        <v>3</v>
      </c>
      <c r="J243" s="1" t="s">
        <v>46</v>
      </c>
      <c r="K243" s="1" t="s">
        <v>365</v>
      </c>
      <c r="L243" s="1" t="s">
        <v>366</v>
      </c>
      <c r="M243" s="1" t="s">
        <v>49</v>
      </c>
      <c r="N243" s="1" t="n">
        <v>32511505</v>
      </c>
      <c r="O243" s="1" t="n">
        <v>6075003</v>
      </c>
      <c r="P243" s="1" t="s">
        <v>50</v>
      </c>
      <c r="R243" s="1" t="s">
        <v>50</v>
      </c>
      <c r="S243" s="0" t="n">
        <v>1</v>
      </c>
      <c r="T243" s="0" t="n">
        <v>32</v>
      </c>
      <c r="U243" s="0" t="s">
        <v>51</v>
      </c>
      <c r="AI243" s="0" t="n">
        <f aca="false">($O243-$V$2)/($X$2*$AB$2)</f>
        <v>0.954428434385347</v>
      </c>
      <c r="AJ243" s="0" t="n">
        <f aca="false">($N243-$W$2)/($X$2*$AB$2)</f>
        <v>5.02924699781526</v>
      </c>
      <c r="AK243" s="0" t="n">
        <f aca="false">($AI243-(($AC$2*SIN(RADIANS(2*1*$AI243))*COSH(RADIANS(2*1*$AJ243)))+($AD$2*SIN(RADIANS(2*2*$AI243))*COSH(RADIANS(2*2*$AJ243)))+($AE$2*SIN(RADIANS(2*3*$AI243))*COSH(RADIANS(2*3*$AJ243)))))</f>
        <v>0.954400094500142</v>
      </c>
      <c r="AL243" s="0" t="n">
        <f aca="false">($AJ243-(($AC$2*COS(RADIANS(2*1*$AI243))*SINH(RADIANS(2*1*$AJ243)))+($AD$2*COS(RADIANS(2*2*$AI243))*SINH(RADIANS(2*2*$AJ243)))+($AE$2*COS(RADIANS(2*3*$AI243))*SINH(RADIANS(2*3*$AJ243)))))</f>
        <v>5.02909923496098</v>
      </c>
      <c r="AM243" s="0" t="n">
        <f aca="false">ASIN(((SIN(($AK243))/(COSH((($AL243)))))))</f>
        <v>0.0106802702699334</v>
      </c>
      <c r="AN243" s="0" t="n">
        <f aca="false">$T243*6-183</f>
        <v>9</v>
      </c>
      <c r="AO243" s="0" t="n">
        <f aca="false">$AM243+($AF$2*SIN(2*$AM243))+($AG$2*SIN(4*$AM243)+($AH$2*SIN(6*$AM243)))</f>
        <v>0.0107523848756306</v>
      </c>
      <c r="AP243" s="0" t="n">
        <f aca="false">$AN243+ATAN(SINH($AL243)/COS($AK243))</f>
        <v>10.5632291827154</v>
      </c>
    </row>
    <row r="244" customFormat="false" ht="13.8" hidden="false" customHeight="false" outlineLevel="0" collapsed="false">
      <c r="A244" s="1" t="s">
        <v>924</v>
      </c>
      <c r="B244" s="1" t="s">
        <v>925</v>
      </c>
      <c r="C244" s="1" t="s">
        <v>926</v>
      </c>
      <c r="D244" s="1" t="s">
        <v>105</v>
      </c>
      <c r="E244" s="1" t="n">
        <v>22.37</v>
      </c>
      <c r="F244" s="1" t="n">
        <v>9</v>
      </c>
      <c r="G244" s="1" t="n">
        <v>9</v>
      </c>
      <c r="H244" s="1" t="n">
        <v>11</v>
      </c>
      <c r="I244" s="1" t="n">
        <v>3</v>
      </c>
      <c r="J244" s="1" t="s">
        <v>46</v>
      </c>
      <c r="K244" s="1" t="s">
        <v>365</v>
      </c>
      <c r="L244" s="1" t="s">
        <v>366</v>
      </c>
      <c r="M244" s="1" t="s">
        <v>49</v>
      </c>
      <c r="N244" s="1" t="n">
        <v>32515291.37</v>
      </c>
      <c r="O244" s="1" t="n">
        <v>6066207.44</v>
      </c>
      <c r="P244" s="1" t="s">
        <v>50</v>
      </c>
      <c r="R244" s="1" t="s">
        <v>50</v>
      </c>
      <c r="S244" s="0" t="n">
        <v>1</v>
      </c>
      <c r="T244" s="0" t="n">
        <v>32</v>
      </c>
      <c r="U244" s="0" t="s">
        <v>51</v>
      </c>
      <c r="AI244" s="0" t="n">
        <f aca="false">($O244-$V$2)/($X$2*$AB$2)</f>
        <v>0.953046586086615</v>
      </c>
      <c r="AJ244" s="0" t="n">
        <f aca="false">($N244-$W$2)/($X$2*$AB$2)</f>
        <v>5.02984186487806</v>
      </c>
      <c r="AK244" s="0" t="n">
        <f aca="false">($AI244-(($AC$2*SIN(RADIANS(2*1*$AI244))*COSH(RADIANS(2*1*$AJ244)))+($AD$2*SIN(RADIANS(2*2*$AI244))*COSH(RADIANS(2*2*$AJ244)))+($AE$2*SIN(RADIANS(2*3*$AI244))*COSH(RADIANS(2*3*$AJ244)))))</f>
        <v>0.953018287115374</v>
      </c>
      <c r="AL244" s="0" t="n">
        <f aca="false">($AJ244-(($AC$2*COS(RADIANS(2*1*$AI244))*SINH(RADIANS(2*1*$AJ244)))+($AD$2*COS(RADIANS(2*2*$AI244))*SINH(RADIANS(2*2*$AJ244)))+($AE$2*COS(RADIANS(2*3*$AI244))*SINH(RADIANS(2*3*$AJ244)))))</f>
        <v>5.02969408412937</v>
      </c>
      <c r="AM244" s="0" t="n">
        <f aca="false">ASIN(((SIN(($AK244))/(COSH((($AL244)))))))</f>
        <v>0.0106634591071748</v>
      </c>
      <c r="AN244" s="0" t="n">
        <f aca="false">$T244*6-183</f>
        <v>9</v>
      </c>
      <c r="AO244" s="0" t="n">
        <f aca="false">$AM244+($AF$2*SIN(2*$AM244))+($AG$2*SIN(4*$AM244)+($AH$2*SIN(6*$AM244)))</f>
        <v>0.0107354602191923</v>
      </c>
      <c r="AP244" s="0" t="n">
        <f aca="false">$AN244+ATAN(SINH($AL244)/COS($AK244))</f>
        <v>10.563218940687</v>
      </c>
    </row>
    <row r="245" customFormat="false" ht="13.8" hidden="false" customHeight="false" outlineLevel="0" collapsed="false">
      <c r="A245" s="1" t="s">
        <v>927</v>
      </c>
      <c r="B245" s="1" t="s">
        <v>928</v>
      </c>
      <c r="C245" s="1" t="s">
        <v>929</v>
      </c>
      <c r="D245" s="1" t="s">
        <v>109</v>
      </c>
      <c r="E245" s="1" t="n">
        <v>12.18</v>
      </c>
      <c r="F245" s="1" t="n">
        <v>6.14</v>
      </c>
      <c r="G245" s="1" t="n">
        <v>6.14</v>
      </c>
      <c r="H245" s="1" t="n">
        <v>15</v>
      </c>
      <c r="I245" s="1" t="n">
        <v>3</v>
      </c>
      <c r="J245" s="1" t="s">
        <v>46</v>
      </c>
      <c r="K245" s="1" t="s">
        <v>365</v>
      </c>
      <c r="L245" s="1" t="s">
        <v>366</v>
      </c>
      <c r="M245" s="1" t="s">
        <v>49</v>
      </c>
      <c r="N245" s="1" t="n">
        <v>32510211.29</v>
      </c>
      <c r="O245" s="1" t="n">
        <v>6067461.11</v>
      </c>
      <c r="P245" s="1" t="s">
        <v>50</v>
      </c>
      <c r="R245" s="1" t="s">
        <v>50</v>
      </c>
      <c r="S245" s="0" t="n">
        <v>1</v>
      </c>
      <c r="T245" s="0" t="n">
        <v>32</v>
      </c>
      <c r="U245" s="0" t="s">
        <v>51</v>
      </c>
      <c r="AI245" s="0" t="n">
        <f aca="false">($O245-$V$2)/($X$2*$AB$2)</f>
        <v>0.95324354702562</v>
      </c>
      <c r="AJ245" s="0" t="n">
        <f aca="false">($N245-$W$2)/($X$2*$AB$2)</f>
        <v>5.02904374629261</v>
      </c>
      <c r="AK245" s="0" t="n">
        <f aca="false">($AI245-(($AC$2*SIN(RADIANS(2*1*$AI245))*COSH(RADIANS(2*1*$AJ245)))+($AD$2*SIN(RADIANS(2*2*$AI245))*COSH(RADIANS(2*2*$AJ245)))+($AE$2*SIN(RADIANS(2*3*$AI245))*COSH(RADIANS(2*3*$AJ245)))))</f>
        <v>0.953215242345238</v>
      </c>
      <c r="AL245" s="0" t="n">
        <f aca="false">($AJ245-(($AC$2*COS(RADIANS(2*1*$AI245))*SINH(RADIANS(2*1*$AJ245)))+($AD$2*COS(RADIANS(2*2*$AI245))*SINH(RADIANS(2*2*$AJ245)))+($AE$2*COS(RADIANS(2*3*$AI245))*SINH(RADIANS(2*3*$AJ245)))))</f>
        <v>5.02889598926761</v>
      </c>
      <c r="AM245" s="0" t="n">
        <f aca="false">ASIN(((SIN(($AK245))/(COSH((($AL245)))))))</f>
        <v>0.0106734659259498</v>
      </c>
      <c r="AN245" s="0" t="n">
        <f aca="false">$T245*6-183</f>
        <v>9</v>
      </c>
      <c r="AO245" s="0" t="n">
        <f aca="false">$AM245+($AF$2*SIN(2*$AM245))+($AG$2*SIN(4*$AM245)+($AH$2*SIN(6*$AM245)))</f>
        <v>0.0107455345949156</v>
      </c>
      <c r="AP245" s="0" t="n">
        <f aca="false">$AN245+ATAN(SINH($AL245)/COS($AK245))</f>
        <v>10.563214992581</v>
      </c>
    </row>
    <row r="246" customFormat="false" ht="13.8" hidden="false" customHeight="false" outlineLevel="0" collapsed="false">
      <c r="A246" s="1" t="s">
        <v>930</v>
      </c>
      <c r="B246" s="1" t="s">
        <v>931</v>
      </c>
      <c r="C246" s="1" t="s">
        <v>932</v>
      </c>
      <c r="D246" s="1" t="s">
        <v>109</v>
      </c>
      <c r="E246" s="1" t="n">
        <v>7.16</v>
      </c>
      <c r="F246" s="1" t="n">
        <v>33</v>
      </c>
      <c r="G246" s="1" t="n">
        <v>33</v>
      </c>
      <c r="H246" s="1" t="n">
        <v>50</v>
      </c>
      <c r="I246" s="1" t="n">
        <v>3</v>
      </c>
      <c r="J246" s="1" t="s">
        <v>56</v>
      </c>
      <c r="K246" s="1" t="s">
        <v>85</v>
      </c>
      <c r="L246" s="1" t="s">
        <v>86</v>
      </c>
      <c r="M246" s="1" t="s">
        <v>49</v>
      </c>
      <c r="N246" s="1" t="n">
        <v>32551614.92</v>
      </c>
      <c r="O246" s="1" t="n">
        <v>6068694.39</v>
      </c>
      <c r="R246" s="1" t="s">
        <v>50</v>
      </c>
      <c r="S246" s="0" t="n">
        <v>1</v>
      </c>
      <c r="T246" s="0" t="n">
        <v>32</v>
      </c>
      <c r="U246" s="0" t="s">
        <v>51</v>
      </c>
      <c r="AI246" s="0" t="n">
        <f aca="false">($O246-$V$2)/($X$2*$AB$2)</f>
        <v>0.953437304543033</v>
      </c>
      <c r="AJ246" s="0" t="n">
        <f aca="false">($N246-$W$2)/($X$2*$AB$2)</f>
        <v>5.03554856641514</v>
      </c>
      <c r="AK246" s="0" t="n">
        <f aca="false">($AI246-(($AC$2*SIN(RADIANS(2*1*$AI246))*COSH(RADIANS(2*1*$AJ246)))+($AD$2*SIN(RADIANS(2*2*$AI246))*COSH(RADIANS(2*2*$AJ246)))+($AE$2*SIN(RADIANS(2*3*$AI246))*COSH(RADIANS(2*3*$AJ246)))))</f>
        <v>0.953408992993321</v>
      </c>
      <c r="AL246" s="0" t="n">
        <f aca="false">($AJ246-(($AC$2*COS(RADIANS(2*1*$AI246))*SINH(RADIANS(2*1*$AJ246)))+($AD$2*COS(RADIANS(2*2*$AI246))*SINH(RADIANS(2*2*$AJ246)))+($AE$2*COS(RADIANS(2*3*$AI246))*SINH(RADIANS(2*3*$AJ246)))))</f>
        <v>5.03540061634321</v>
      </c>
      <c r="AM246" s="0" t="n">
        <f aca="false">ASIN(((SIN(($AK246))/(COSH((($AL246)))))))</f>
        <v>0.0106057267419502</v>
      </c>
      <c r="AN246" s="0" t="n">
        <f aca="false">$T246*6-183</f>
        <v>9</v>
      </c>
      <c r="AO246" s="0" t="n">
        <f aca="false">$AM246+($AF$2*SIN(2*$AM246))+($AG$2*SIN(4*$AM246)+($AH$2*SIN(6*$AM246)))</f>
        <v>0.010677338096921</v>
      </c>
      <c r="AP246" s="0" t="n">
        <f aca="false">$AN246+ATAN(SINH($AL246)/COS($AK246))</f>
        <v>10.5632662033466</v>
      </c>
    </row>
    <row r="247" customFormat="false" ht="13.8" hidden="false" customHeight="false" outlineLevel="0" collapsed="false">
      <c r="A247" s="1" t="s">
        <v>933</v>
      </c>
      <c r="B247" s="1" t="s">
        <v>934</v>
      </c>
      <c r="C247" s="1" t="s">
        <v>935</v>
      </c>
      <c r="D247" s="1" t="s">
        <v>505</v>
      </c>
      <c r="E247" s="1" t="n">
        <v>42.37</v>
      </c>
      <c r="F247" s="1" t="n">
        <v>20</v>
      </c>
      <c r="G247" s="1" t="n">
        <v>20</v>
      </c>
      <c r="H247" s="1" t="n">
        <v>21</v>
      </c>
      <c r="I247" s="1" t="n">
        <v>5</v>
      </c>
      <c r="J247" s="1" t="s">
        <v>46</v>
      </c>
      <c r="K247" s="1" t="s">
        <v>483</v>
      </c>
      <c r="L247" s="1" t="s">
        <v>484</v>
      </c>
      <c r="M247" s="1" t="s">
        <v>49</v>
      </c>
      <c r="N247" s="1" t="n">
        <v>32527484.3</v>
      </c>
      <c r="O247" s="1" t="n">
        <v>6057733.41</v>
      </c>
      <c r="P247" s="1" t="s">
        <v>50</v>
      </c>
      <c r="R247" s="1" t="s">
        <v>50</v>
      </c>
      <c r="S247" s="0" t="n">
        <v>1</v>
      </c>
      <c r="T247" s="0" t="n">
        <v>32</v>
      </c>
      <c r="U247" s="0" t="s">
        <v>51</v>
      </c>
      <c r="AI247" s="0" t="n">
        <f aca="false">($O247-$V$2)/($X$2*$AB$2)</f>
        <v>0.951715252557095</v>
      </c>
      <c r="AJ247" s="0" t="n">
        <f aca="false">($N247-$W$2)/($X$2*$AB$2)</f>
        <v>5.03175746542846</v>
      </c>
      <c r="AK247" s="0" t="n">
        <f aca="false">($AI247-(($AC$2*SIN(RADIANS(2*1*$AI247))*COSH(RADIANS(2*1*$AJ247)))+($AD$2*SIN(RADIANS(2*2*$AI247))*COSH(RADIANS(2*2*$AJ247)))+($AE$2*SIN(RADIANS(2*3*$AI247))*COSH(RADIANS(2*3*$AJ247)))))</f>
        <v>0.951686992774194</v>
      </c>
      <c r="AL247" s="0" t="n">
        <f aca="false">($AJ247-(($AC$2*COS(RADIANS(2*1*$AI247))*SINH(RADIANS(2*1*$AJ247)))+($AD$2*COS(RADIANS(2*2*$AI247))*SINH(RADIANS(2*2*$AJ247)))+($AE$2*COS(RADIANS(2*3*$AI247))*SINH(RADIANS(2*3*$AJ247)))))</f>
        <v>5.0316096275916</v>
      </c>
      <c r="AM247" s="0" t="n">
        <f aca="false">ASIN(((SIN(($AK247))/(COSH((($AL247)))))))</f>
        <v>0.0106329755510593</v>
      </c>
      <c r="AN247" s="0" t="n">
        <f aca="false">$T247*6-183</f>
        <v>9</v>
      </c>
      <c r="AO247" s="0" t="n">
        <f aca="false">$AM247+($AF$2*SIN(2*$AM247))+($AG$2*SIN(4*$AM247)+($AH$2*SIN(6*$AM247)))</f>
        <v>0.0107047708656225</v>
      </c>
      <c r="AP247" s="0" t="n">
        <f aca="false">$AN247+ATAN(SINH($AL247)/COS($AK247))</f>
        <v>10.5632192798312</v>
      </c>
    </row>
    <row r="248" customFormat="false" ht="13.8" hidden="false" customHeight="false" outlineLevel="0" collapsed="false">
      <c r="A248" s="1" t="s">
        <v>936</v>
      </c>
      <c r="B248" s="1" t="s">
        <v>937</v>
      </c>
      <c r="C248" s="1" t="s">
        <v>938</v>
      </c>
      <c r="D248" s="1" t="s">
        <v>186</v>
      </c>
      <c r="E248" s="1" t="n">
        <v>28.3</v>
      </c>
      <c r="F248" s="1" t="n">
        <v>4</v>
      </c>
      <c r="G248" s="1" t="n">
        <v>4</v>
      </c>
      <c r="H248" s="1" t="n">
        <v>4.5</v>
      </c>
      <c r="I248" s="1" t="n">
        <v>3</v>
      </c>
      <c r="J248" s="1" t="s">
        <v>46</v>
      </c>
      <c r="K248" s="1" t="s">
        <v>365</v>
      </c>
      <c r="L248" s="1" t="s">
        <v>366</v>
      </c>
      <c r="M248" s="1" t="s">
        <v>49</v>
      </c>
      <c r="N248" s="1" t="n">
        <v>32521060.86</v>
      </c>
      <c r="O248" s="1" t="n">
        <v>6061875.01</v>
      </c>
      <c r="P248" s="1" t="s">
        <v>50</v>
      </c>
      <c r="R248" s="1" t="s">
        <v>50</v>
      </c>
      <c r="S248" s="0" t="n">
        <v>1</v>
      </c>
      <c r="T248" s="0" t="n">
        <v>32</v>
      </c>
      <c r="U248" s="0" t="s">
        <v>51</v>
      </c>
      <c r="AI248" s="0" t="n">
        <f aca="false">($O248-$V$2)/($X$2*$AB$2)</f>
        <v>0.952365928911305</v>
      </c>
      <c r="AJ248" s="0" t="n">
        <f aca="false">($N248-$W$2)/($X$2*$AB$2)</f>
        <v>5.0307482949338</v>
      </c>
      <c r="AK248" s="0" t="n">
        <f aca="false">($AI248-(($AC$2*SIN(RADIANS(2*1*$AI248))*COSH(RADIANS(2*1*$AJ248)))+($AD$2*SIN(RADIANS(2*2*$AI248))*COSH(RADIANS(2*2*$AJ248)))+($AE$2*SIN(RADIANS(2*3*$AI248))*COSH(RADIANS(2*3*$AJ248)))))</f>
        <v>0.952337649987896</v>
      </c>
      <c r="AL248" s="0" t="n">
        <f aca="false">($AJ248-(($AC$2*COS(RADIANS(2*1*$AI248))*SINH(RADIANS(2*1*$AJ248)))+($AD$2*COS(RADIANS(2*2*$AI248))*SINH(RADIANS(2*2*$AJ248)))+($AE$2*COS(RADIANS(2*3*$AI248))*SINH(RADIANS(2*3*$AJ248)))))</f>
        <v>5.03060048716331</v>
      </c>
      <c r="AM248" s="0" t="n">
        <f aca="false">ASIN(((SIN(($AK248))/(COSH((($AL248)))))))</f>
        <v>0.0106486433587519</v>
      </c>
      <c r="AN248" s="0" t="n">
        <f aca="false">$T248*6-183</f>
        <v>9</v>
      </c>
      <c r="AO248" s="0" t="n">
        <f aca="false">$AM248+($AF$2*SIN(2*$AM248))+($AG$2*SIN(4*$AM248)+($AH$2*SIN(6*$AM248)))</f>
        <v>0.0107205444482438</v>
      </c>
      <c r="AP248" s="0" t="n">
        <f aca="false">$AN248+ATAN(SINH($AL248)/COS($AK248))</f>
        <v>10.5632185563823</v>
      </c>
    </row>
    <row r="249" customFormat="false" ht="13.8" hidden="false" customHeight="false" outlineLevel="0" collapsed="false">
      <c r="A249" s="1" t="s">
        <v>939</v>
      </c>
      <c r="B249" s="1" t="s">
        <v>940</v>
      </c>
      <c r="C249" s="1" t="s">
        <v>941</v>
      </c>
      <c r="D249" s="1" t="s">
        <v>109</v>
      </c>
      <c r="E249" s="1" t="n">
        <v>21.88</v>
      </c>
      <c r="F249" s="1" t="n">
        <v>6.15</v>
      </c>
      <c r="G249" s="1" t="n">
        <v>6.15</v>
      </c>
      <c r="H249" s="1" t="n">
        <v>15</v>
      </c>
      <c r="I249" s="1" t="n">
        <v>3</v>
      </c>
      <c r="J249" s="1" t="s">
        <v>46</v>
      </c>
      <c r="K249" s="1" t="s">
        <v>483</v>
      </c>
      <c r="L249" s="1" t="s">
        <v>484</v>
      </c>
      <c r="M249" s="1" t="s">
        <v>49</v>
      </c>
      <c r="N249" s="1" t="n">
        <v>32521556.46</v>
      </c>
      <c r="O249" s="1" t="n">
        <v>6058176.54</v>
      </c>
      <c r="P249" s="1" t="s">
        <v>50</v>
      </c>
      <c r="R249" s="1" t="s">
        <v>50</v>
      </c>
      <c r="S249" s="0" t="n">
        <v>1</v>
      </c>
      <c r="T249" s="0" t="n">
        <v>32</v>
      </c>
      <c r="U249" s="0" t="s">
        <v>51</v>
      </c>
      <c r="AI249" s="0" t="n">
        <f aca="false">($O249-$V$2)/($X$2*$AB$2)</f>
        <v>0.951784871596317</v>
      </c>
      <c r="AJ249" s="0" t="n">
        <f aca="false">($N249-$W$2)/($X$2*$AB$2)</f>
        <v>5.03082615740269</v>
      </c>
      <c r="AK249" s="0" t="n">
        <f aca="false">($AI249-(($AC$2*SIN(RADIANS(2*1*$AI249))*COSH(RADIANS(2*1*$AJ249)))+($AD$2*SIN(RADIANS(2*2*$AI249))*COSH(RADIANS(2*2*$AJ249)))+($AE$2*SIN(RADIANS(2*3*$AI249))*COSH(RADIANS(2*3*$AJ249)))))</f>
        <v>0.951756609906729</v>
      </c>
      <c r="AL249" s="0" t="n">
        <f aca="false">($AJ249-(($AC$2*COS(RADIANS(2*1*$AI249))*SINH(RADIANS(2*1*$AJ249)))+($AD$2*COS(RADIANS(2*2*$AI249))*SINH(RADIANS(2*2*$AJ249)))+($AE$2*COS(RADIANS(2*3*$AI249))*SINH(RADIANS(2*3*$AJ249)))))</f>
        <v>5.03067834722134</v>
      </c>
      <c r="AM249" s="0" t="n">
        <f aca="false">ASIN(((SIN(($AK249))/(COSH((($AL249)))))))</f>
        <v>0.0106434099260097</v>
      </c>
      <c r="AN249" s="0" t="n">
        <f aca="false">$T249*6-183</f>
        <v>9</v>
      </c>
      <c r="AO249" s="0" t="n">
        <f aca="false">$AM249+($AF$2*SIN(2*$AM249))+($AG$2*SIN(4*$AM249)+($AH$2*SIN(6*$AM249)))</f>
        <v>0.0107152756840844</v>
      </c>
      <c r="AP249" s="0" t="n">
        <f aca="false">$AN249+ATAN(SINH($AL249)/COS($AK249))</f>
        <v>10.5632129608093</v>
      </c>
    </row>
    <row r="250" customFormat="false" ht="13.8" hidden="false" customHeight="false" outlineLevel="0" collapsed="false">
      <c r="A250" s="1" t="s">
        <v>942</v>
      </c>
      <c r="B250" s="1" t="s">
        <v>943</v>
      </c>
      <c r="C250" s="1" t="s">
        <v>944</v>
      </c>
      <c r="D250" s="1" t="s">
        <v>109</v>
      </c>
      <c r="E250" s="1" t="n">
        <v>19.16</v>
      </c>
      <c r="F250" s="1" t="n">
        <v>5.98</v>
      </c>
      <c r="G250" s="1" t="n">
        <v>5.98</v>
      </c>
      <c r="H250" s="1" t="n">
        <v>15</v>
      </c>
      <c r="I250" s="1" t="n">
        <v>3</v>
      </c>
      <c r="J250" s="1" t="s">
        <v>46</v>
      </c>
      <c r="K250" s="1" t="s">
        <v>365</v>
      </c>
      <c r="L250" s="1" t="s">
        <v>366</v>
      </c>
      <c r="M250" s="1" t="s">
        <v>49</v>
      </c>
      <c r="N250" s="1" t="n">
        <v>32509699.77</v>
      </c>
      <c r="O250" s="1" t="n">
        <v>6077911.92</v>
      </c>
      <c r="P250" s="1" t="s">
        <v>50</v>
      </c>
      <c r="R250" s="1" t="s">
        <v>50</v>
      </c>
      <c r="S250" s="0" t="n">
        <v>1</v>
      </c>
      <c r="T250" s="0" t="n">
        <v>32</v>
      </c>
      <c r="U250" s="0" t="s">
        <v>51</v>
      </c>
      <c r="AI250" s="0" t="n">
        <f aca="false">($O250-$V$2)/($X$2*$AB$2)</f>
        <v>0.954885447486634</v>
      </c>
      <c r="AJ250" s="0" t="n">
        <f aca="false">($N250-$W$2)/($X$2*$AB$2)</f>
        <v>5.02896338267259</v>
      </c>
      <c r="AK250" s="0" t="n">
        <f aca="false">($AI250-(($AC$2*SIN(RADIANS(2*1*$AI250))*COSH(RADIANS(2*1*$AJ250)))+($AD$2*SIN(RADIANS(2*2*$AI250))*COSH(RADIANS(2*2*$AJ250)))+($AE$2*SIN(RADIANS(2*3*$AI250))*COSH(RADIANS(2*3*$AJ250)))))</f>
        <v>0.954857094085142</v>
      </c>
      <c r="AL250" s="0" t="n">
        <f aca="false">($AJ250-(($AC$2*COS(RADIANS(2*1*$AI250))*SINH(RADIANS(2*1*$AJ250)))+($AD$2*COS(RADIANS(2*2*$AI250))*SINH(RADIANS(2*2*$AJ250)))+($AE$2*COS(RADIANS(2*3*$AI250))*SINH(RADIANS(2*3*$AJ250)))))</f>
        <v>5.02881562831519</v>
      </c>
      <c r="AM250" s="0" t="n">
        <f aca="false">ASIN(((SIN(($AK250))/(COSH((($AL250)))))))</f>
        <v>0.0106867575646619</v>
      </c>
      <c r="AN250" s="0" t="n">
        <f aca="false">$T250*6-183</f>
        <v>9</v>
      </c>
      <c r="AO250" s="0" t="n">
        <f aca="false">$AM250+($AF$2*SIN(2*$AM250))+($AG$2*SIN(4*$AM250)+($AH$2*SIN(6*$AM250)))</f>
        <v>0.0107589159666501</v>
      </c>
      <c r="AP250" s="0" t="n">
        <f aca="false">$AN250+ATAN(SINH($AL250)/COS($AK250))</f>
        <v>10.5632319193165</v>
      </c>
    </row>
    <row r="251" customFormat="false" ht="13.8" hidden="false" customHeight="false" outlineLevel="0" collapsed="false">
      <c r="A251" s="1" t="s">
        <v>945</v>
      </c>
      <c r="B251" s="1" t="s">
        <v>946</v>
      </c>
      <c r="C251" s="1" t="s">
        <v>947</v>
      </c>
      <c r="D251" s="1" t="s">
        <v>370</v>
      </c>
      <c r="E251" s="1" t="n">
        <v>21.29</v>
      </c>
      <c r="F251" s="1" t="n">
        <v>7.5</v>
      </c>
      <c r="G251" s="1" t="n">
        <v>7.5</v>
      </c>
      <c r="H251" s="1" t="n">
        <v>8</v>
      </c>
      <c r="I251" s="1" t="n">
        <v>3</v>
      </c>
      <c r="J251" s="1" t="s">
        <v>46</v>
      </c>
      <c r="K251" s="1" t="s">
        <v>365</v>
      </c>
      <c r="L251" s="1" t="s">
        <v>366</v>
      </c>
      <c r="M251" s="1" t="s">
        <v>49</v>
      </c>
      <c r="N251" s="1" t="n">
        <v>32509126</v>
      </c>
      <c r="O251" s="1" t="n">
        <v>6074747</v>
      </c>
      <c r="P251" s="1" t="s">
        <v>50</v>
      </c>
      <c r="R251" s="1" t="s">
        <v>50</v>
      </c>
      <c r="S251" s="0" t="n">
        <v>1</v>
      </c>
      <c r="T251" s="0" t="n">
        <v>32</v>
      </c>
      <c r="U251" s="0" t="s">
        <v>51</v>
      </c>
      <c r="AI251" s="0" t="n">
        <f aca="false">($O251-$V$2)/($X$2*$AB$2)</f>
        <v>0.954388214869538</v>
      </c>
      <c r="AJ251" s="0" t="n">
        <f aca="false">($N251-$W$2)/($X$2*$AB$2)</f>
        <v>5.0288732391117</v>
      </c>
      <c r="AK251" s="0" t="n">
        <f aca="false">($AI251-(($AC$2*SIN(RADIANS(2*1*$AI251))*COSH(RADIANS(2*1*$AJ251)))+($AD$2*SIN(RADIANS(2*2*$AI251))*COSH(RADIANS(2*2*$AJ251)))+($AE$2*SIN(RADIANS(2*3*$AI251))*COSH(RADIANS(2*3*$AJ251)))))</f>
        <v>0.954359876242403</v>
      </c>
      <c r="AL251" s="0" t="n">
        <f aca="false">($AJ251-(($AC$2*COS(RADIANS(2*1*$AI251))*SINH(RADIANS(2*1*$AJ251)))+($AD$2*COS(RADIANS(2*2*$AI251))*SINH(RADIANS(2*2*$AJ251)))+($AE$2*COS(RADIANS(2*3*$AI251))*SINH(RADIANS(2*3*$AJ251)))))</f>
        <v>5.02872548734442</v>
      </c>
      <c r="AM251" s="0" t="n">
        <f aca="false">ASIN(((SIN(($AK251))/(COSH((($AL251)))))))</f>
        <v>0.0106839580943634</v>
      </c>
      <c r="AN251" s="0" t="n">
        <f aca="false">$T251*6-183</f>
        <v>9</v>
      </c>
      <c r="AO251" s="0" t="n">
        <f aca="false">$AM251+($AF$2*SIN(2*$AM251))+($AG$2*SIN(4*$AM251)+($AH$2*SIN(6*$AM251)))</f>
        <v>0.0107560975968856</v>
      </c>
      <c r="AP251" s="0" t="n">
        <f aca="false">$AN251+ATAN(SINH($AL251)/COS($AK251))</f>
        <v>10.56322592415</v>
      </c>
    </row>
    <row r="252" customFormat="false" ht="13.8" hidden="false" customHeight="false" outlineLevel="0" collapsed="false">
      <c r="A252" s="1" t="s">
        <v>948</v>
      </c>
      <c r="B252" s="1" t="s">
        <v>949</v>
      </c>
      <c r="C252" s="1" t="s">
        <v>950</v>
      </c>
      <c r="D252" s="1" t="s">
        <v>109</v>
      </c>
      <c r="E252" s="1" t="n">
        <v>31.02</v>
      </c>
      <c r="F252" s="1" t="n">
        <v>14.15</v>
      </c>
      <c r="G252" s="1" t="n">
        <v>14.15</v>
      </c>
      <c r="H252" s="1" t="n">
        <v>15</v>
      </c>
      <c r="I252" s="1" t="n">
        <v>3</v>
      </c>
      <c r="J252" s="1" t="s">
        <v>46</v>
      </c>
      <c r="K252" s="1" t="s">
        <v>845</v>
      </c>
      <c r="L252" s="1" t="s">
        <v>846</v>
      </c>
      <c r="M252" s="1" t="s">
        <v>49</v>
      </c>
      <c r="N252" s="1" t="n">
        <v>32531476.85</v>
      </c>
      <c r="O252" s="1" t="n">
        <v>6062185.64</v>
      </c>
      <c r="R252" s="1" t="s">
        <v>50</v>
      </c>
      <c r="S252" s="0" t="n">
        <v>1</v>
      </c>
      <c r="T252" s="0" t="n">
        <v>32</v>
      </c>
      <c r="U252" s="0" t="s">
        <v>51</v>
      </c>
      <c r="AI252" s="0" t="n">
        <f aca="false">($O252-$V$2)/($X$2*$AB$2)</f>
        <v>0.952414731208945</v>
      </c>
      <c r="AJ252" s="0" t="n">
        <f aca="false">($N252-$W$2)/($X$2*$AB$2)</f>
        <v>5.03238472491223</v>
      </c>
      <c r="AK252" s="0" t="n">
        <f aca="false">($AI252-(($AC$2*SIN(RADIANS(2*1*$AI252))*COSH(RADIANS(2*1*$AJ252)))+($AD$2*SIN(RADIANS(2*2*$AI252))*COSH(RADIANS(2*2*$AJ252)))+($AE$2*SIN(RADIANS(2*3*$AI252))*COSH(RADIANS(2*3*$AJ252)))))</f>
        <v>0.952386450556001</v>
      </c>
      <c r="AL252" s="0" t="n">
        <f aca="false">($AJ252-(($AC$2*COS(RADIANS(2*1*$AI252))*SINH(RADIANS(2*1*$AJ252)))+($AD$2*COS(RADIANS(2*2*$AI252))*SINH(RADIANS(2*2*$AJ252)))+($AE$2*COS(RADIANS(2*3*$AI252))*SINH(RADIANS(2*3*$AJ252)))))</f>
        <v>5.03223686857672</v>
      </c>
      <c r="AM252" s="0" t="n">
        <f aca="false">ASIN(((SIN(($AK252))/(COSH((($AL252)))))))</f>
        <v>0.0106316023716288</v>
      </c>
      <c r="AN252" s="0" t="n">
        <f aca="false">$T252*6-183</f>
        <v>9</v>
      </c>
      <c r="AO252" s="0" t="n">
        <f aca="false">$AM252+($AF$2*SIN(2*$AM252))+($AG$2*SIN(4*$AM252)+($AH$2*SIN(6*$AM252)))</f>
        <v>0.0107033884157175</v>
      </c>
      <c r="AP252" s="0" t="n">
        <f aca="false">$AN252+ATAN(SINH($AL252)/COS($AK252))</f>
        <v>10.5632314657712</v>
      </c>
    </row>
    <row r="253" customFormat="false" ht="13.8" hidden="false" customHeight="false" outlineLevel="0" collapsed="false">
      <c r="A253" s="1" t="s">
        <v>951</v>
      </c>
      <c r="B253" s="1" t="s">
        <v>952</v>
      </c>
      <c r="C253" s="1" t="s">
        <v>953</v>
      </c>
      <c r="D253" s="1" t="s">
        <v>954</v>
      </c>
      <c r="E253" s="1" t="n">
        <v>28.18</v>
      </c>
      <c r="F253" s="1" t="n">
        <v>350</v>
      </c>
      <c r="G253" s="1" t="n">
        <v>350</v>
      </c>
      <c r="H253" s="1" t="n">
        <v>426</v>
      </c>
      <c r="I253" s="1" t="n">
        <v>5</v>
      </c>
      <c r="J253" s="1" t="s">
        <v>248</v>
      </c>
      <c r="K253" s="1" t="s">
        <v>249</v>
      </c>
      <c r="L253" s="1" t="s">
        <v>250</v>
      </c>
      <c r="M253" s="1" t="s">
        <v>251</v>
      </c>
      <c r="N253" s="1" t="n">
        <v>32562496</v>
      </c>
      <c r="O253" s="1" t="n">
        <v>5958824.86</v>
      </c>
      <c r="Q253" s="1" t="s">
        <v>50</v>
      </c>
      <c r="S253" s="0" t="n">
        <v>1</v>
      </c>
      <c r="T253" s="0" t="n">
        <v>32</v>
      </c>
      <c r="U253" s="0" t="s">
        <v>51</v>
      </c>
      <c r="AI253" s="0" t="n">
        <f aca="false">($O253-$V$2)/($X$2*$AB$2)</f>
        <v>0.93617597915693</v>
      </c>
      <c r="AJ253" s="0" t="n">
        <f aca="false">($N253-$W$2)/($X$2*$AB$2)</f>
        <v>5.03725806551313</v>
      </c>
      <c r="AK253" s="0" t="n">
        <f aca="false">($AI253-(($AC$2*SIN(RADIANS(2*1*$AI253))*COSH(RADIANS(2*1*$AJ253)))+($AD$2*SIN(RADIANS(2*2*$AI253))*COSH(RADIANS(2*2*$AJ253)))+($AE$2*SIN(RADIANS(2*3*$AI253))*COSH(RADIANS(2*3*$AJ253)))))</f>
        <v>0.936148179695293</v>
      </c>
      <c r="AL253" s="0" t="n">
        <f aca="false">($AJ253-(($AC$2*COS(RADIANS(2*1*$AI253))*SINH(RADIANS(2*1*$AJ253)))+($AD$2*COS(RADIANS(2*2*$AI253))*SINH(RADIANS(2*2*$AJ253)))+($AE$2*COS(RADIANS(2*3*$AI253))*SINH(RADIANS(2*3*$AJ253)))))</f>
        <v>5.03711006175412</v>
      </c>
      <c r="AM253" s="0" t="n">
        <f aca="false">ASIN(((SIN(($AK253))/(COSH((($AL253)))))))</f>
        <v>0.0104562896440551</v>
      </c>
      <c r="AN253" s="0" t="n">
        <f aca="false">$T253*6-183</f>
        <v>9</v>
      </c>
      <c r="AO253" s="0" t="n">
        <f aca="false">$AM253+($AF$2*SIN(2*$AM253))+($AG$2*SIN(4*$AM253)+($AH$2*SIN(6*$AM253)))</f>
        <v>0.0105268921295384</v>
      </c>
      <c r="AP253" s="0" t="n">
        <f aca="false">$AN253+ATAN(SINH($AL253)/COS($AK253))</f>
        <v>10.5630974418912</v>
      </c>
    </row>
    <row r="254" customFormat="false" ht="13.8" hidden="false" customHeight="false" outlineLevel="0" collapsed="false">
      <c r="A254" s="1" t="s">
        <v>955</v>
      </c>
      <c r="B254" s="1" t="s">
        <v>956</v>
      </c>
      <c r="C254" s="1" t="s">
        <v>957</v>
      </c>
      <c r="D254" s="1" t="s">
        <v>162</v>
      </c>
      <c r="E254" s="1" t="n">
        <v>12.9</v>
      </c>
      <c r="F254" s="1" t="n">
        <v>22</v>
      </c>
      <c r="G254" s="1" t="n">
        <v>23</v>
      </c>
      <c r="H254" s="1" t="n">
        <v>65</v>
      </c>
      <c r="I254" s="1" t="n">
        <v>5</v>
      </c>
      <c r="J254" s="1" t="s">
        <v>62</v>
      </c>
      <c r="K254" s="1" t="s">
        <v>47</v>
      </c>
      <c r="L254" s="1" t="s">
        <v>48</v>
      </c>
      <c r="M254" s="1" t="s">
        <v>49</v>
      </c>
      <c r="N254" s="1" t="n">
        <v>32556825.65</v>
      </c>
      <c r="O254" s="1" t="n">
        <v>5973390.14</v>
      </c>
      <c r="P254" s="1" t="s">
        <v>50</v>
      </c>
      <c r="R254" s="1" t="s">
        <v>50</v>
      </c>
      <c r="S254" s="0" t="n">
        <v>1</v>
      </c>
      <c r="T254" s="0" t="n">
        <v>32</v>
      </c>
      <c r="U254" s="0" t="s">
        <v>51</v>
      </c>
      <c r="AI254" s="0" t="n">
        <f aca="false">($O254-$V$2)/($X$2*$AB$2)</f>
        <v>0.938464293646122</v>
      </c>
      <c r="AJ254" s="0" t="n">
        <f aca="false">($N254-$W$2)/($X$2*$AB$2)</f>
        <v>5.03636721109332</v>
      </c>
      <c r="AK254" s="0" t="n">
        <f aca="false">($AI254-(($AC$2*SIN(RADIANS(2*1*$AI254))*COSH(RADIANS(2*1*$AJ254)))+($AD$2*SIN(RADIANS(2*2*$AI254))*COSH(RADIANS(2*2*$AJ254)))+($AE$2*SIN(RADIANS(2*3*$AI254))*COSH(RADIANS(2*3*$AJ254)))))</f>
        <v>0.938436426408845</v>
      </c>
      <c r="AL254" s="0" t="n">
        <f aca="false">($AJ254-(($AC$2*COS(RADIANS(2*1*$AI254))*SINH(RADIANS(2*1*$AJ254)))+($AD$2*COS(RADIANS(2*2*$AI254))*SINH(RADIANS(2*2*$AJ254)))+($AE$2*COS(RADIANS(2*3*$AI254))*SINH(RADIANS(2*3*$AJ254)))))</f>
        <v>5.03621923416551</v>
      </c>
      <c r="AM254" s="0" t="n">
        <f aca="false">ASIN(((SIN(($AK254))/(COSH((($AL254)))))))</f>
        <v>0.0104832131597574</v>
      </c>
      <c r="AN254" s="0" t="n">
        <f aca="false">$T254*6-183</f>
        <v>9</v>
      </c>
      <c r="AO254" s="0" t="n">
        <f aca="false">$AM254+($AF$2*SIN(2*$AM254))+($AG$2*SIN(4*$AM254)+($AH$2*SIN(6*$AM254)))</f>
        <v>0.0105539974099102</v>
      </c>
      <c r="AP254" s="0" t="n">
        <f aca="false">$AN254+ATAN(SINH($AL254)/COS($AK254))</f>
        <v>10.563114548362</v>
      </c>
    </row>
    <row r="255" customFormat="false" ht="13.8" hidden="false" customHeight="false" outlineLevel="0" collapsed="false">
      <c r="A255" s="1" t="s">
        <v>958</v>
      </c>
      <c r="B255" s="1" t="s">
        <v>959</v>
      </c>
      <c r="C255" s="1" t="s">
        <v>960</v>
      </c>
      <c r="D255" s="1" t="s">
        <v>96</v>
      </c>
      <c r="E255" s="1" t="n">
        <v>36.66</v>
      </c>
      <c r="F255" s="1" t="n">
        <v>6</v>
      </c>
      <c r="G255" s="1" t="n">
        <v>6</v>
      </c>
      <c r="H255" s="1" t="n">
        <v>15</v>
      </c>
      <c r="I255" s="1" t="n">
        <v>3</v>
      </c>
      <c r="J255" s="1" t="s">
        <v>46</v>
      </c>
      <c r="K255" s="1" t="s">
        <v>47</v>
      </c>
      <c r="L255" s="1" t="s">
        <v>48</v>
      </c>
      <c r="M255" s="1" t="s">
        <v>49</v>
      </c>
      <c r="N255" s="1" t="n">
        <v>32577321.54</v>
      </c>
      <c r="O255" s="1" t="n">
        <v>5974953.21</v>
      </c>
      <c r="P255" s="1" t="s">
        <v>50</v>
      </c>
      <c r="R255" s="1" t="s">
        <v>50</v>
      </c>
      <c r="S255" s="0" t="n">
        <v>1</v>
      </c>
      <c r="T255" s="0" t="n">
        <v>32</v>
      </c>
      <c r="U255" s="0" t="s">
        <v>51</v>
      </c>
      <c r="AI255" s="0" t="n">
        <f aca="false">($O255-$V$2)/($X$2*$AB$2)</f>
        <v>0.938709863640562</v>
      </c>
      <c r="AJ255" s="0" t="n">
        <f aca="false">($N255-$W$2)/($X$2*$AB$2)</f>
        <v>5.03958726879601</v>
      </c>
      <c r="AK255" s="0" t="n">
        <f aca="false">($AI255-(($AC$2*SIN(RADIANS(2*1*$AI255))*COSH(RADIANS(2*1*$AJ255)))+($AD$2*SIN(RADIANS(2*2*$AI255))*COSH(RADIANS(2*2*$AJ255)))+($AE$2*SIN(RADIANS(2*3*$AI255))*COSH(RADIANS(2*3*$AJ255)))))</f>
        <v>0.938681988568198</v>
      </c>
      <c r="AL255" s="0" t="n">
        <f aca="false">($AJ255-(($AC$2*COS(RADIANS(2*1*$AI255))*SINH(RADIANS(2*1*$AJ255)))+($AD$2*COS(RADIANS(2*2*$AI255))*SINH(RADIANS(2*2*$AJ255)))+($AE$2*COS(RADIANS(2*3*$AI255))*SINH(RADIANS(2*3*$AJ255)))))</f>
        <v>5.03943919632507</v>
      </c>
      <c r="AM255" s="0" t="n">
        <f aca="false">ASIN(((SIN(($AK255))/(COSH((($AL255)))))))</f>
        <v>0.0104513934575934</v>
      </c>
      <c r="AN255" s="0" t="n">
        <f aca="false">$T255*6-183</f>
        <v>9</v>
      </c>
      <c r="AO255" s="0" t="n">
        <f aca="false">$AM255+($AF$2*SIN(2*$AM255))+($AG$2*SIN(4*$AM255)+($AH$2*SIN(6*$AM255)))</f>
        <v>0.0105219628881694</v>
      </c>
      <c r="AP255" s="0" t="n">
        <f aca="false">$AN255+ATAN(SINH($AL255)/COS($AK255))</f>
        <v>10.5631418109806</v>
      </c>
    </row>
    <row r="256" customFormat="false" ht="13.8" hidden="false" customHeight="false" outlineLevel="0" collapsed="false">
      <c r="A256" s="1" t="s">
        <v>961</v>
      </c>
      <c r="B256" s="1" t="s">
        <v>962</v>
      </c>
      <c r="C256" s="1" t="s">
        <v>963</v>
      </c>
      <c r="D256" s="1" t="s">
        <v>109</v>
      </c>
      <c r="E256" s="1" t="n">
        <v>17.14</v>
      </c>
      <c r="F256" s="1" t="n">
        <v>5.15</v>
      </c>
      <c r="G256" s="1" t="n">
        <v>5.15</v>
      </c>
      <c r="H256" s="1" t="n">
        <v>10</v>
      </c>
      <c r="I256" s="1" t="n">
        <v>2</v>
      </c>
      <c r="J256" s="1" t="s">
        <v>46</v>
      </c>
      <c r="K256" s="1" t="s">
        <v>47</v>
      </c>
      <c r="L256" s="1" t="s">
        <v>48</v>
      </c>
      <c r="M256" s="1" t="s">
        <v>49</v>
      </c>
      <c r="N256" s="1" t="n">
        <v>32563034.32</v>
      </c>
      <c r="O256" s="1" t="n">
        <v>5977637.34</v>
      </c>
      <c r="P256" s="1" t="s">
        <v>50</v>
      </c>
      <c r="R256" s="1" t="s">
        <v>50</v>
      </c>
      <c r="S256" s="0" t="n">
        <v>1</v>
      </c>
      <c r="T256" s="0" t="n">
        <v>32</v>
      </c>
      <c r="U256" s="0" t="s">
        <v>51</v>
      </c>
      <c r="AI256" s="0" t="n">
        <f aca="false">($O256-$V$2)/($X$2*$AB$2)</f>
        <v>0.939131560550603</v>
      </c>
      <c r="AJ256" s="0" t="n">
        <f aca="false">($N256-$W$2)/($X$2*$AB$2)</f>
        <v>5.03734263961372</v>
      </c>
      <c r="AK256" s="0" t="n">
        <f aca="false">($AI256-(($AC$2*SIN(RADIANS(2*1*$AI256))*COSH(RADIANS(2*1*$AJ256)))+($AD$2*SIN(RADIANS(2*2*$AI256))*COSH(RADIANS(2*2*$AJ256)))+($AE$2*SIN(RADIANS(2*3*$AI256))*COSH(RADIANS(2*3*$AJ256)))))</f>
        <v>0.939103673340944</v>
      </c>
      <c r="AL256" s="0" t="n">
        <f aca="false">($AJ256-(($AC$2*COS(RADIANS(2*1*$AI256))*SINH(RADIANS(2*1*$AJ256)))+($AD$2*COS(RADIANS(2*2*$AI256))*SINH(RADIANS(2*2*$AJ256)))+($AE$2*COS(RADIANS(2*3*$AI256))*SINH(RADIANS(2*3*$AJ256)))))</f>
        <v>5.03719463384438</v>
      </c>
      <c r="AM256" s="0" t="n">
        <f aca="false">ASIN(((SIN(($AK256))/(COSH((($AL256)))))))</f>
        <v>0.0104781115740792</v>
      </c>
      <c r="AN256" s="0" t="n">
        <f aca="false">$T256*6-183</f>
        <v>9</v>
      </c>
      <c r="AO256" s="0" t="n">
        <f aca="false">$AM256+($AF$2*SIN(2*$AM256))+($AG$2*SIN(4*$AM256)+($AH$2*SIN(6*$AM256)))</f>
        <v>0.0105488613826823</v>
      </c>
      <c r="AP256" s="0" t="n">
        <f aca="false">$AN256+ATAN(SINH($AL256)/COS($AK256))</f>
        <v>10.5631290276811</v>
      </c>
    </row>
    <row r="257" customFormat="false" ht="13.8" hidden="false" customHeight="false" outlineLevel="0" collapsed="false">
      <c r="A257" s="1" t="s">
        <v>964</v>
      </c>
      <c r="B257" s="1" t="s">
        <v>965</v>
      </c>
      <c r="C257" s="1" t="s">
        <v>966</v>
      </c>
      <c r="D257" s="1" t="s">
        <v>186</v>
      </c>
      <c r="E257" s="1" t="n">
        <v>39.46</v>
      </c>
      <c r="F257" s="1" t="n">
        <v>6.1</v>
      </c>
      <c r="G257" s="1" t="n">
        <v>6.1</v>
      </c>
      <c r="H257" s="1" t="n">
        <v>7</v>
      </c>
      <c r="I257" s="1" t="n">
        <v>3</v>
      </c>
      <c r="J257" s="1" t="s">
        <v>46</v>
      </c>
      <c r="K257" s="1" t="s">
        <v>100</v>
      </c>
      <c r="L257" s="1" t="s">
        <v>101</v>
      </c>
      <c r="M257" s="1" t="s">
        <v>49</v>
      </c>
      <c r="N257" s="1" t="n">
        <v>32584866.75</v>
      </c>
      <c r="O257" s="1" t="n">
        <v>5986313.57</v>
      </c>
      <c r="S257" s="0" t="n">
        <v>1</v>
      </c>
      <c r="T257" s="0" t="n">
        <v>32</v>
      </c>
      <c r="U257" s="0" t="s">
        <v>51</v>
      </c>
      <c r="AI257" s="0" t="n">
        <f aca="false">($O257-$V$2)/($X$2*$AB$2)</f>
        <v>0.940494661213313</v>
      </c>
      <c r="AJ257" s="0" t="n">
        <f aca="false">($N257-$W$2)/($X$2*$AB$2)</f>
        <v>5.04077267775259</v>
      </c>
      <c r="AK257" s="0" t="n">
        <f aca="false">($AI257-(($AC$2*SIN(RADIANS(2*1*$AI257))*COSH(RADIANS(2*1*$AJ257)))+($AD$2*SIN(RADIANS(2*2*$AI257))*COSH(RADIANS(2*2*$AJ257)))+($AE$2*SIN(RADIANS(2*3*$AI257))*COSH(RADIANS(2*3*$AJ257)))))</f>
        <v>0.940466732958929</v>
      </c>
      <c r="AL257" s="0" t="n">
        <f aca="false">($AJ257-(($AC$2*COS(RADIANS(2*1*$AI257))*SINH(RADIANS(2*1*$AJ257)))+($AD$2*COS(RADIANS(2*2*$AI257))*SINH(RADIANS(2*2*$AJ257)))+($AE$2*COS(RADIANS(2*3*$AI257))*SINH(RADIANS(2*3*$AJ257)))))</f>
        <v>5.04062457039618</v>
      </c>
      <c r="AM257" s="0" t="n">
        <f aca="false">ASIN(((SIN(($AK257))/(COSH((($AL257)))))))</f>
        <v>0.0104526409773006</v>
      </c>
      <c r="AN257" s="0" t="n">
        <f aca="false">$T257*6-183</f>
        <v>9</v>
      </c>
      <c r="AO257" s="0" t="n">
        <f aca="false">$AM257+($AF$2*SIN(2*$AM257))+($AG$2*SIN(4*$AM257)+($AH$2*SIN(6*$AM257)))</f>
        <v>0.0105232188300744</v>
      </c>
      <c r="AP257" s="0" t="n">
        <f aca="false">$AN257+ATAN(SINH($AL257)/COS($AK257))</f>
        <v>10.5631695227458</v>
      </c>
    </row>
    <row r="258" customFormat="false" ht="13.8" hidden="false" customHeight="false" outlineLevel="0" collapsed="false">
      <c r="A258" s="1" t="s">
        <v>967</v>
      </c>
      <c r="B258" s="1" t="s">
        <v>968</v>
      </c>
      <c r="C258" s="1" t="s">
        <v>969</v>
      </c>
      <c r="D258" s="1" t="s">
        <v>414</v>
      </c>
      <c r="E258" s="1" t="n">
        <v>51.12</v>
      </c>
      <c r="F258" s="1" t="n">
        <v>30</v>
      </c>
      <c r="G258" s="1" t="n">
        <v>30</v>
      </c>
      <c r="H258" s="1" t="n">
        <v>32</v>
      </c>
      <c r="I258" s="1" t="n">
        <v>5</v>
      </c>
      <c r="J258" s="1" t="s">
        <v>56</v>
      </c>
      <c r="K258" s="1" t="s">
        <v>519</v>
      </c>
      <c r="L258" s="1" t="s">
        <v>520</v>
      </c>
      <c r="M258" s="1" t="s">
        <v>49</v>
      </c>
      <c r="N258" s="1" t="n">
        <v>32580946.37</v>
      </c>
      <c r="O258" s="1" t="n">
        <v>5990490</v>
      </c>
      <c r="P258" s="1" t="s">
        <v>50</v>
      </c>
      <c r="R258" s="1" t="s">
        <v>50</v>
      </c>
      <c r="S258" s="0" t="n">
        <v>1</v>
      </c>
      <c r="T258" s="0" t="n">
        <v>32</v>
      </c>
      <c r="U258" s="0" t="s">
        <v>51</v>
      </c>
      <c r="AI258" s="0" t="n">
        <f aca="false">($O258-$V$2)/($X$2*$AB$2)</f>
        <v>0.941150809621177</v>
      </c>
      <c r="AJ258" s="0" t="n">
        <f aca="false">($N258-$W$2)/($X$2*$AB$2)</f>
        <v>5.04015675671591</v>
      </c>
      <c r="AK258" s="0" t="n">
        <f aca="false">($AI258-(($AC$2*SIN(RADIANS(2*1*$AI258))*COSH(RADIANS(2*1*$AJ258)))+($AD$2*SIN(RADIANS(2*2*$AI258))*COSH(RADIANS(2*2*$AJ258)))+($AE$2*SIN(RADIANS(2*3*$AI258))*COSH(RADIANS(2*3*$AJ258)))))</f>
        <v>0.941122861993979</v>
      </c>
      <c r="AL258" s="0" t="n">
        <f aca="false">($AJ258-(($AC$2*COS(RADIANS(2*1*$AI258))*SINH(RADIANS(2*1*$AJ258)))+($AD$2*COS(RADIANS(2*2*$AI258))*SINH(RADIANS(2*2*$AJ258)))+($AE$2*COS(RADIANS(2*3*$AI258))*SINH(RADIANS(2*3*$AJ258)))))</f>
        <v>5.04000866775432</v>
      </c>
      <c r="AM258" s="0" t="n">
        <f aca="false">ASIN(((SIN(($AK258))/(COSH((($AL258)))))))</f>
        <v>0.0104640854150845</v>
      </c>
      <c r="AN258" s="0" t="n">
        <f aca="false">$T258*6-183</f>
        <v>9</v>
      </c>
      <c r="AO258" s="0" t="n">
        <f aca="false">$AM258+($AF$2*SIN(2*$AM258))+($AG$2*SIN(4*$AM258)+($AH$2*SIN(6*$AM258)))</f>
        <v>0.010534740531002</v>
      </c>
      <c r="AP258" s="0" t="n">
        <f aca="false">$AN258+ATAN(SINH($AL258)/COS($AK258))</f>
        <v>10.5631716879181</v>
      </c>
    </row>
    <row r="259" customFormat="false" ht="13.8" hidden="false" customHeight="false" outlineLevel="0" collapsed="false">
      <c r="A259" s="1" t="s">
        <v>970</v>
      </c>
      <c r="B259" s="1" t="s">
        <v>971</v>
      </c>
      <c r="C259" s="1" t="s">
        <v>972</v>
      </c>
      <c r="D259" s="1" t="s">
        <v>141</v>
      </c>
      <c r="E259" s="1" t="n">
        <v>50.72</v>
      </c>
      <c r="F259" s="1" t="n">
        <v>18.59</v>
      </c>
      <c r="G259" s="1" t="n">
        <v>18.59</v>
      </c>
      <c r="H259" s="1" t="n">
        <v>19</v>
      </c>
      <c r="I259" s="1" t="n">
        <v>3</v>
      </c>
      <c r="J259" s="1" t="s">
        <v>46</v>
      </c>
      <c r="K259" s="1" t="s">
        <v>519</v>
      </c>
      <c r="L259" s="1" t="s">
        <v>520</v>
      </c>
      <c r="M259" s="1" t="s">
        <v>49</v>
      </c>
      <c r="N259" s="1" t="n">
        <v>32580926</v>
      </c>
      <c r="O259" s="1" t="n">
        <v>5990474</v>
      </c>
      <c r="P259" s="1" t="s">
        <v>50</v>
      </c>
      <c r="R259" s="1" t="s">
        <v>50</v>
      </c>
      <c r="S259" s="0" t="n">
        <v>1</v>
      </c>
      <c r="T259" s="0" t="n">
        <v>32</v>
      </c>
      <c r="U259" s="0" t="s">
        <v>51</v>
      </c>
      <c r="AI259" s="0" t="n">
        <f aca="false">($O259-$V$2)/($X$2*$AB$2)</f>
        <v>0.941148295901439</v>
      </c>
      <c r="AJ259" s="0" t="n">
        <f aca="false">($N259-$W$2)/($X$2*$AB$2)</f>
        <v>5.04015355643646</v>
      </c>
      <c r="AK259" s="0" t="n">
        <f aca="false">($AI259-(($AC$2*SIN(RADIANS(2*1*$AI259))*COSH(RADIANS(2*1*$AJ259)))+($AD$2*SIN(RADIANS(2*2*$AI259))*COSH(RADIANS(2*2*$AJ259)))+($AE$2*SIN(RADIANS(2*3*$AI259))*COSH(RADIANS(2*3*$AJ259)))))</f>
        <v>0.941120348349404</v>
      </c>
      <c r="AL259" s="0" t="n">
        <f aca="false">($AJ259-(($AC$2*COS(RADIANS(2*1*$AI259))*SINH(RADIANS(2*1*$AJ259)))+($AD$2*COS(RADIANS(2*2*$AI259))*SINH(RADIANS(2*2*$AJ259)))+($AE$2*COS(RADIANS(2*3*$AI259))*SINH(RADIANS(2*3*$AJ259)))))</f>
        <v>5.04000546756945</v>
      </c>
      <c r="AM259" s="0" t="n">
        <f aca="false">ASIN(((SIN(($AK259))/(COSH((($AL259)))))))</f>
        <v>0.0104640997350206</v>
      </c>
      <c r="AN259" s="0" t="n">
        <f aca="false">$T259*6-183</f>
        <v>9</v>
      </c>
      <c r="AO259" s="0" t="n">
        <f aca="false">$AM259+($AF$2*SIN(2*$AM259))+($AG$2*SIN(4*$AM259)+($AH$2*SIN(6*$AM259)))</f>
        <v>0.0105347549476142</v>
      </c>
      <c r="AP259" s="0" t="n">
        <f aca="false">$AN259+ATAN(SINH($AL259)/COS($AK259))</f>
        <v>10.5631716372135</v>
      </c>
    </row>
    <row r="260" customFormat="false" ht="13.8" hidden="false" customHeight="false" outlineLevel="0" collapsed="false">
      <c r="A260" s="1" t="s">
        <v>973</v>
      </c>
      <c r="B260" s="1" t="s">
        <v>974</v>
      </c>
      <c r="C260" s="1" t="s">
        <v>975</v>
      </c>
      <c r="D260" s="1" t="s">
        <v>206</v>
      </c>
      <c r="E260" s="1" t="n">
        <v>37.46</v>
      </c>
      <c r="F260" s="1" t="n">
        <v>5.2</v>
      </c>
      <c r="G260" s="1" t="n">
        <v>5.2</v>
      </c>
      <c r="H260" s="1" t="n">
        <v>5.6</v>
      </c>
      <c r="I260" s="1" t="n">
        <v>3</v>
      </c>
      <c r="J260" s="1" t="s">
        <v>46</v>
      </c>
      <c r="K260" s="1" t="s">
        <v>47</v>
      </c>
      <c r="L260" s="1" t="s">
        <v>48</v>
      </c>
      <c r="M260" s="1" t="s">
        <v>49</v>
      </c>
      <c r="N260" s="1" t="n">
        <v>32571802.72</v>
      </c>
      <c r="O260" s="1" t="n">
        <v>5975317.15</v>
      </c>
      <c r="P260" s="1" t="s">
        <v>50</v>
      </c>
      <c r="R260" s="1" t="s">
        <v>50</v>
      </c>
      <c r="S260" s="0" t="n">
        <v>1</v>
      </c>
      <c r="T260" s="0" t="n">
        <v>32</v>
      </c>
      <c r="U260" s="0" t="s">
        <v>51</v>
      </c>
      <c r="AI260" s="0" t="n">
        <f aca="false">($O260-$V$2)/($X$2*$AB$2)</f>
        <v>0.938767041338155</v>
      </c>
      <c r="AJ260" s="0" t="n">
        <f aca="false">($N260-$W$2)/($X$2*$AB$2)</f>
        <v>5.0387202208732</v>
      </c>
      <c r="AK260" s="0" t="n">
        <f aca="false">($AI260-(($AC$2*SIN(RADIANS(2*1*$AI260))*COSH(RADIANS(2*1*$AJ260)))+($AD$2*SIN(RADIANS(2*2*$AI260))*COSH(RADIANS(2*2*$AJ260)))+($AE$2*SIN(RADIANS(2*3*$AI260))*COSH(RADIANS(2*3*$AJ260)))))</f>
        <v>0.938739164715461</v>
      </c>
      <c r="AL260" s="0" t="n">
        <f aca="false">($AJ260-(($AC$2*COS(RADIANS(2*1*$AI260))*SINH(RADIANS(2*1*$AJ260)))+($AD$2*COS(RADIANS(2*2*$AI260))*SINH(RADIANS(2*2*$AJ260)))+($AE$2*COS(RADIANS(2*3*$AI260))*SINH(RADIANS(2*3*$AJ260)))))</f>
        <v>5.03857217414972</v>
      </c>
      <c r="AM260" s="0" t="n">
        <f aca="false">ASIN(((SIN(($AK260))/(COSH((($AL260)))))))</f>
        <v>0.0104608965597236</v>
      </c>
      <c r="AN260" s="0" t="n">
        <f aca="false">$T260*6-183</f>
        <v>9</v>
      </c>
      <c r="AO260" s="0" t="n">
        <f aca="false">$AM260+($AF$2*SIN(2*$AM260))+($AG$2*SIN(4*$AM260)+($AH$2*SIN(6*$AM260)))</f>
        <v>0.0105315301471964</v>
      </c>
      <c r="AP260" s="0" t="n">
        <f aca="false">$AN260+ATAN(SINH($AL260)/COS($AK260))</f>
        <v>10.563135769275</v>
      </c>
    </row>
    <row r="261" customFormat="false" ht="13.8" hidden="false" customHeight="false" outlineLevel="0" collapsed="false">
      <c r="A261" s="1" t="s">
        <v>976</v>
      </c>
      <c r="B261" s="1" t="s">
        <v>977</v>
      </c>
      <c r="C261" s="1" t="s">
        <v>978</v>
      </c>
      <c r="D261" s="1" t="s">
        <v>242</v>
      </c>
      <c r="E261" s="1" t="n">
        <v>36.47</v>
      </c>
      <c r="F261" s="1" t="n">
        <v>255</v>
      </c>
      <c r="G261" s="1" t="n">
        <v>255</v>
      </c>
      <c r="H261" s="1" t="n">
        <v>309</v>
      </c>
      <c r="I261" s="1" t="n">
        <v>5</v>
      </c>
      <c r="J261" s="1" t="s">
        <v>255</v>
      </c>
      <c r="K261" s="1" t="s">
        <v>249</v>
      </c>
      <c r="L261" s="1" t="s">
        <v>250</v>
      </c>
      <c r="M261" s="1" t="s">
        <v>251</v>
      </c>
      <c r="N261" s="1" t="n">
        <v>32571676.76</v>
      </c>
      <c r="O261" s="1" t="n">
        <v>5975214.2</v>
      </c>
      <c r="Q261" s="1" t="s">
        <v>50</v>
      </c>
      <c r="S261" s="0" t="n">
        <v>1</v>
      </c>
      <c r="T261" s="0" t="n">
        <v>32</v>
      </c>
      <c r="U261" s="0" t="s">
        <v>51</v>
      </c>
      <c r="AI261" s="0" t="n">
        <f aca="false">($O261-$V$2)/($X$2*$AB$2)</f>
        <v>0.938750867122715</v>
      </c>
      <c r="AJ261" s="0" t="n">
        <f aca="false">($N261-$W$2)/($X$2*$AB$2)</f>
        <v>5.03870043161456</v>
      </c>
      <c r="AK261" s="0" t="n">
        <f aca="false">($AI261-(($AC$2*SIN(RADIANS(2*1*$AI261))*COSH(RADIANS(2*1*$AJ261)))+($AD$2*SIN(RADIANS(2*2*$AI261))*COSH(RADIANS(2*2*$AJ261)))+($AE$2*SIN(RADIANS(2*3*$AI261))*COSH(RADIANS(2*3*$AJ261)))))</f>
        <v>0.938722990983495</v>
      </c>
      <c r="AL261" s="0" t="n">
        <f aca="false">($AJ261-(($AC$2*COS(RADIANS(2*1*$AI261))*SINH(RADIANS(2*1*$AJ261)))+($AD$2*COS(RADIANS(2*2*$AI261))*SINH(RADIANS(2*2*$AJ261)))+($AE$2*COS(RADIANS(2*3*$AI261))*SINH(RADIANS(2*3*$AJ261)))))</f>
        <v>5.03855238547577</v>
      </c>
      <c r="AM261" s="0" t="n">
        <f aca="false">ASIN(((SIN(($AK261))/(COSH((($AL261)))))))</f>
        <v>0.010460979656781</v>
      </c>
      <c r="AN261" s="0" t="n">
        <f aca="false">$T261*6-183</f>
        <v>9</v>
      </c>
      <c r="AO261" s="0" t="n">
        <f aca="false">$AM261+($AF$2*SIN(2*$AM261))+($AG$2*SIN(4*$AM261)+($AH$2*SIN(6*$AM261)))</f>
        <v>0.0105316138052546</v>
      </c>
      <c r="AP261" s="0" t="n">
        <f aca="false">$AN261+ATAN(SINH($AL261)/COS($AK261))</f>
        <v>10.5631354484792</v>
      </c>
    </row>
    <row r="262" customFormat="false" ht="13.8" hidden="false" customHeight="false" outlineLevel="0" collapsed="false">
      <c r="A262" s="1" t="s">
        <v>979</v>
      </c>
      <c r="B262" s="1" t="s">
        <v>980</v>
      </c>
      <c r="C262" s="1" t="s">
        <v>981</v>
      </c>
      <c r="D262" s="1" t="s">
        <v>741</v>
      </c>
      <c r="E262" s="1" t="n">
        <v>45.12</v>
      </c>
      <c r="F262" s="1" t="n">
        <v>205.7</v>
      </c>
      <c r="G262" s="1" t="n">
        <v>205.7</v>
      </c>
      <c r="H262" s="1" t="n">
        <v>294</v>
      </c>
      <c r="I262" s="1" t="n">
        <v>5</v>
      </c>
      <c r="J262" s="1" t="s">
        <v>255</v>
      </c>
      <c r="K262" s="1" t="s">
        <v>249</v>
      </c>
      <c r="L262" s="1" t="s">
        <v>250</v>
      </c>
      <c r="M262" s="1" t="s">
        <v>251</v>
      </c>
      <c r="N262" s="1" t="n">
        <v>32576870.93</v>
      </c>
      <c r="O262" s="1" t="n">
        <v>5988292.9</v>
      </c>
      <c r="Q262" s="1" t="s">
        <v>50</v>
      </c>
      <c r="S262" s="0" t="n">
        <v>1</v>
      </c>
      <c r="T262" s="0" t="n">
        <v>32</v>
      </c>
      <c r="U262" s="0" t="s">
        <v>51</v>
      </c>
      <c r="AI262" s="0" t="n">
        <f aca="false">($O262-$V$2)/($X$2*$AB$2)</f>
        <v>0.94080562876889</v>
      </c>
      <c r="AJ262" s="0" t="n">
        <f aca="false">($N262-$W$2)/($X$2*$AB$2)</f>
        <v>5.03951647459281</v>
      </c>
      <c r="AK262" s="0" t="n">
        <f aca="false">($AI262-(($AC$2*SIN(RADIANS(2*1*$AI262))*COSH(RADIANS(2*1*$AJ262)))+($AD$2*SIN(RADIANS(2*2*$AI262))*COSH(RADIANS(2*2*$AJ262)))+($AE$2*SIN(RADIANS(2*3*$AI262))*COSH(RADIANS(2*3*$AJ262)))))</f>
        <v>0.940777691496981</v>
      </c>
      <c r="AL262" s="0" t="n">
        <f aca="false">($AJ262-(($AC$2*COS(RADIANS(2*1*$AI262))*SINH(RADIANS(2*1*$AJ262)))+($AD$2*COS(RADIANS(2*2*$AI262))*SINH(RADIANS(2*2*$AJ262)))+($AE$2*COS(RADIANS(2*3*$AI262))*SINH(RADIANS(2*3*$AJ262)))))</f>
        <v>5.03936840457898</v>
      </c>
      <c r="AM262" s="0" t="n">
        <f aca="false">ASIN(((SIN(($AK262))/(COSH((($AL262)))))))</f>
        <v>0.0104681529272953</v>
      </c>
      <c r="AN262" s="0" t="n">
        <f aca="false">$T262*6-183</f>
        <v>9</v>
      </c>
      <c r="AO262" s="0" t="n">
        <f aca="false">$AM262+($AF$2*SIN(2*$AM262))+($AG$2*SIN(4*$AM262)+($AH$2*SIN(6*$AM262)))</f>
        <v>0.0105388355035986</v>
      </c>
      <c r="AP262" s="0" t="n">
        <f aca="false">$AN262+ATAN(SINH($AL262)/COS($AK262))</f>
        <v>10.5631631905802</v>
      </c>
    </row>
    <row r="263" customFormat="false" ht="13.8" hidden="false" customHeight="false" outlineLevel="0" collapsed="false">
      <c r="A263" s="1" t="s">
        <v>982</v>
      </c>
      <c r="B263" s="1" t="s">
        <v>983</v>
      </c>
      <c r="C263" s="1" t="s">
        <v>984</v>
      </c>
      <c r="D263" s="1" t="s">
        <v>370</v>
      </c>
      <c r="E263" s="1" t="n">
        <v>30.66</v>
      </c>
      <c r="F263" s="1" t="n">
        <v>6</v>
      </c>
      <c r="G263" s="1" t="n">
        <v>6</v>
      </c>
      <c r="H263" s="1" t="n">
        <v>7</v>
      </c>
      <c r="I263" s="1" t="n">
        <v>3</v>
      </c>
      <c r="J263" s="1" t="s">
        <v>46</v>
      </c>
      <c r="K263" s="1" t="s">
        <v>47</v>
      </c>
      <c r="L263" s="1" t="s">
        <v>48</v>
      </c>
      <c r="M263" s="1" t="s">
        <v>49</v>
      </c>
      <c r="N263" s="1" t="n">
        <v>32570902.43</v>
      </c>
      <c r="O263" s="1" t="n">
        <v>5988444.95</v>
      </c>
      <c r="P263" s="1" t="s">
        <v>50</v>
      </c>
      <c r="R263" s="1" t="s">
        <v>50</v>
      </c>
      <c r="S263" s="0" t="n">
        <v>1</v>
      </c>
      <c r="T263" s="0" t="n">
        <v>32</v>
      </c>
      <c r="U263" s="0" t="s">
        <v>51</v>
      </c>
      <c r="AI263" s="0" t="n">
        <f aca="false">($O263-$V$2)/($X$2*$AB$2)</f>
        <v>0.940829516961776</v>
      </c>
      <c r="AJ263" s="0" t="n">
        <f aca="false">($N263-$W$2)/($X$2*$AB$2)</f>
        <v>5.03857877857676</v>
      </c>
      <c r="AK263" s="0" t="n">
        <f aca="false">($AI263-(($AC$2*SIN(RADIANS(2*1*$AI263))*COSH(RADIANS(2*1*$AJ263)))+($AD$2*SIN(RADIANS(2*2*$AI263))*COSH(RADIANS(2*2*$AJ263)))+($AE$2*SIN(RADIANS(2*3*$AI263))*COSH(RADIANS(2*3*$AJ263)))))</f>
        <v>0.94080157914004</v>
      </c>
      <c r="AL263" s="0" t="n">
        <f aca="false">($AJ263-(($AC$2*COS(RADIANS(2*1*$AI263))*SINH(RADIANS(2*1*$AJ263)))+($AD$2*COS(RADIANS(2*2*$AI263))*SINH(RADIANS(2*2*$AJ263)))+($AE$2*COS(RADIANS(2*3*$AI263))*SINH(RADIANS(2*3*$AJ263)))))</f>
        <v>5.03843073640182</v>
      </c>
      <c r="AM263" s="0" t="n">
        <f aca="false">ASIN(((SIN(($AK263))/(COSH((($AL263)))))))</f>
        <v>0.0104781552223598</v>
      </c>
      <c r="AN263" s="0" t="n">
        <f aca="false">$T263*6-183</f>
        <v>9</v>
      </c>
      <c r="AO263" s="0" t="n">
        <f aca="false">$AM263+($AF$2*SIN(2*$AM263))+($AG$2*SIN(4*$AM263)+($AH$2*SIN(6*$AM263)))</f>
        <v>0.0105489053256389</v>
      </c>
      <c r="AP263" s="0" t="n">
        <f aca="false">$AN263+ATAN(SINH($AL263)/COS($AK263))</f>
        <v>10.5631562798495</v>
      </c>
    </row>
    <row r="264" customFormat="false" ht="13.8" hidden="false" customHeight="false" outlineLevel="0" collapsed="false">
      <c r="A264" s="1" t="s">
        <v>985</v>
      </c>
      <c r="B264" s="1" t="s">
        <v>986</v>
      </c>
      <c r="C264" s="1" t="s">
        <v>987</v>
      </c>
      <c r="D264" s="1" t="s">
        <v>238</v>
      </c>
      <c r="E264" s="1" t="n">
        <v>30.24</v>
      </c>
      <c r="F264" s="1" t="n">
        <v>9.1</v>
      </c>
      <c r="G264" s="1" t="n">
        <v>9.1</v>
      </c>
      <c r="H264" s="1" t="n">
        <v>9.5</v>
      </c>
      <c r="I264" s="1" t="n">
        <v>3</v>
      </c>
      <c r="J264" s="1" t="s">
        <v>46</v>
      </c>
      <c r="K264" s="1" t="s">
        <v>100</v>
      </c>
      <c r="L264" s="1" t="s">
        <v>101</v>
      </c>
      <c r="M264" s="1" t="s">
        <v>49</v>
      </c>
      <c r="N264" s="1" t="n">
        <v>32587276.67</v>
      </c>
      <c r="O264" s="1" t="n">
        <v>5981378.46</v>
      </c>
      <c r="P264" s="1" t="s">
        <v>50</v>
      </c>
      <c r="R264" s="1" t="s">
        <v>50</v>
      </c>
      <c r="S264" s="0" t="n">
        <v>1</v>
      </c>
      <c r="T264" s="0" t="n">
        <v>32</v>
      </c>
      <c r="U264" s="0" t="s">
        <v>51</v>
      </c>
      <c r="AI264" s="0" t="n">
        <f aca="false">($O264-$V$2)/($X$2*$AB$2)</f>
        <v>0.939719318499767</v>
      </c>
      <c r="AJ264" s="0" t="n">
        <f aca="false">($N264-$W$2)/($X$2*$AB$2)</f>
        <v>5.04115129421954</v>
      </c>
      <c r="AK264" s="0" t="n">
        <f aca="false">($AI264-(($AC$2*SIN(RADIANS(2*1*$AI264))*COSH(RADIANS(2*1*$AJ264)))+($AD$2*SIN(RADIANS(2*2*$AI264))*COSH(RADIANS(2*2*$AJ264)))+($AE$2*SIN(RADIANS(2*3*$AI264))*COSH(RADIANS(2*3*$AJ264)))))</f>
        <v>0.939691413196877</v>
      </c>
      <c r="AL264" s="0" t="n">
        <f aca="false">($AJ264-(($AC$2*COS(RADIANS(2*1*$AI264))*SINH(RADIANS(2*1*$AJ264)))+($AD$2*COS(RADIANS(2*2*$AI264))*SINH(RADIANS(2*2*$AJ264)))+($AE$2*COS(RADIANS(2*3*$AI264))*SINH(RADIANS(2*3*$AJ264)))))</f>
        <v>5.04100317549238</v>
      </c>
      <c r="AM264" s="0" t="n">
        <f aca="false">ASIN(((SIN(($AK264))/(COSH((($AL264)))))))</f>
        <v>0.0104427704342401</v>
      </c>
      <c r="AN264" s="0" t="n">
        <f aca="false">$T264*6-183</f>
        <v>9</v>
      </c>
      <c r="AO264" s="0" t="n">
        <f aca="false">$AM264+($AF$2*SIN(2*$AM264))+($AG$2*SIN(4*$AM264)+($AH$2*SIN(6*$AM264)))</f>
        <v>0.0105132816494433</v>
      </c>
      <c r="AP264" s="0" t="n">
        <f aca="false">$AN264+ATAN(SINH($AL264)/COS($AK264))</f>
        <v>10.5631643110375</v>
      </c>
    </row>
    <row r="265" customFormat="false" ht="13.8" hidden="false" customHeight="false" outlineLevel="0" collapsed="false">
      <c r="A265" s="1" t="s">
        <v>988</v>
      </c>
      <c r="B265" s="1" t="s">
        <v>989</v>
      </c>
      <c r="C265" s="1" t="s">
        <v>990</v>
      </c>
      <c r="D265" s="1" t="s">
        <v>186</v>
      </c>
      <c r="E265" s="1" t="n">
        <v>21.49</v>
      </c>
      <c r="F265" s="1" t="n">
        <v>7</v>
      </c>
      <c r="G265" s="1" t="n">
        <v>7</v>
      </c>
      <c r="H265" s="1" t="n">
        <v>9</v>
      </c>
      <c r="I265" s="1" t="n">
        <v>3</v>
      </c>
      <c r="J265" s="1" t="s">
        <v>46</v>
      </c>
      <c r="K265" s="1" t="s">
        <v>47</v>
      </c>
      <c r="L265" s="1" t="s">
        <v>48</v>
      </c>
      <c r="M265" s="1" t="s">
        <v>49</v>
      </c>
      <c r="N265" s="1" t="n">
        <v>32555435.3</v>
      </c>
      <c r="O265" s="1" t="n">
        <v>5976913.78</v>
      </c>
      <c r="P265" s="1" t="s">
        <v>50</v>
      </c>
      <c r="R265" s="1" t="s">
        <v>50</v>
      </c>
      <c r="S265" s="0" t="n">
        <v>1</v>
      </c>
      <c r="T265" s="0" t="n">
        <v>32</v>
      </c>
      <c r="U265" s="0" t="s">
        <v>51</v>
      </c>
      <c r="AI265" s="0" t="n">
        <f aca="false">($O265-$V$2)/($X$2*$AB$2)</f>
        <v>0.939017883859746</v>
      </c>
      <c r="AJ265" s="0" t="n">
        <f aca="false">($N265-$W$2)/($X$2*$AB$2)</f>
        <v>5.03614877670345</v>
      </c>
      <c r="AK265" s="0" t="n">
        <f aca="false">($AI265-(($AC$2*SIN(RADIANS(2*1*$AI265))*COSH(RADIANS(2*1*$AJ265)))+($AD$2*SIN(RADIANS(2*2*$AI265))*COSH(RADIANS(2*2*$AJ265)))+($AE$2*SIN(RADIANS(2*3*$AI265))*COSH(RADIANS(2*3*$AJ265)))))</f>
        <v>0.938990000226779</v>
      </c>
      <c r="AL265" s="0" t="n">
        <f aca="false">($AJ265-(($AC$2*COS(RADIANS(2*1*$AI265))*SINH(RADIANS(2*1*$AJ265)))+($AD$2*COS(RADIANS(2*2*$AI265))*SINH(RADIANS(2*2*$AJ265)))+($AE$2*COS(RADIANS(2*3*$AI265))*SINH(RADIANS(2*3*$AJ265)))))</f>
        <v>5.03600080635339</v>
      </c>
      <c r="AM265" s="0" t="n">
        <f aca="false">ASIN(((SIN(($AK265))/(COSH((($AL265)))))))</f>
        <v>0.0104897548373904</v>
      </c>
      <c r="AN265" s="0" t="n">
        <f aca="false">$T265*6-183</f>
        <v>9</v>
      </c>
      <c r="AO265" s="0" t="n">
        <f aca="false">$AM265+($AF$2*SIN(2*$AM265))+($AG$2*SIN(4*$AM265)+($AH$2*SIN(6*$AM265)))</f>
        <v>0.0105605832513529</v>
      </c>
      <c r="AP265" s="0" t="n">
        <f aca="false">$AN265+ATAN(SINH($AL265)/COS($AK265))</f>
        <v>10.5631186759075</v>
      </c>
    </row>
    <row r="266" customFormat="false" ht="13.8" hidden="false" customHeight="false" outlineLevel="0" collapsed="false">
      <c r="A266" s="1" t="s">
        <v>991</v>
      </c>
      <c r="B266" s="1" t="s">
        <v>992</v>
      </c>
      <c r="C266" s="1" t="s">
        <v>993</v>
      </c>
      <c r="D266" s="1" t="s">
        <v>162</v>
      </c>
      <c r="E266" s="1" t="n">
        <v>29.53</v>
      </c>
      <c r="F266" s="1" t="n">
        <v>11</v>
      </c>
      <c r="G266" s="1" t="n">
        <v>11</v>
      </c>
      <c r="H266" s="1" t="n">
        <v>12</v>
      </c>
      <c r="I266" s="1" t="n">
        <v>2</v>
      </c>
      <c r="J266" s="1" t="s">
        <v>62</v>
      </c>
      <c r="K266" s="1" t="s">
        <v>543</v>
      </c>
      <c r="L266" s="1" t="s">
        <v>544</v>
      </c>
      <c r="M266" s="1" t="s">
        <v>49</v>
      </c>
      <c r="N266" s="1" t="n">
        <v>32566540.48</v>
      </c>
      <c r="O266" s="1" t="n">
        <v>5958242.06</v>
      </c>
      <c r="P266" s="1" t="s">
        <v>50</v>
      </c>
      <c r="R266" s="1" t="s">
        <v>50</v>
      </c>
      <c r="S266" s="0" t="n">
        <v>1</v>
      </c>
      <c r="T266" s="0" t="n">
        <v>32</v>
      </c>
      <c r="U266" s="0" t="s">
        <v>51</v>
      </c>
      <c r="AI266" s="0" t="n">
        <f aca="false">($O266-$V$2)/($X$2*$AB$2)</f>
        <v>0.936084416915469</v>
      </c>
      <c r="AJ266" s="0" t="n">
        <f aca="false">($N266-$W$2)/($X$2*$AB$2)</f>
        <v>5.03789348358853</v>
      </c>
      <c r="AK266" s="0" t="n">
        <f aca="false">($AI266-(($AC$2*SIN(RADIANS(2*1*$AI266))*COSH(RADIANS(2*1*$AJ266)))+($AD$2*SIN(RADIANS(2*2*$AI266))*COSH(RADIANS(2*2*$AJ266)))+($AE$2*SIN(RADIANS(2*3*$AI266))*COSH(RADIANS(2*3*$AJ266)))))</f>
        <v>0.93605662006442</v>
      </c>
      <c r="AL266" s="0" t="n">
        <f aca="false">($AJ266-(($AC$2*COS(RADIANS(2*1*$AI266))*SINH(RADIANS(2*1*$AJ266)))+($AD$2*COS(RADIANS(2*2*$AI266))*SINH(RADIANS(2*2*$AJ266)))+($AE$2*COS(RADIANS(2*3*$AI266))*SINH(RADIANS(2*3*$AJ266)))))</f>
        <v>5.03774546095219</v>
      </c>
      <c r="AM266" s="0" t="n">
        <f aca="false">ASIN(((SIN(($AK266))/(COSH((($AL266)))))))</f>
        <v>0.0104489436577512</v>
      </c>
      <c r="AN266" s="0" t="n">
        <f aca="false">$T266*6-183</f>
        <v>9</v>
      </c>
      <c r="AO266" s="0" t="n">
        <f aca="false">$AM266+($AF$2*SIN(2*$AM266))+($AG$2*SIN(4*$AM266)+($AH$2*SIN(6*$AM266)))</f>
        <v>0.0105194965493493</v>
      </c>
      <c r="AP266" s="0" t="n">
        <f aca="false">$AN266+ATAN(SINH($AL266)/COS($AK266))</f>
        <v>10.5631013756813</v>
      </c>
    </row>
    <row r="267" customFormat="false" ht="13.8" hidden="false" customHeight="false" outlineLevel="0" collapsed="false">
      <c r="A267" s="1" t="s">
        <v>994</v>
      </c>
      <c r="B267" s="1" t="s">
        <v>995</v>
      </c>
      <c r="C267" s="1" t="s">
        <v>996</v>
      </c>
      <c r="D267" s="1" t="s">
        <v>45</v>
      </c>
      <c r="E267" s="1" t="n">
        <v>63.31</v>
      </c>
      <c r="F267" s="1" t="n">
        <v>43</v>
      </c>
      <c r="G267" s="1" t="n">
        <v>45</v>
      </c>
      <c r="H267" s="1" t="n">
        <v>47</v>
      </c>
      <c r="I267" s="1" t="n">
        <v>5</v>
      </c>
      <c r="J267" s="1" t="s">
        <v>56</v>
      </c>
      <c r="K267" s="1" t="s">
        <v>47</v>
      </c>
      <c r="L267" s="1" t="s">
        <v>48</v>
      </c>
      <c r="M267" s="1" t="s">
        <v>49</v>
      </c>
      <c r="N267" s="1" t="n">
        <v>32567246.42</v>
      </c>
      <c r="O267" s="1" t="n">
        <v>5967226.4</v>
      </c>
      <c r="P267" s="1" t="s">
        <v>50</v>
      </c>
      <c r="R267" s="1" t="s">
        <v>50</v>
      </c>
      <c r="S267" s="0" t="n">
        <v>1</v>
      </c>
      <c r="T267" s="0" t="n">
        <v>32</v>
      </c>
      <c r="U267" s="0" t="s">
        <v>51</v>
      </c>
      <c r="AI267" s="0" t="n">
        <f aca="false">($O267-$V$2)/($X$2*$AB$2)</f>
        <v>0.937495923964961</v>
      </c>
      <c r="AJ267" s="0" t="n">
        <f aca="false">($N267-$W$2)/($X$2*$AB$2)</f>
        <v>5.03800439204553</v>
      </c>
      <c r="AK267" s="0" t="n">
        <f aca="false">($AI267-(($AC$2*SIN(RADIANS(2*1*$AI267))*COSH(RADIANS(2*1*$AJ267)))+($AD$2*SIN(RADIANS(2*2*$AI267))*COSH(RADIANS(2*2*$AJ267)))+($AE$2*SIN(RADIANS(2*3*$AI267))*COSH(RADIANS(2*3*$AJ267)))))</f>
        <v>0.937468085195665</v>
      </c>
      <c r="AL267" s="0" t="n">
        <f aca="false">($AJ267-(($AC$2*COS(RADIANS(2*1*$AI267))*SINH(RADIANS(2*1*$AJ267)))+($AD$2*COS(RADIANS(2*2*$AI267))*SINH(RADIANS(2*2*$AJ267)))+($AE$2*COS(RADIANS(2*3*$AI267))*SINH(RADIANS(2*3*$AJ267)))))</f>
        <v>5.03785636635563</v>
      </c>
      <c r="AM267" s="0" t="n">
        <f aca="false">ASIN(((SIN(($AK267))/(COSH((($AL267)))))))</f>
        <v>0.0104586343659839</v>
      </c>
      <c r="AN267" s="0" t="n">
        <f aca="false">$T267*6-183</f>
        <v>9</v>
      </c>
      <c r="AO267" s="0" t="n">
        <f aca="false">$AM267+($AF$2*SIN(2*$AM267))+($AG$2*SIN(4*$AM267)+($AH$2*SIN(6*$AM267)))</f>
        <v>0.0105292526810429</v>
      </c>
      <c r="AP267" s="0" t="n">
        <f aca="false">$AN267+ATAN(SINH($AL267)/COS($AK267))</f>
        <v>10.5631169835287</v>
      </c>
    </row>
    <row r="268" customFormat="false" ht="13.8" hidden="false" customHeight="false" outlineLevel="0" collapsed="false">
      <c r="A268" s="1" t="s">
        <v>997</v>
      </c>
      <c r="B268" s="1" t="s">
        <v>998</v>
      </c>
      <c r="C268" s="1" t="s">
        <v>999</v>
      </c>
      <c r="D268" s="1" t="s">
        <v>45</v>
      </c>
      <c r="E268" s="1" t="n">
        <v>88.69</v>
      </c>
      <c r="F268" s="1" t="n">
        <v>45</v>
      </c>
      <c r="G268" s="1" t="n">
        <v>47</v>
      </c>
      <c r="H268" s="1" t="n">
        <v>48</v>
      </c>
      <c r="I268" s="1" t="n">
        <v>5</v>
      </c>
      <c r="J268" s="1" t="s">
        <v>56</v>
      </c>
      <c r="K268" s="1" t="s">
        <v>47</v>
      </c>
      <c r="L268" s="1" t="s">
        <v>48</v>
      </c>
      <c r="M268" s="1" t="s">
        <v>49</v>
      </c>
      <c r="N268" s="1" t="n">
        <v>32568703.72</v>
      </c>
      <c r="O268" s="1" t="n">
        <v>5963946.69</v>
      </c>
      <c r="P268" s="1" t="s">
        <v>50</v>
      </c>
      <c r="R268" s="1" t="s">
        <v>50</v>
      </c>
      <c r="S268" s="0" t="n">
        <v>1</v>
      </c>
      <c r="T268" s="0" t="n">
        <v>32</v>
      </c>
      <c r="U268" s="0" t="s">
        <v>51</v>
      </c>
      <c r="AI268" s="0" t="n">
        <f aca="false">($O268-$V$2)/($X$2*$AB$2)</f>
        <v>0.93698065697982</v>
      </c>
      <c r="AJ268" s="0" t="n">
        <f aca="false">($N268-$W$2)/($X$2*$AB$2)</f>
        <v>5.03823334478142</v>
      </c>
      <c r="AK268" s="0" t="n">
        <f aca="false">($AI268-(($AC$2*SIN(RADIANS(2*1*$AI268))*COSH(RADIANS(2*1*$AJ268)))+($AD$2*SIN(RADIANS(2*2*$AI268))*COSH(RADIANS(2*2*$AJ268)))+($AE$2*SIN(RADIANS(2*3*$AI268))*COSH(RADIANS(2*3*$AJ268)))))</f>
        <v>0.936952833467097</v>
      </c>
      <c r="AL268" s="0" t="n">
        <f aca="false">($AJ268-(($AC$2*COS(RADIANS(2*1*$AI268))*SINH(RADIANS(2*1*$AJ268)))+($AD$2*COS(RADIANS(2*2*$AI268))*SINH(RADIANS(2*2*$AJ268)))+($AE$2*COS(RADIANS(2*3*$AI268))*SINH(RADIANS(2*3*$AJ268)))))</f>
        <v>5.03808531220806</v>
      </c>
      <c r="AM268" s="0" t="n">
        <f aca="false">ASIN(((SIN(($AK268))/(COSH((($AL268)))))))</f>
        <v>0.0104522830553275</v>
      </c>
      <c r="AN268" s="0" t="n">
        <f aca="false">$T268*6-183</f>
        <v>9</v>
      </c>
      <c r="AO268" s="0" t="n">
        <f aca="false">$AM268+($AF$2*SIN(2*$AM268))+($AG$2*SIN(4*$AM268)+($AH$2*SIN(6*$AM268)))</f>
        <v>0.0105228584917149</v>
      </c>
      <c r="AP268" s="0" t="n">
        <f aca="false">$AN268+ATAN(SINH($AL268)/COS($AK268))</f>
        <v>10.5631133549462</v>
      </c>
    </row>
    <row r="269" customFormat="false" ht="13.8" hidden="false" customHeight="false" outlineLevel="0" collapsed="false">
      <c r="A269" s="1" t="s">
        <v>1000</v>
      </c>
      <c r="B269" s="1" t="s">
        <v>1001</v>
      </c>
      <c r="C269" s="1" t="s">
        <v>1002</v>
      </c>
      <c r="D269" s="1" t="s">
        <v>109</v>
      </c>
      <c r="E269" s="1" t="n">
        <v>32.53</v>
      </c>
      <c r="F269" s="1" t="n">
        <v>6</v>
      </c>
      <c r="G269" s="1" t="n">
        <v>6</v>
      </c>
      <c r="H269" s="1" t="n">
        <v>15</v>
      </c>
      <c r="I269" s="1" t="n">
        <v>3</v>
      </c>
      <c r="J269" s="1" t="s">
        <v>46</v>
      </c>
      <c r="K269" s="1" t="s">
        <v>47</v>
      </c>
      <c r="L269" s="1" t="s">
        <v>48</v>
      </c>
      <c r="M269" s="1" t="s">
        <v>49</v>
      </c>
      <c r="N269" s="1" t="n">
        <v>32570716.41</v>
      </c>
      <c r="O269" s="1" t="n">
        <v>5983133.04</v>
      </c>
      <c r="P269" s="1" t="s">
        <v>50</v>
      </c>
      <c r="R269" s="1" t="s">
        <v>50</v>
      </c>
      <c r="S269" s="0" t="n">
        <v>1</v>
      </c>
      <c r="T269" s="0" t="n">
        <v>32</v>
      </c>
      <c r="U269" s="0" t="s">
        <v>51</v>
      </c>
      <c r="AI269" s="0" t="n">
        <f aca="false">($O269-$V$2)/($X$2*$AB$2)</f>
        <v>0.939994976148398</v>
      </c>
      <c r="AJ269" s="0" t="n">
        <f aca="false">($N269-$W$2)/($X$2*$AB$2)</f>
        <v>5.03854955344265</v>
      </c>
      <c r="AK269" s="0" t="n">
        <f aca="false">($AI269-(($AC$2*SIN(RADIANS(2*1*$AI269))*COSH(RADIANS(2*1*$AJ269)))+($AD$2*SIN(RADIANS(2*2*$AI269))*COSH(RADIANS(2*2*$AJ269)))+($AE$2*SIN(RADIANS(2*3*$AI269))*COSH(RADIANS(2*3*$AJ269)))))</f>
        <v>0.93996706310431</v>
      </c>
      <c r="AL269" s="0" t="n">
        <f aca="false">($AJ269-(($AC$2*COS(RADIANS(2*1*$AI269))*SINH(RADIANS(2*1*$AJ269)))+($AD$2*COS(RADIANS(2*2*$AI269))*SINH(RADIANS(2*2*$AJ269)))+($AE$2*COS(RADIANS(2*3*$AI269))*SINH(RADIANS(2*3*$AJ269)))))</f>
        <v>5.03840151199356</v>
      </c>
      <c r="AM269" s="0" t="n">
        <f aca="false">ASIN(((SIN(($AK269))/(COSH((($AL269)))))))</f>
        <v>0.0104720819163127</v>
      </c>
      <c r="AN269" s="0" t="n">
        <f aca="false">$T269*6-183</f>
        <v>9</v>
      </c>
      <c r="AO269" s="0" t="n">
        <f aca="false">$AM269+($AF$2*SIN(2*$AM269))+($AG$2*SIN(4*$AM269)+($AH$2*SIN(6*$AM269)))</f>
        <v>0.0105427910178063</v>
      </c>
      <c r="AP269" s="0" t="n">
        <f aca="false">$AN269+ATAN(SINH($AL269)/COS($AK269))</f>
        <v>10.5631473147132</v>
      </c>
    </row>
    <row r="270" customFormat="false" ht="13.8" hidden="false" customHeight="false" outlineLevel="0" collapsed="false">
      <c r="A270" s="1" t="s">
        <v>1003</v>
      </c>
      <c r="B270" s="1" t="s">
        <v>1004</v>
      </c>
      <c r="C270" s="1" t="s">
        <v>1005</v>
      </c>
      <c r="D270" s="1" t="s">
        <v>45</v>
      </c>
      <c r="E270" s="1" t="n">
        <v>27.89</v>
      </c>
      <c r="F270" s="1" t="n">
        <v>170.15</v>
      </c>
      <c r="G270" s="1" t="n">
        <v>172.15</v>
      </c>
      <c r="H270" s="1" t="n">
        <v>174</v>
      </c>
      <c r="I270" s="1" t="n">
        <v>5</v>
      </c>
      <c r="J270" s="1" t="s">
        <v>248</v>
      </c>
      <c r="K270" s="1" t="s">
        <v>249</v>
      </c>
      <c r="L270" s="1" t="s">
        <v>250</v>
      </c>
      <c r="M270" s="1" t="s">
        <v>251</v>
      </c>
      <c r="N270" s="1" t="n">
        <v>32556820.53</v>
      </c>
      <c r="O270" s="1" t="n">
        <v>5969257.77</v>
      </c>
      <c r="Q270" s="1" t="s">
        <v>50</v>
      </c>
      <c r="S270" s="0" t="n">
        <v>1</v>
      </c>
      <c r="T270" s="0" t="n">
        <v>32</v>
      </c>
      <c r="U270" s="0" t="s">
        <v>51</v>
      </c>
      <c r="AI270" s="0" t="n">
        <f aca="false">($O270-$V$2)/($X$2*$AB$2)</f>
        <v>0.937815067393986</v>
      </c>
      <c r="AJ270" s="0" t="n">
        <f aca="false">($N270-$W$2)/($X$2*$AB$2)</f>
        <v>5.036366406703</v>
      </c>
      <c r="AK270" s="0" t="n">
        <f aca="false">($AI270-(($AC$2*SIN(RADIANS(2*1*$AI270))*COSH(RADIANS(2*1*$AJ270)))+($AD$2*SIN(RADIANS(2*2*$AI270))*COSH(RADIANS(2*2*$AJ270)))+($AE$2*SIN(RADIANS(2*3*$AI270))*COSH(RADIANS(2*3*$AJ270)))))</f>
        <v>0.937787219428408</v>
      </c>
      <c r="AL270" s="0" t="n">
        <f aca="false">($AJ270-(($AC$2*COS(RADIANS(2*1*$AI270))*SINH(RADIANS(2*1*$AJ270)))+($AD$2*COS(RADIANS(2*2*$AI270))*SINH(RADIANS(2*2*$AJ270)))+($AE$2*COS(RADIANS(2*3*$AI270))*SINH(RADIANS(2*3*$AJ270)))))</f>
        <v>5.03621842968917</v>
      </c>
      <c r="AM270" s="0" t="n">
        <f aca="false">ASIN(((SIN(($AK270))/(COSH((($AL270)))))))</f>
        <v>0.0104782323649288</v>
      </c>
      <c r="AN270" s="0" t="n">
        <f aca="false">$T270*6-183</f>
        <v>9</v>
      </c>
      <c r="AO270" s="0" t="n">
        <f aca="false">$AM270+($AF$2*SIN(2*$AM270))+($AG$2*SIN(4*$AM270)+($AH$2*SIN(6*$AM270)))</f>
        <v>0.0105489829890087</v>
      </c>
      <c r="AP270" s="0" t="n">
        <f aca="false">$AN270+ATAN(SINH($AL270)/COS($AK270))</f>
        <v>10.5631077379723</v>
      </c>
    </row>
    <row r="271" customFormat="false" ht="13.8" hidden="false" customHeight="false" outlineLevel="0" collapsed="false">
      <c r="A271" s="1" t="s">
        <v>1006</v>
      </c>
      <c r="B271" s="1" t="s">
        <v>1007</v>
      </c>
      <c r="C271" s="1" t="s">
        <v>1008</v>
      </c>
      <c r="D271" s="1" t="s">
        <v>45</v>
      </c>
      <c r="E271" s="1" t="n">
        <v>27.89</v>
      </c>
      <c r="F271" s="1" t="n">
        <v>191.15</v>
      </c>
      <c r="G271" s="1" t="n">
        <v>193.15</v>
      </c>
      <c r="H271" s="1" t="n">
        <v>282</v>
      </c>
      <c r="I271" s="1" t="n">
        <v>5</v>
      </c>
      <c r="J271" s="1" t="s">
        <v>255</v>
      </c>
      <c r="K271" s="1" t="s">
        <v>249</v>
      </c>
      <c r="L271" s="1" t="s">
        <v>250</v>
      </c>
      <c r="M271" s="1" t="s">
        <v>251</v>
      </c>
      <c r="N271" s="1" t="n">
        <v>32556817.53</v>
      </c>
      <c r="O271" s="1" t="n">
        <v>5969253.77</v>
      </c>
      <c r="Q271" s="1" t="s">
        <v>50</v>
      </c>
      <c r="S271" s="0" t="n">
        <v>1</v>
      </c>
      <c r="T271" s="0" t="n">
        <v>32</v>
      </c>
      <c r="U271" s="0" t="s">
        <v>51</v>
      </c>
      <c r="AI271" s="0" t="n">
        <f aca="false">($O271-$V$2)/($X$2*$AB$2)</f>
        <v>0.937814438964052</v>
      </c>
      <c r="AJ271" s="0" t="n">
        <f aca="false">($N271-$W$2)/($X$2*$AB$2)</f>
        <v>5.03636593538055</v>
      </c>
      <c r="AK271" s="0" t="n">
        <f aca="false">($AI271-(($AC$2*SIN(RADIANS(2*1*$AI271))*COSH(RADIANS(2*1*$AJ271)))+($AD$2*SIN(RADIANS(2*2*$AI271))*COSH(RADIANS(2*2*$AJ271)))+($AE$2*SIN(RADIANS(2*3*$AI271))*COSH(RADIANS(2*3*$AJ271)))))</f>
        <v>0.937786591017208</v>
      </c>
      <c r="AL271" s="0" t="n">
        <f aca="false">($AJ271-(($AC$2*COS(RADIANS(2*1*$AI271))*SINH(RADIANS(2*1*$AJ271)))+($AD$2*COS(RADIANS(2*2*$AI271))*SINH(RADIANS(2*2*$AJ271)))+($AE$2*COS(RADIANS(2*3*$AI271))*SINH(RADIANS(2*3*$AJ271)))))</f>
        <v>5.0362179583806</v>
      </c>
      <c r="AM271" s="0" t="n">
        <f aca="false">ASIN(((SIN(($AK271))/(COSH((($AL271)))))))</f>
        <v>0.0104782324716223</v>
      </c>
      <c r="AN271" s="0" t="n">
        <f aca="false">$T271*6-183</f>
        <v>9</v>
      </c>
      <c r="AO271" s="0" t="n">
        <f aca="false">$AM271+($AF$2*SIN(2*$AM271))+($AG$2*SIN(4*$AM271)+($AH$2*SIN(6*$AM271)))</f>
        <v>0.0105489830964225</v>
      </c>
      <c r="AP271" s="0" t="n">
        <f aca="false">$AN271+ATAN(SINH($AL271)/COS($AK271))</f>
        <v>10.5631077277638</v>
      </c>
    </row>
    <row r="272" customFormat="false" ht="13.8" hidden="false" customHeight="false" outlineLevel="0" collapsed="false">
      <c r="A272" s="1" t="s">
        <v>1009</v>
      </c>
      <c r="B272" s="1" t="s">
        <v>1010</v>
      </c>
      <c r="C272" s="1" t="s">
        <v>1011</v>
      </c>
      <c r="D272" s="1" t="s">
        <v>162</v>
      </c>
      <c r="E272" s="1" t="n">
        <v>28.45</v>
      </c>
      <c r="F272" s="1" t="n">
        <v>15</v>
      </c>
      <c r="G272" s="1" t="n">
        <v>16</v>
      </c>
      <c r="H272" s="1" t="n">
        <v>17</v>
      </c>
      <c r="I272" s="1" t="n">
        <v>3</v>
      </c>
      <c r="J272" s="1" t="s">
        <v>46</v>
      </c>
      <c r="K272" s="1" t="s">
        <v>47</v>
      </c>
      <c r="L272" s="1" t="s">
        <v>48</v>
      </c>
      <c r="M272" s="1" t="s">
        <v>49</v>
      </c>
      <c r="N272" s="1" t="n">
        <v>32556685.61</v>
      </c>
      <c r="O272" s="1" t="n">
        <v>5970731.18</v>
      </c>
      <c r="P272" s="1" t="s">
        <v>50</v>
      </c>
      <c r="R272" s="1" t="s">
        <v>50</v>
      </c>
      <c r="S272" s="0" t="n">
        <v>1</v>
      </c>
      <c r="T272" s="0" t="n">
        <v>32</v>
      </c>
      <c r="U272" s="0" t="s">
        <v>51</v>
      </c>
      <c r="AI272" s="0" t="n">
        <f aca="false">($O272-$V$2)/($X$2*$AB$2)</f>
        <v>0.938046551131444</v>
      </c>
      <c r="AJ272" s="0" t="n">
        <f aca="false">($N272-$W$2)/($X$2*$AB$2)</f>
        <v>5.03634520976131</v>
      </c>
      <c r="AK272" s="0" t="n">
        <f aca="false">($AI272-(($AC$2*SIN(RADIANS(2*1*$AI272))*COSH(RADIANS(2*1*$AJ272)))+($AD$2*SIN(RADIANS(2*2*$AI272))*COSH(RADIANS(2*2*$AJ272)))+($AE$2*SIN(RADIANS(2*3*$AI272))*COSH(RADIANS(2*3*$AJ272)))))</f>
        <v>0.938018696298114</v>
      </c>
      <c r="AL272" s="0" t="n">
        <f aca="false">($AJ272-(($AC$2*COS(RADIANS(2*1*$AI272))*SINH(RADIANS(2*1*$AJ272)))+($AD$2*COS(RADIANS(2*2*$AI272))*SINH(RADIANS(2*2*$AJ272)))+($AE$2*COS(RADIANS(2*3*$AI272))*SINH(RADIANS(2*3*$AJ272)))))</f>
        <v>5.03619723341586</v>
      </c>
      <c r="AM272" s="0" t="n">
        <f aca="false">ASIN(((SIN(($AK272))/(COSH((($AL272)))))))</f>
        <v>0.0104802339260583</v>
      </c>
      <c r="AN272" s="0" t="n">
        <f aca="false">$T272*6-183</f>
        <v>9</v>
      </c>
      <c r="AO272" s="0" t="n">
        <f aca="false">$AM272+($AF$2*SIN(2*$AM272))+($AG$2*SIN(4*$AM272)+($AH$2*SIN(6*$AM272)))</f>
        <v>0.0105509980629704</v>
      </c>
      <c r="AP272" s="0" t="n">
        <f aca="false">$AN272+ATAN(SINH($AL272)/COS($AK272))</f>
        <v>10.5631100007368</v>
      </c>
    </row>
    <row r="273" customFormat="false" ht="13.8" hidden="false" customHeight="false" outlineLevel="0" collapsed="false">
      <c r="A273" s="1" t="s">
        <v>1012</v>
      </c>
      <c r="B273" s="1" t="s">
        <v>1013</v>
      </c>
      <c r="C273" s="1" t="s">
        <v>1014</v>
      </c>
      <c r="D273" s="1" t="s">
        <v>414</v>
      </c>
      <c r="E273" s="1" t="n">
        <v>27.18</v>
      </c>
      <c r="F273" s="1" t="n">
        <v>15</v>
      </c>
      <c r="G273" s="1" t="n">
        <v>15</v>
      </c>
      <c r="H273" s="1" t="n">
        <v>17</v>
      </c>
      <c r="I273" s="1" t="n">
        <v>3</v>
      </c>
      <c r="J273" s="1" t="s">
        <v>62</v>
      </c>
      <c r="K273" s="1" t="s">
        <v>1015</v>
      </c>
      <c r="L273" s="1" t="s">
        <v>1016</v>
      </c>
      <c r="M273" s="1" t="s">
        <v>49</v>
      </c>
      <c r="N273" s="1" t="n">
        <v>32573739.7</v>
      </c>
      <c r="O273" s="1" t="n">
        <v>5963263.87</v>
      </c>
      <c r="P273" s="1" t="s">
        <v>50</v>
      </c>
      <c r="R273" s="1" t="s">
        <v>50</v>
      </c>
      <c r="S273" s="0" t="n">
        <v>1</v>
      </c>
      <c r="T273" s="0" t="n">
        <v>32</v>
      </c>
      <c r="U273" s="0" t="s">
        <v>51</v>
      </c>
      <c r="AI273" s="0" t="n">
        <f aca="false">($O273-$V$2)/($X$2*$AB$2)</f>
        <v>0.936873380847846</v>
      </c>
      <c r="AJ273" s="0" t="n">
        <f aca="false">($N273-$W$2)/($X$2*$AB$2)</f>
        <v>5.03902453492684</v>
      </c>
      <c r="AK273" s="0" t="n">
        <f aca="false">($AI273-(($AC$2*SIN(RADIANS(2*1*$AI273))*COSH(RADIANS(2*1*$AJ273)))+($AD$2*SIN(RADIANS(2*2*$AI273))*COSH(RADIANS(2*2*$AJ273)))+($AE$2*SIN(RADIANS(2*3*$AI273))*COSH(RADIANS(2*3*$AJ273)))))</f>
        <v>0.936845560385721</v>
      </c>
      <c r="AL273" s="0" t="n">
        <f aca="false">($AJ273-(($AC$2*COS(RADIANS(2*1*$AI273))*SINH(RADIANS(2*1*$AJ273)))+($AD$2*COS(RADIANS(2*2*$AI273))*SINH(RADIANS(2*2*$AJ273)))+($AE$2*COS(RADIANS(2*3*$AI273))*SINH(RADIANS(2*3*$AJ273)))))</f>
        <v>5.03887647884938</v>
      </c>
      <c r="AM273" s="0" t="n">
        <f aca="false">ASIN(((SIN(($AK273))/(COSH((($AL273)))))))</f>
        <v>0.0104431936458384</v>
      </c>
      <c r="AN273" s="0" t="n">
        <f aca="false">$T273*6-183</f>
        <v>9</v>
      </c>
      <c r="AO273" s="0" t="n">
        <f aca="false">$AM273+($AF$2*SIN(2*$AM273))+($AG$2*SIN(4*$AM273)+($AH$2*SIN(6*$AM273)))</f>
        <v>0.0105137077182094</v>
      </c>
      <c r="AP273" s="0" t="n">
        <f aca="false">$AN273+ATAN(SINH($AL273)/COS($AK273))</f>
        <v>10.5631183109997</v>
      </c>
    </row>
    <row r="274" customFormat="false" ht="13.8" hidden="false" customHeight="false" outlineLevel="0" collapsed="false">
      <c r="A274" s="1" t="s">
        <v>1017</v>
      </c>
      <c r="B274" s="1" t="s">
        <v>1018</v>
      </c>
      <c r="C274" s="1" t="s">
        <v>1019</v>
      </c>
      <c r="D274" s="1" t="s">
        <v>414</v>
      </c>
      <c r="E274" s="1" t="n">
        <v>27.18</v>
      </c>
      <c r="F274" s="1" t="n">
        <v>206.5</v>
      </c>
      <c r="G274" s="1" t="n">
        <v>206.5</v>
      </c>
      <c r="H274" s="1" t="n">
        <v>432</v>
      </c>
      <c r="I274" s="1" t="n">
        <v>5</v>
      </c>
      <c r="J274" s="1" t="s">
        <v>248</v>
      </c>
      <c r="K274" s="1" t="s">
        <v>249</v>
      </c>
      <c r="L274" s="1" t="s">
        <v>250</v>
      </c>
      <c r="M274" s="1" t="s">
        <v>251</v>
      </c>
      <c r="N274" s="1" t="n">
        <v>32573740.7</v>
      </c>
      <c r="O274" s="1" t="n">
        <v>5963266.86</v>
      </c>
      <c r="Q274" s="1" t="s">
        <v>50</v>
      </c>
      <c r="S274" s="0" t="n">
        <v>1</v>
      </c>
      <c r="T274" s="0" t="n">
        <v>32</v>
      </c>
      <c r="U274" s="0" t="s">
        <v>51</v>
      </c>
      <c r="AI274" s="0" t="n">
        <f aca="false">($O274-$V$2)/($X$2*$AB$2)</f>
        <v>0.936873850599222</v>
      </c>
      <c r="AJ274" s="0" t="n">
        <f aca="false">($N274-$W$2)/($X$2*$AB$2)</f>
        <v>5.03902469203432</v>
      </c>
      <c r="AK274" s="0" t="n">
        <f aca="false">($AI274-(($AC$2*SIN(RADIANS(2*1*$AI274))*COSH(RADIANS(2*1*$AJ274)))+($AD$2*SIN(RADIANS(2*2*$AI274))*COSH(RADIANS(2*2*$AJ274)))+($AE$2*SIN(RADIANS(2*3*$AI274))*COSH(RADIANS(2*3*$AJ274)))))</f>
        <v>0.936846030123126</v>
      </c>
      <c r="AL274" s="0" t="n">
        <f aca="false">($AJ274-(($AC$2*COS(RADIANS(2*1*$AI274))*SINH(RADIANS(2*1*$AJ274)))+($AD$2*COS(RADIANS(2*2*$AI274))*SINH(RADIANS(2*2*$AJ274)))+($AE$2*COS(RADIANS(2*3*$AI274))*SINH(RADIANS(2*3*$AJ274)))))</f>
        <v>5.03887663595228</v>
      </c>
      <c r="AM274" s="0" t="n">
        <f aca="false">ASIN(((SIN(($AK274))/(COSH((($AL274)))))))</f>
        <v>0.0104431956118748</v>
      </c>
      <c r="AN274" s="0" t="n">
        <f aca="false">$T274*6-183</f>
        <v>9</v>
      </c>
      <c r="AO274" s="0" t="n">
        <f aca="false">$AM274+($AF$2*SIN(2*$AM274))+($AG$2*SIN(4*$AM274)+($AH$2*SIN(6*$AM274)))</f>
        <v>0.0105137096975188</v>
      </c>
      <c r="AP274" s="0" t="n">
        <f aca="false">$AN274+ATAN(SINH($AL274)/COS($AK274))</f>
        <v>10.5631183171116</v>
      </c>
    </row>
    <row r="275" customFormat="false" ht="13.8" hidden="false" customHeight="false" outlineLevel="0" collapsed="false">
      <c r="A275" s="1" t="s">
        <v>1020</v>
      </c>
      <c r="B275" s="1" t="s">
        <v>1021</v>
      </c>
      <c r="C275" s="1" t="s">
        <v>1022</v>
      </c>
      <c r="D275" s="1" t="s">
        <v>289</v>
      </c>
      <c r="E275" s="1" t="n">
        <v>28.48</v>
      </c>
      <c r="F275" s="1" t="n">
        <v>12</v>
      </c>
      <c r="G275" s="1" t="n">
        <v>12</v>
      </c>
      <c r="H275" s="1" t="n">
        <v>13</v>
      </c>
      <c r="I275" s="1" t="n">
        <v>2</v>
      </c>
      <c r="J275" s="1" t="s">
        <v>46</v>
      </c>
      <c r="K275" s="1" t="s">
        <v>47</v>
      </c>
      <c r="L275" s="1" t="s">
        <v>48</v>
      </c>
      <c r="M275" s="1" t="s">
        <v>49</v>
      </c>
      <c r="N275" s="1" t="n">
        <v>32558395.81</v>
      </c>
      <c r="O275" s="1" t="n">
        <v>5966869.71</v>
      </c>
      <c r="P275" s="1" t="s">
        <v>50</v>
      </c>
      <c r="R275" s="1" t="s">
        <v>50</v>
      </c>
      <c r="S275" s="0" t="n">
        <v>1</v>
      </c>
      <c r="T275" s="0" t="n">
        <v>32</v>
      </c>
      <c r="U275" s="0" t="s">
        <v>51</v>
      </c>
      <c r="AI275" s="0" t="n">
        <f aca="false">($O275-$V$2)/($X$2*$AB$2)</f>
        <v>0.937439885296625</v>
      </c>
      <c r="AJ275" s="0" t="n">
        <f aca="false">($N275-$W$2)/($X$2*$AB$2)</f>
        <v>5.03661389497982</v>
      </c>
      <c r="AK275" s="0" t="n">
        <f aca="false">($AI275-(($AC$2*SIN(RADIANS(2*1*$AI275))*COSH(RADIANS(2*1*$AJ275)))+($AD$2*SIN(RADIANS(2*2*$AI275))*COSH(RADIANS(2*2*$AJ275)))+($AE$2*SIN(RADIANS(2*3*$AI275))*COSH(RADIANS(2*3*$AJ275)))))</f>
        <v>0.937412048426052</v>
      </c>
      <c r="AL275" s="0" t="n">
        <f aca="false">($AJ275-(($AC$2*COS(RADIANS(2*1*$AI275))*SINH(RADIANS(2*1*$AJ275)))+($AD$2*COS(RADIANS(2*2*$AI275))*SINH(RADIANS(2*2*$AJ275)))+($AE$2*COS(RADIANS(2*3*$AI275))*SINH(RADIANS(2*3*$AJ275)))))</f>
        <v>5.03646591055608</v>
      </c>
      <c r="AM275" s="0" t="n">
        <f aca="false">ASIN(((SIN(($AK275))/(COSH((($AL275)))))))</f>
        <v>0.0104727551172654</v>
      </c>
      <c r="AN275" s="0" t="n">
        <f aca="false">$T275*6-183</f>
        <v>9</v>
      </c>
      <c r="AO275" s="0" t="n">
        <f aca="false">$AM275+($AF$2*SIN(2*$AM275))+($AG$2*SIN(4*$AM275)+($AH$2*SIN(6*$AM275)))</f>
        <v>0.0105434687636386</v>
      </c>
      <c r="AP275" s="0" t="n">
        <f aca="false">$AN275+ATAN(SINH($AL275)/COS($AK275))</f>
        <v>10.5631057109585</v>
      </c>
    </row>
    <row r="276" customFormat="false" ht="13.8" hidden="false" customHeight="false" outlineLevel="0" collapsed="false">
      <c r="A276" s="1" t="s">
        <v>1023</v>
      </c>
      <c r="B276" s="1" t="s">
        <v>1024</v>
      </c>
      <c r="C276" s="1" t="s">
        <v>1025</v>
      </c>
      <c r="D276" s="1" t="s">
        <v>75</v>
      </c>
      <c r="E276" s="1" t="n">
        <v>43.79</v>
      </c>
      <c r="F276" s="1" t="n">
        <v>27</v>
      </c>
      <c r="G276" s="1" t="n">
        <v>29</v>
      </c>
      <c r="H276" s="1" t="n">
        <v>30</v>
      </c>
      <c r="I276" s="1" t="n">
        <v>5</v>
      </c>
      <c r="J276" s="1" t="s">
        <v>46</v>
      </c>
      <c r="K276" s="1" t="s">
        <v>47</v>
      </c>
      <c r="L276" s="1" t="s">
        <v>48</v>
      </c>
      <c r="M276" s="1" t="s">
        <v>49</v>
      </c>
      <c r="N276" s="1" t="n">
        <v>32578589.23</v>
      </c>
      <c r="O276" s="1" t="n">
        <v>5987210.32</v>
      </c>
      <c r="P276" s="1" t="s">
        <v>50</v>
      </c>
      <c r="R276" s="1" t="s">
        <v>50</v>
      </c>
      <c r="S276" s="0" t="n">
        <v>1</v>
      </c>
      <c r="T276" s="0" t="n">
        <v>32</v>
      </c>
      <c r="U276" s="0" t="s">
        <v>51</v>
      </c>
      <c r="AI276" s="0" t="n">
        <f aca="false">($O276-$V$2)/($X$2*$AB$2)</f>
        <v>0.94063554734926</v>
      </c>
      <c r="AJ276" s="0" t="n">
        <f aca="false">($N276-$W$2)/($X$2*$AB$2)</f>
        <v>5.03978643238194</v>
      </c>
      <c r="AK276" s="0" t="n">
        <f aca="false">($AI276-(($AC$2*SIN(RADIANS(2*1*$AI276))*COSH(RADIANS(2*1*$AJ276)))+($AD$2*SIN(RADIANS(2*2*$AI276))*COSH(RADIANS(2*2*$AJ276)))+($AE$2*SIN(RADIANS(2*3*$AI276))*COSH(RADIANS(2*3*$AJ276)))))</f>
        <v>0.940607615080259</v>
      </c>
      <c r="AL276" s="0" t="n">
        <f aca="false">($AJ276-(($AC$2*COS(RADIANS(2*1*$AI276))*SINH(RADIANS(2*1*$AJ276)))+($AD$2*COS(RADIANS(2*2*$AI276))*SINH(RADIANS(2*2*$AJ276)))+($AE$2*COS(RADIANS(2*3*$AI276))*SINH(RADIANS(2*3*$AJ276)))))</f>
        <v>5.03963835432568</v>
      </c>
      <c r="AM276" s="0" t="n">
        <f aca="false">ASIN(((SIN(($AK276))/(COSH((($AL276)))))))</f>
        <v>0.010464029562525</v>
      </c>
      <c r="AN276" s="0" t="n">
        <f aca="false">$T276*6-183</f>
        <v>9</v>
      </c>
      <c r="AO276" s="0" t="n">
        <f aca="false">$AM276+($AF$2*SIN(2*$AM276))+($AG$2*SIN(4*$AM276)+($AH$2*SIN(6*$AM276)))</f>
        <v>0.0105346843013734</v>
      </c>
      <c r="AP276" s="0" t="n">
        <f aca="false">$AN276+ATAN(SINH($AL276)/COS($AK276))</f>
        <v>10.56316347115</v>
      </c>
    </row>
    <row r="277" customFormat="false" ht="13.8" hidden="false" customHeight="false" outlineLevel="0" collapsed="false">
      <c r="A277" s="1" t="s">
        <v>1026</v>
      </c>
      <c r="B277" s="1" t="s">
        <v>1027</v>
      </c>
      <c r="C277" s="1" t="s">
        <v>1028</v>
      </c>
      <c r="D277" s="1" t="s">
        <v>75</v>
      </c>
      <c r="E277" s="1" t="n">
        <v>43.79</v>
      </c>
      <c r="F277" s="1" t="n">
        <v>195</v>
      </c>
      <c r="G277" s="1" t="n">
        <v>197</v>
      </c>
      <c r="H277" s="1" t="n">
        <v>200</v>
      </c>
      <c r="I277" s="1" t="n">
        <v>5</v>
      </c>
      <c r="J277" s="1" t="s">
        <v>248</v>
      </c>
      <c r="K277" s="1" t="s">
        <v>249</v>
      </c>
      <c r="L277" s="1" t="s">
        <v>250</v>
      </c>
      <c r="M277" s="1" t="s">
        <v>251</v>
      </c>
      <c r="N277" s="1" t="n">
        <v>32578591.23</v>
      </c>
      <c r="O277" s="1" t="n">
        <v>5987212.32</v>
      </c>
      <c r="Q277" s="1" t="s">
        <v>50</v>
      </c>
      <c r="S277" s="0" t="n">
        <v>1</v>
      </c>
      <c r="T277" s="0" t="n">
        <v>32</v>
      </c>
      <c r="U277" s="0" t="s">
        <v>51</v>
      </c>
      <c r="AI277" s="0" t="n">
        <f aca="false">($O277-$V$2)/($X$2*$AB$2)</f>
        <v>0.940635861564227</v>
      </c>
      <c r="AJ277" s="0" t="n">
        <f aca="false">($N277-$W$2)/($X$2*$AB$2)</f>
        <v>5.0397867465969</v>
      </c>
      <c r="AK277" s="0" t="n">
        <f aca="false">($AI277-(($AC$2*SIN(RADIANS(2*1*$AI277))*COSH(RADIANS(2*1*$AJ277)))+($AD$2*SIN(RADIANS(2*2*$AI277))*COSH(RADIANS(2*2*$AJ277)))+($AE$2*SIN(RADIANS(2*3*$AI277))*COSH(RADIANS(2*3*$AJ277)))))</f>
        <v>0.940607929285846</v>
      </c>
      <c r="AL277" s="0" t="n">
        <f aca="false">($AJ277-(($AC$2*COS(RADIANS(2*1*$AI277))*SINH(RADIANS(2*1*$AJ277)))+($AD$2*COS(RADIANS(2*2*$AI277))*SINH(RADIANS(2*2*$AJ277)))+($AE$2*COS(RADIANS(2*3*$AI277))*SINH(RADIANS(2*3*$AJ277)))))</f>
        <v>5.03963866853137</v>
      </c>
      <c r="AM277" s="0" t="n">
        <f aca="false">ASIN(((SIN(($AK277))/(COSH((($AL277)))))))</f>
        <v>0.0104640286730849</v>
      </c>
      <c r="AN277" s="0" t="n">
        <f aca="false">$T277*6-183</f>
        <v>9</v>
      </c>
      <c r="AO277" s="0" t="n">
        <f aca="false">$AM277+($AF$2*SIN(2*$AM277))+($AG$2*SIN(4*$AM277)+($AH$2*SIN(6*$AM277)))</f>
        <v>0.0105346834059286</v>
      </c>
      <c r="AP277" s="0" t="n">
        <f aca="false">$AN277+ATAN(SINH($AL277)/COS($AK277))</f>
        <v>10.5631634768362</v>
      </c>
    </row>
    <row r="278" customFormat="false" ht="13.8" hidden="false" customHeight="false" outlineLevel="0" collapsed="false">
      <c r="A278" s="1" t="s">
        <v>1029</v>
      </c>
      <c r="B278" s="1" t="s">
        <v>1030</v>
      </c>
      <c r="C278" s="1" t="s">
        <v>1031</v>
      </c>
      <c r="D278" s="1" t="s">
        <v>238</v>
      </c>
      <c r="E278" s="1" t="n">
        <v>43.79</v>
      </c>
      <c r="F278" s="1" t="n">
        <v>12</v>
      </c>
      <c r="G278" s="1" t="n">
        <v>12</v>
      </c>
      <c r="H278" s="1" t="n">
        <v>12.3</v>
      </c>
      <c r="I278" s="1" t="n">
        <v>3</v>
      </c>
      <c r="J278" s="1" t="s">
        <v>46</v>
      </c>
      <c r="K278" s="1" t="s">
        <v>47</v>
      </c>
      <c r="L278" s="1" t="s">
        <v>48</v>
      </c>
      <c r="M278" s="1" t="s">
        <v>49</v>
      </c>
      <c r="N278" s="1" t="n">
        <v>32578593.23</v>
      </c>
      <c r="O278" s="1" t="n">
        <v>5987209.32</v>
      </c>
      <c r="P278" s="1" t="s">
        <v>50</v>
      </c>
      <c r="R278" s="1" t="s">
        <v>50</v>
      </c>
      <c r="S278" s="0" t="n">
        <v>1</v>
      </c>
      <c r="T278" s="0" t="n">
        <v>32</v>
      </c>
      <c r="U278" s="0" t="s">
        <v>51</v>
      </c>
      <c r="AI278" s="0" t="n">
        <f aca="false">($O278-$V$2)/($X$2*$AB$2)</f>
        <v>0.940635390241776</v>
      </c>
      <c r="AJ278" s="0" t="n">
        <f aca="false">($N278-$W$2)/($X$2*$AB$2)</f>
        <v>5.03978706081187</v>
      </c>
      <c r="AK278" s="0" t="n">
        <f aca="false">($AI278-(($AC$2*SIN(RADIANS(2*1*$AI278))*COSH(RADIANS(2*1*$AJ278)))+($AD$2*SIN(RADIANS(2*2*$AI278))*COSH(RADIANS(2*2*$AJ278)))+($AE$2*SIN(RADIANS(2*3*$AI278))*COSH(RADIANS(2*3*$AJ278)))))</f>
        <v>0.940607457977333</v>
      </c>
      <c r="AL278" s="0" t="n">
        <f aca="false">($AJ278-(($AC$2*COS(RADIANS(2*1*$AI278))*SINH(RADIANS(2*1*$AJ278)))+($AD$2*COS(RADIANS(2*2*$AI278))*SINH(RADIANS(2*2*$AJ278)))+($AE$2*COS(RADIANS(2*3*$AI278))*SINH(RADIANS(2*3*$AJ278)))))</f>
        <v>5.03963898273693</v>
      </c>
      <c r="AM278" s="0" t="n">
        <f aca="false">ASIN(((SIN(($AK278))/(COSH((($AL278)))))))</f>
        <v>0.0104640217879929</v>
      </c>
      <c r="AN278" s="0" t="n">
        <f aca="false">$T278*6-183</f>
        <v>9</v>
      </c>
      <c r="AO278" s="0" t="n">
        <f aca="false">$AM278+($AF$2*SIN(2*$AM278))+($AG$2*SIN(4*$AM278)+($AH$2*SIN(6*$AM278)))</f>
        <v>0.0105346764743544</v>
      </c>
      <c r="AP278" s="0" t="n">
        <f aca="false">$AN278+ATAN(SINH($AL278)/COS($AK278))</f>
        <v>10.5631634743028</v>
      </c>
    </row>
    <row r="279" customFormat="false" ht="13.8" hidden="false" customHeight="false" outlineLevel="0" collapsed="false">
      <c r="A279" s="1" t="s">
        <v>1032</v>
      </c>
      <c r="B279" s="1" t="s">
        <v>1033</v>
      </c>
      <c r="C279" s="1" t="s">
        <v>1034</v>
      </c>
      <c r="D279" s="1" t="s">
        <v>75</v>
      </c>
      <c r="E279" s="1" t="n">
        <v>30.69</v>
      </c>
      <c r="F279" s="1" t="n">
        <v>14</v>
      </c>
      <c r="G279" s="1" t="n">
        <v>16</v>
      </c>
      <c r="H279" s="1" t="n">
        <v>18</v>
      </c>
      <c r="I279" s="1" t="n">
        <v>5</v>
      </c>
      <c r="J279" s="1" t="s">
        <v>62</v>
      </c>
      <c r="K279" s="1" t="s">
        <v>100</v>
      </c>
      <c r="L279" s="1" t="s">
        <v>101</v>
      </c>
      <c r="M279" s="1" t="s">
        <v>49</v>
      </c>
      <c r="N279" s="1" t="n">
        <v>32591610.94</v>
      </c>
      <c r="O279" s="1" t="n">
        <v>5981078.47</v>
      </c>
      <c r="P279" s="1" t="s">
        <v>50</v>
      </c>
      <c r="R279" s="1" t="s">
        <v>50</v>
      </c>
      <c r="S279" s="0" t="n">
        <v>1</v>
      </c>
      <c r="T279" s="0" t="n">
        <v>32</v>
      </c>
      <c r="U279" s="0" t="s">
        <v>51</v>
      </c>
      <c r="AI279" s="0" t="n">
        <f aca="false">($O279-$V$2)/($X$2*$AB$2)</f>
        <v>0.939672187825752</v>
      </c>
      <c r="AJ279" s="0" t="n">
        <f aca="false">($N279-$W$2)/($X$2*$AB$2)</f>
        <v>5.04183224047262</v>
      </c>
      <c r="AK279" s="0" t="n">
        <f aca="false">($AI279-(($AC$2*SIN(RADIANS(2*1*$AI279))*COSH(RADIANS(2*1*$AJ279)))+($AD$2*SIN(RADIANS(2*2*$AI279))*COSH(RADIANS(2*2*$AJ279)))+($AE$2*SIN(RADIANS(2*3*$AI279))*COSH(RADIANS(2*3*$AJ279)))))</f>
        <v>0.939644283806341</v>
      </c>
      <c r="AL279" s="0" t="n">
        <f aca="false">($AJ279-(($AC$2*COS(RADIANS(2*1*$AI279))*SINH(RADIANS(2*1*$AJ279)))+($AD$2*COS(RADIANS(2*2*$AI279))*SINH(RADIANS(2*2*$AJ279)))+($AE$2*COS(RADIANS(2*3*$AI279))*SINH(RADIANS(2*3*$AJ279)))))</f>
        <v>5.04168410152373</v>
      </c>
      <c r="AM279" s="0" t="n">
        <f aca="false">ASIN(((SIN(($AK279))/(COSH((($AL279)))))))</f>
        <v>0.010435302980776</v>
      </c>
      <c r="AN279" s="0" t="n">
        <f aca="false">$T279*6-183</f>
        <v>9</v>
      </c>
      <c r="AO279" s="0" t="n">
        <f aca="false">$AM279+($AF$2*SIN(2*$AM279))+($AG$2*SIN(4*$AM279)+($AH$2*SIN(6*$AM279)))</f>
        <v>0.0105057637820213</v>
      </c>
      <c r="AP279" s="0" t="n">
        <f aca="false">$AN279+ATAN(SINH($AL279)/COS($AK279))</f>
        <v>10.5631690145179</v>
      </c>
    </row>
    <row r="280" customFormat="false" ht="13.8" hidden="false" customHeight="false" outlineLevel="0" collapsed="false">
      <c r="A280" s="1" t="s">
        <v>1035</v>
      </c>
      <c r="B280" s="1" t="s">
        <v>1036</v>
      </c>
      <c r="C280" s="1" t="s">
        <v>1037</v>
      </c>
      <c r="D280" s="1" t="s">
        <v>96</v>
      </c>
      <c r="E280" s="1" t="n">
        <v>30.85</v>
      </c>
      <c r="F280" s="1" t="n">
        <v>9</v>
      </c>
      <c r="G280" s="1" t="n">
        <v>9</v>
      </c>
      <c r="H280" s="1" t="n">
        <v>10</v>
      </c>
      <c r="I280" s="1" t="n">
        <v>3</v>
      </c>
      <c r="J280" s="1" t="s">
        <v>62</v>
      </c>
      <c r="K280" s="1" t="s">
        <v>100</v>
      </c>
      <c r="L280" s="1" t="s">
        <v>101</v>
      </c>
      <c r="M280" s="1" t="s">
        <v>49</v>
      </c>
      <c r="N280" s="1" t="n">
        <v>32596425.08</v>
      </c>
      <c r="O280" s="1" t="n">
        <v>5986752.22</v>
      </c>
      <c r="P280" s="1" t="s">
        <v>50</v>
      </c>
      <c r="R280" s="1" t="s">
        <v>50</v>
      </c>
      <c r="S280" s="0" t="n">
        <v>1</v>
      </c>
      <c r="T280" s="0" t="n">
        <v>32</v>
      </c>
      <c r="U280" s="0" t="s">
        <v>51</v>
      </c>
      <c r="AI280" s="0" t="n">
        <f aca="false">($O280-$V$2)/($X$2*$AB$2)</f>
        <v>0.940563576411008</v>
      </c>
      <c r="AJ280" s="0" t="n">
        <f aca="false">($N280-$W$2)/($X$2*$AB$2)</f>
        <v>5.04258857789387</v>
      </c>
      <c r="AK280" s="0" t="n">
        <f aca="false">($AI280-(($AC$2*SIN(RADIANS(2*1*$AI280))*COSH(RADIANS(2*1*$AJ280)))+($AD$2*SIN(RADIANS(2*2*$AI280))*COSH(RADIANS(2*2*$AJ280)))+($AE$2*SIN(RADIANS(2*3*$AI280))*COSH(RADIANS(2*3*$AJ280)))))</f>
        <v>0.940535645802375</v>
      </c>
      <c r="AL280" s="0" t="n">
        <f aca="false">($AJ280-(($AC$2*COS(RADIANS(2*1*$AI280))*SINH(RADIANS(2*1*$AJ280)))+($AD$2*COS(RADIANS(2*2*$AI280))*SINH(RADIANS(2*2*$AJ280)))+($AE$2*COS(RADIANS(2*3*$AI280))*SINH(RADIANS(2*3*$AJ280)))))</f>
        <v>5.04244041664459</v>
      </c>
      <c r="AM280" s="0" t="n">
        <f aca="false">ASIN(((SIN(($AK280))/(COSH((($AL280)))))))</f>
        <v>0.0104342033064418</v>
      </c>
      <c r="AN280" s="0" t="n">
        <f aca="false">$T280*6-183</f>
        <v>9</v>
      </c>
      <c r="AO280" s="0" t="n">
        <f aca="false">$AM280+($AF$2*SIN(2*$AM280))+($AG$2*SIN(4*$AM280)+($AH$2*SIN(6*$AM280)))</f>
        <v>0.0105046566836106</v>
      </c>
      <c r="AP280" s="0" t="n">
        <f aca="false">$AN280+ATAN(SINH($AL280)/COS($AK280))</f>
        <v>10.5631840789409</v>
      </c>
    </row>
    <row r="281" customFormat="false" ht="13.8" hidden="false" customHeight="false" outlineLevel="0" collapsed="false">
      <c r="A281" s="1" t="s">
        <v>1038</v>
      </c>
      <c r="B281" s="1" t="s">
        <v>1039</v>
      </c>
      <c r="C281" s="1" t="s">
        <v>654</v>
      </c>
      <c r="D281" s="1" t="s">
        <v>109</v>
      </c>
      <c r="E281" s="1" t="n">
        <v>40.82</v>
      </c>
      <c r="F281" s="1" t="n">
        <v>11</v>
      </c>
      <c r="G281" s="1" t="n">
        <v>11</v>
      </c>
      <c r="H281" s="1" t="n">
        <v>12</v>
      </c>
      <c r="I281" s="1" t="n">
        <v>3</v>
      </c>
      <c r="J281" s="1" t="s">
        <v>46</v>
      </c>
      <c r="K281" s="1" t="s">
        <v>519</v>
      </c>
      <c r="L281" s="1" t="s">
        <v>520</v>
      </c>
      <c r="M281" s="1" t="s">
        <v>49</v>
      </c>
      <c r="N281" s="1" t="n">
        <v>32589318.01</v>
      </c>
      <c r="O281" s="1" t="n">
        <v>5990459.84</v>
      </c>
      <c r="P281" s="1" t="s">
        <v>50</v>
      </c>
      <c r="R281" s="1" t="s">
        <v>50</v>
      </c>
      <c r="S281" s="0" t="n">
        <v>1</v>
      </c>
      <c r="T281" s="0" t="n">
        <v>32</v>
      </c>
      <c r="U281" s="0" t="s">
        <v>51</v>
      </c>
      <c r="AI281" s="0" t="n">
        <f aca="false">($O281-$V$2)/($X$2*$AB$2)</f>
        <v>0.941146071259471</v>
      </c>
      <c r="AJ281" s="0" t="n">
        <f aca="false">($N281-$W$2)/($X$2*$AB$2)</f>
        <v>5.04147200401018</v>
      </c>
      <c r="AK281" s="0" t="n">
        <f aca="false">($AI281-(($AC$2*SIN(RADIANS(2*1*$AI281))*COSH(RADIANS(2*1*$AJ281)))+($AD$2*SIN(RADIANS(2*2*$AI281))*COSH(RADIANS(2*2*$AJ281)))+($AE$2*SIN(RADIANS(2*3*$AI281))*COSH(RADIANS(2*3*$AJ281)))))</f>
        <v>0.941118123549364</v>
      </c>
      <c r="AL281" s="0" t="n">
        <f aca="false">($AJ281-(($AC$2*COS(RADIANS(2*1*$AI281))*SINH(RADIANS(2*1*$AJ281)))+($AD$2*COS(RADIANS(2*2*$AI281))*SINH(RADIANS(2*2*$AJ281)))+($AE$2*COS(RADIANS(2*3*$AI281))*SINH(RADIANS(2*3*$AJ281)))))</f>
        <v>5.0413238760052</v>
      </c>
      <c r="AM281" s="0" t="n">
        <f aca="false">ASIN(((SIN(($AK281))/(COSH((($AL281)))))))</f>
        <v>0.0104502965781553</v>
      </c>
      <c r="AN281" s="0" t="n">
        <f aca="false">$T281*6-183</f>
        <v>9</v>
      </c>
      <c r="AO281" s="0" t="n">
        <f aca="false">$AM281+($AF$2*SIN(2*$AM281))+($AG$2*SIN(4*$AM281)+($AH$2*SIN(6*$AM281)))</f>
        <v>0.0105208586035286</v>
      </c>
      <c r="AP281" s="0" t="n">
        <f aca="false">$AN281+ATAN(SINH($AL281)/COS($AK281))</f>
        <v>10.5631816602466</v>
      </c>
    </row>
    <row r="282" customFormat="false" ht="13.8" hidden="false" customHeight="false" outlineLevel="0" collapsed="false">
      <c r="A282" s="1" t="s">
        <v>1040</v>
      </c>
      <c r="B282" s="1" t="s">
        <v>1041</v>
      </c>
      <c r="C282" s="1" t="s">
        <v>1042</v>
      </c>
      <c r="D282" s="1" t="s">
        <v>96</v>
      </c>
      <c r="E282" s="1" t="n">
        <v>30.19</v>
      </c>
      <c r="F282" s="1" t="n">
        <v>7.1</v>
      </c>
      <c r="G282" s="1" t="n">
        <v>7.1</v>
      </c>
      <c r="H282" s="1" t="n">
        <v>10</v>
      </c>
      <c r="I282" s="1" t="n">
        <v>3</v>
      </c>
      <c r="J282" s="1" t="s">
        <v>46</v>
      </c>
      <c r="K282" s="1" t="s">
        <v>47</v>
      </c>
      <c r="L282" s="1" t="s">
        <v>48</v>
      </c>
      <c r="M282" s="1" t="s">
        <v>49</v>
      </c>
      <c r="N282" s="1" t="n">
        <v>32575772.97</v>
      </c>
      <c r="O282" s="1" t="n">
        <v>5966985.35</v>
      </c>
      <c r="P282" s="1" t="s">
        <v>50</v>
      </c>
      <c r="R282" s="1" t="s">
        <v>50</v>
      </c>
      <c r="S282" s="0" t="n">
        <v>1</v>
      </c>
      <c r="T282" s="0" t="n">
        <v>32</v>
      </c>
      <c r="U282" s="0" t="s">
        <v>51</v>
      </c>
      <c r="AI282" s="0" t="n">
        <f aca="false">($O282-$V$2)/($X$2*$AB$2)</f>
        <v>0.937458053206032</v>
      </c>
      <c r="AJ282" s="0" t="n">
        <f aca="false">($N282-$W$2)/($X$2*$AB$2)</f>
        <v>5.03934397686008</v>
      </c>
      <c r="AK282" s="0" t="n">
        <f aca="false">($AI282-(($AC$2*SIN(RADIANS(2*1*$AI282))*COSH(RADIANS(2*1*$AJ282)))+($AD$2*SIN(RADIANS(2*2*$AI282))*COSH(RADIANS(2*2*$AJ282)))+($AE$2*SIN(RADIANS(2*3*$AI282))*COSH(RADIANS(2*3*$AJ282)))))</f>
        <v>0.937430215334187</v>
      </c>
      <c r="AL282" s="0" t="n">
        <f aca="false">($AJ282-(($AC$2*COS(RADIANS(2*1*$AI282))*SINH(RADIANS(2*1*$AJ282)))+($AD$2*COS(RADIANS(2*2*$AI282))*SINH(RADIANS(2*2*$AJ282)))+($AE$2*COS(RADIANS(2*3*$AI282))*SINH(RADIANS(2*3*$AJ282)))))</f>
        <v>5.0391959113991</v>
      </c>
      <c r="AM282" s="0" t="n">
        <f aca="false">ASIN(((SIN(($AK282))/(COSH((($AL282)))))))</f>
        <v>0.0104443441690675</v>
      </c>
      <c r="AN282" s="0" t="n">
        <f aca="false">$T282*6-183</f>
        <v>9</v>
      </c>
      <c r="AO282" s="0" t="n">
        <f aca="false">$AM282+($AF$2*SIN(2*$AM282))+($AG$2*SIN(4*$AM282)+($AH$2*SIN(6*$AM282)))</f>
        <v>0.0105148660088009</v>
      </c>
      <c r="AP282" s="0" t="n">
        <f aca="false">$AN282+ATAN(SINH($AL282)/COS($AK282))</f>
        <v>10.5631268683943</v>
      </c>
    </row>
    <row r="283" customFormat="false" ht="13.8" hidden="false" customHeight="false" outlineLevel="0" collapsed="false">
      <c r="A283" s="1" t="s">
        <v>1043</v>
      </c>
      <c r="B283" s="1" t="s">
        <v>1044</v>
      </c>
      <c r="C283" s="1" t="s">
        <v>1045</v>
      </c>
      <c r="D283" s="1" t="s">
        <v>711</v>
      </c>
      <c r="E283" s="1" t="n">
        <v>30.19</v>
      </c>
      <c r="K283" s="1" t="s">
        <v>47</v>
      </c>
      <c r="L283" s="1" t="s">
        <v>48</v>
      </c>
      <c r="M283" s="1" t="s">
        <v>49</v>
      </c>
      <c r="N283" s="1" t="n">
        <v>32575773</v>
      </c>
      <c r="O283" s="1" t="n">
        <v>5966985</v>
      </c>
      <c r="P283" s="1" t="s">
        <v>50</v>
      </c>
      <c r="R283" s="1" t="s">
        <v>50</v>
      </c>
      <c r="S283" s="0" t="n">
        <v>1</v>
      </c>
      <c r="T283" s="0" t="n">
        <v>32</v>
      </c>
      <c r="U283" s="0" t="s">
        <v>51</v>
      </c>
      <c r="AI283" s="0" t="n">
        <f aca="false">($O283-$V$2)/($X$2*$AB$2)</f>
        <v>0.937457998218413</v>
      </c>
      <c r="AJ283" s="0" t="n">
        <f aca="false">($N283-$W$2)/($X$2*$AB$2)</f>
        <v>5.03934398157331</v>
      </c>
      <c r="AK283" s="0" t="n">
        <f aca="false">($AI283-(($AC$2*SIN(RADIANS(2*1*$AI283))*COSH(RADIANS(2*1*$AJ283)))+($AD$2*SIN(RADIANS(2*2*$AI283))*COSH(RADIANS(2*2*$AJ283)))+($AE$2*SIN(RADIANS(2*3*$AI283))*COSH(RADIANS(2*3*$AJ283)))))</f>
        <v>0.937430160348199</v>
      </c>
      <c r="AL283" s="0" t="n">
        <f aca="false">($AJ283-(($AC$2*COS(RADIANS(2*1*$AI283))*SINH(RADIANS(2*1*$AJ283)))+($AD$2*COS(RADIANS(2*2*$AI283))*SINH(RADIANS(2*2*$AJ283)))+($AE$2*COS(RADIANS(2*3*$AI283))*SINH(RADIANS(2*3*$AJ283)))))</f>
        <v>5.03919591611218</v>
      </c>
      <c r="AM283" s="0" t="n">
        <f aca="false">ASIN(((SIN(($AK283))/(COSH((($AL283)))))))</f>
        <v>0.0104443436981362</v>
      </c>
      <c r="AN283" s="0" t="n">
        <f aca="false">$T283*6-183</f>
        <v>9</v>
      </c>
      <c r="AO283" s="0" t="n">
        <f aca="false">$AM283+($AF$2*SIN(2*$AM283))+($AG$2*SIN(4*$AM283)+($AH$2*SIN(6*$AM283)))</f>
        <v>0.0105148655346903</v>
      </c>
      <c r="AP283" s="0" t="n">
        <f aca="false">$AN283+ATAN(SINH($AL283)/COS($AK283))</f>
        <v>10.5631268678562</v>
      </c>
    </row>
    <row r="284" customFormat="false" ht="13.8" hidden="false" customHeight="false" outlineLevel="0" collapsed="false">
      <c r="A284" s="1" t="s">
        <v>1046</v>
      </c>
      <c r="B284" s="1" t="s">
        <v>1047</v>
      </c>
      <c r="C284" s="1" t="s">
        <v>1048</v>
      </c>
      <c r="D284" s="1" t="s">
        <v>289</v>
      </c>
      <c r="F284" s="1" t="n">
        <v>32</v>
      </c>
      <c r="G284" s="1" t="n">
        <v>33</v>
      </c>
      <c r="H284" s="1" t="n">
        <v>48</v>
      </c>
      <c r="I284" s="1" t="n">
        <v>4</v>
      </c>
      <c r="J284" s="1" t="s">
        <v>56</v>
      </c>
      <c r="K284" s="1" t="s">
        <v>519</v>
      </c>
      <c r="L284" s="1" t="s">
        <v>520</v>
      </c>
      <c r="M284" s="1" t="s">
        <v>49</v>
      </c>
      <c r="N284" s="1" t="n">
        <v>32588131.57</v>
      </c>
      <c r="O284" s="1" t="n">
        <v>5995238.04</v>
      </c>
      <c r="P284" s="1" t="s">
        <v>50</v>
      </c>
      <c r="R284" s="1" t="s">
        <v>50</v>
      </c>
      <c r="S284" s="0" t="n">
        <v>1</v>
      </c>
      <c r="T284" s="0" t="n">
        <v>32</v>
      </c>
      <c r="U284" s="0" t="s">
        <v>51</v>
      </c>
      <c r="AI284" s="0" t="n">
        <f aca="false">($O284-$V$2)/($X$2*$AB$2)</f>
        <v>0.94189676223776</v>
      </c>
      <c r="AJ284" s="0" t="n">
        <f aca="false">($N284-$W$2)/($X$2*$AB$2)</f>
        <v>5.0412856054073</v>
      </c>
      <c r="AK284" s="0" t="n">
        <f aca="false">($AI284-(($AC$2*SIN(RADIANS(2*1*$AI284))*COSH(RADIANS(2*1*$AJ284)))+($AD$2*SIN(RADIANS(2*2*$AI284))*COSH(RADIANS(2*2*$AJ284)))+($AE$2*SIN(RADIANS(2*3*$AI284))*COSH(RADIANS(2*3*$AJ284)))))</f>
        <v>0.941868792275329</v>
      </c>
      <c r="AL284" s="0" t="n">
        <f aca="false">($AJ284-(($AC$2*COS(RADIANS(2*1*$AI284))*SINH(RADIANS(2*1*$AJ284)))+($AD$2*COS(RADIANS(2*2*$AI284))*SINH(RADIANS(2*2*$AJ284)))+($AE$2*COS(RADIANS(2*3*$AI284))*SINH(RADIANS(2*3*$AJ284)))))</f>
        <v>5.04113748306317</v>
      </c>
      <c r="AM284" s="0" t="n">
        <f aca="false">ASIN(((SIN(($AK284))/(COSH((($AL284)))))))</f>
        <v>0.0104579586862074</v>
      </c>
      <c r="AN284" s="0" t="n">
        <f aca="false">$T284*6-183</f>
        <v>9</v>
      </c>
      <c r="AO284" s="0" t="n">
        <f aca="false">$AM284+($AF$2*SIN(2*$AM284))+($AG$2*SIN(4*$AM284)+($AH$2*SIN(6*$AM284)))</f>
        <v>0.0105285724396492</v>
      </c>
      <c r="AP284" s="0" t="n">
        <f aca="false">$AN284+ATAN(SINH($AL284)/COS($AK284))</f>
        <v>10.5631880891072</v>
      </c>
    </row>
    <row r="285" customFormat="false" ht="13.8" hidden="false" customHeight="false" outlineLevel="0" collapsed="false">
      <c r="A285" s="1" t="s">
        <v>1049</v>
      </c>
      <c r="B285" s="1" t="s">
        <v>1050</v>
      </c>
      <c r="C285" s="1" t="s">
        <v>1051</v>
      </c>
      <c r="D285" s="1" t="s">
        <v>414</v>
      </c>
      <c r="E285" s="1" t="n">
        <v>53.74</v>
      </c>
      <c r="F285" s="1" t="n">
        <v>28</v>
      </c>
      <c r="G285" s="1" t="n">
        <v>28</v>
      </c>
      <c r="H285" s="1" t="n">
        <v>30</v>
      </c>
      <c r="I285" s="1" t="n">
        <v>3</v>
      </c>
      <c r="J285" s="1" t="s">
        <v>46</v>
      </c>
      <c r="K285" s="1" t="s">
        <v>100</v>
      </c>
      <c r="L285" s="1" t="s">
        <v>101</v>
      </c>
      <c r="M285" s="1" t="s">
        <v>49</v>
      </c>
      <c r="N285" s="1" t="n">
        <v>32583597</v>
      </c>
      <c r="O285" s="1" t="n">
        <v>5988747</v>
      </c>
      <c r="P285" s="1" t="s">
        <v>50</v>
      </c>
      <c r="R285" s="1" t="s">
        <v>50</v>
      </c>
      <c r="S285" s="0" t="n">
        <v>1</v>
      </c>
      <c r="T285" s="0" t="n">
        <v>32</v>
      </c>
      <c r="U285" s="0" t="s">
        <v>51</v>
      </c>
      <c r="AI285" s="0" t="n">
        <f aca="false">($O285-$V$2)/($X$2*$AB$2)</f>
        <v>0.940876971277207</v>
      </c>
      <c r="AJ285" s="0" t="n">
        <f aca="false">($N285-$W$2)/($X$2*$AB$2)</f>
        <v>5.04057319052524</v>
      </c>
      <c r="AK285" s="0" t="n">
        <f aca="false">($AI285-(($AC$2*SIN(RADIANS(2*1*$AI285))*COSH(RADIANS(2*1*$AJ285)))+($AD$2*SIN(RADIANS(2*2*$AI285))*COSH(RADIANS(2*2*$AJ285)))+($AE$2*SIN(RADIANS(2*3*$AI285))*COSH(RADIANS(2*3*$AJ285)))))</f>
        <v>0.940849031707999</v>
      </c>
      <c r="AL285" s="0" t="n">
        <f aca="false">($AJ285-(($AC$2*COS(RADIANS(2*1*$AI285))*SINH(RADIANS(2*1*$AJ285)))+($AD$2*COS(RADIANS(2*2*$AI285))*SINH(RADIANS(2*2*$AJ285)))+($AE$2*COS(RADIANS(2*3*$AI285))*SINH(RADIANS(2*3*$AJ285)))))</f>
        <v>5.04042508915548</v>
      </c>
      <c r="AM285" s="0" t="n">
        <f aca="false">ASIN(((SIN(($AK285))/(COSH((($AL285)))))))</f>
        <v>0.0104576416994577</v>
      </c>
      <c r="AN285" s="0" t="n">
        <f aca="false">$T285*6-183</f>
        <v>9</v>
      </c>
      <c r="AO285" s="0" t="n">
        <f aca="false">$AM285+($AF$2*SIN(2*$AM285))+($AG$2*SIN(4*$AM285)+($AH$2*SIN(6*$AM285)))</f>
        <v>0.0105282533128736</v>
      </c>
      <c r="AP285" s="0" t="n">
        <f aca="false">$AN285+ATAN(SINH($AL285)/COS($AK285))</f>
        <v>10.5631719985368</v>
      </c>
    </row>
    <row r="286" customFormat="false" ht="13.8" hidden="false" customHeight="false" outlineLevel="0" collapsed="false">
      <c r="A286" s="1" t="s">
        <v>1052</v>
      </c>
      <c r="B286" s="1" t="s">
        <v>1053</v>
      </c>
      <c r="C286" s="1" t="s">
        <v>1054</v>
      </c>
      <c r="D286" s="1" t="s">
        <v>186</v>
      </c>
      <c r="E286" s="1" t="n">
        <v>38.72</v>
      </c>
      <c r="F286" s="1" t="n">
        <v>4.1</v>
      </c>
      <c r="G286" s="1" t="n">
        <v>4.1</v>
      </c>
      <c r="H286" s="1" t="n">
        <v>5</v>
      </c>
      <c r="I286" s="1" t="n">
        <v>3</v>
      </c>
      <c r="J286" s="1" t="s">
        <v>46</v>
      </c>
      <c r="K286" s="1" t="s">
        <v>47</v>
      </c>
      <c r="L286" s="1" t="s">
        <v>48</v>
      </c>
      <c r="M286" s="1" t="s">
        <v>49</v>
      </c>
      <c r="N286" s="1" t="n">
        <v>32578693.12</v>
      </c>
      <c r="O286" s="1" t="n">
        <v>5980538.94</v>
      </c>
      <c r="S286" s="0" t="n">
        <v>1</v>
      </c>
      <c r="T286" s="0" t="n">
        <v>32</v>
      </c>
      <c r="U286" s="0" t="s">
        <v>51</v>
      </c>
      <c r="AI286" s="0" t="n">
        <f aca="false">($O286-$V$2)/($X$2*$AB$2)</f>
        <v>0.939587423625109</v>
      </c>
      <c r="AJ286" s="0" t="n">
        <f aca="false">($N286-$W$2)/($X$2*$AB$2)</f>
        <v>5.03980275427841</v>
      </c>
      <c r="AK286" s="0" t="n">
        <f aca="false">($AI286-(($AC$2*SIN(RADIANS(2*1*$AI286))*COSH(RADIANS(2*1*$AJ286)))+($AD$2*SIN(RADIANS(2*2*$AI286))*COSH(RADIANS(2*2*$AJ286)))+($AE$2*SIN(RADIANS(2*3*$AI286))*COSH(RADIANS(2*3*$AJ286)))))</f>
        <v>0.939559522466308</v>
      </c>
      <c r="AL286" s="0" t="n">
        <f aca="false">($AJ286-(($AC$2*COS(RADIANS(2*1*$AI286))*SINH(RADIANS(2*1*$AJ286)))+($AD$2*COS(RADIANS(2*2*$AI286))*SINH(RADIANS(2*2*$AJ286)))+($AE$2*COS(RADIANS(2*3*$AI286))*SINH(RADIANS(2*3*$AJ286)))))</f>
        <v>5.03965467555972</v>
      </c>
      <c r="AM286" s="0" t="n">
        <f aca="false">ASIN(((SIN(($AK286))/(COSH((($AL286)))))))</f>
        <v>0.0104558533090854</v>
      </c>
      <c r="AN286" s="0" t="n">
        <f aca="false">$T286*6-183</f>
        <v>9</v>
      </c>
      <c r="AO286" s="0" t="n">
        <f aca="false">$AM286+($AF$2*SIN(2*$AM286))+($AG$2*SIN(4*$AM286)+($AH$2*SIN(6*$AM286)))</f>
        <v>0.0105264528488045</v>
      </c>
      <c r="AP286" s="0" t="n">
        <f aca="false">$AN286+ATAN(SINH($AL286)/COS($AK286))</f>
        <v>10.5631526327533</v>
      </c>
    </row>
    <row r="287" customFormat="false" ht="13.8" hidden="false" customHeight="false" outlineLevel="0" collapsed="false">
      <c r="A287" s="1" t="s">
        <v>1055</v>
      </c>
      <c r="B287" s="1" t="s">
        <v>1056</v>
      </c>
      <c r="C287" s="1" t="s">
        <v>1057</v>
      </c>
      <c r="D287" s="1" t="s">
        <v>414</v>
      </c>
      <c r="E287" s="1" t="n">
        <v>22.19</v>
      </c>
      <c r="F287" s="1" t="n">
        <v>10</v>
      </c>
      <c r="G287" s="1" t="n">
        <v>10</v>
      </c>
      <c r="H287" s="1" t="n">
        <v>11</v>
      </c>
      <c r="I287" s="1" t="n">
        <v>2</v>
      </c>
      <c r="J287" s="1" t="s">
        <v>62</v>
      </c>
      <c r="K287" s="1" t="s">
        <v>47</v>
      </c>
      <c r="L287" s="1" t="s">
        <v>48</v>
      </c>
      <c r="M287" s="1" t="s">
        <v>49</v>
      </c>
      <c r="N287" s="1" t="n">
        <v>32528311.28</v>
      </c>
      <c r="O287" s="1" t="n">
        <v>5985109.11</v>
      </c>
      <c r="P287" s="1" t="s">
        <v>50</v>
      </c>
      <c r="R287" s="1" t="s">
        <v>50</v>
      </c>
      <c r="S287" s="0" t="n">
        <v>1</v>
      </c>
      <c r="T287" s="0" t="n">
        <v>32</v>
      </c>
      <c r="U287" s="0" t="s">
        <v>51</v>
      </c>
      <c r="AI287" s="0" t="n">
        <f aca="false">($O287-$V$2)/($X$2*$AB$2)</f>
        <v>0.940305431533578</v>
      </c>
      <c r="AJ287" s="0" t="n">
        <f aca="false">($N287-$W$2)/($X$2*$AB$2)</f>
        <v>5.03188739017527</v>
      </c>
      <c r="AK287" s="0" t="n">
        <f aca="false">($AI287-(($AC$2*SIN(RADIANS(2*1*$AI287))*COSH(RADIANS(2*1*$AJ287)))+($AD$2*SIN(RADIANS(2*2*$AI287))*COSH(RADIANS(2*2*$AJ287)))+($AE$2*SIN(RADIANS(2*3*$AI287))*COSH(RADIANS(2*3*$AJ287)))))</f>
        <v>0.940277510404016</v>
      </c>
      <c r="AL287" s="0" t="n">
        <f aca="false">($AJ287-(($AC$2*COS(RADIANS(2*1*$AI287))*SINH(RADIANS(2*1*$AJ287)))+($AD$2*COS(RADIANS(2*2*$AI287))*SINH(RADIANS(2*2*$AJ287)))+($AE$2*COS(RADIANS(2*3*$AI287))*SINH(RADIANS(2*3*$AJ287)))))</f>
        <v>5.03173954653594</v>
      </c>
      <c r="AM287" s="0" t="n">
        <f aca="false">ASIN(((SIN(($AK287))/(COSH((($AL287)))))))</f>
        <v>0.0105444660622407</v>
      </c>
      <c r="AN287" s="0" t="n">
        <f aca="false">$T287*6-183</f>
        <v>9</v>
      </c>
      <c r="AO287" s="0" t="n">
        <f aca="false">$AM287+($AF$2*SIN(2*$AM287))+($AG$2*SIN(4*$AM287)+($AH$2*SIN(6*$AM287)))</f>
        <v>0.0106156638390937</v>
      </c>
      <c r="AP287" s="0" t="n">
        <f aca="false">$AN287+ATAN(SINH($AL287)/COS($AK287))</f>
        <v>10.5630994579692</v>
      </c>
    </row>
    <row r="288" customFormat="false" ht="13.8" hidden="false" customHeight="false" outlineLevel="0" collapsed="false">
      <c r="A288" s="1" t="s">
        <v>1058</v>
      </c>
      <c r="B288" s="1" t="s">
        <v>1059</v>
      </c>
      <c r="C288" s="1" t="s">
        <v>1060</v>
      </c>
      <c r="D288" s="1" t="s">
        <v>303</v>
      </c>
      <c r="E288" s="1" t="n">
        <v>-0.28</v>
      </c>
      <c r="F288" s="1" t="n">
        <v>24</v>
      </c>
      <c r="G288" s="1" t="n">
        <v>26</v>
      </c>
      <c r="H288" s="1" t="n">
        <v>70</v>
      </c>
      <c r="I288" s="1" t="n">
        <v>5</v>
      </c>
      <c r="J288" s="1" t="s">
        <v>62</v>
      </c>
      <c r="K288" s="1" t="s">
        <v>1061</v>
      </c>
      <c r="L288" s="1" t="s">
        <v>1062</v>
      </c>
      <c r="M288" s="1" t="s">
        <v>49</v>
      </c>
      <c r="N288" s="1" t="n">
        <v>32529923.27</v>
      </c>
      <c r="O288" s="1" t="n">
        <v>5970455.9</v>
      </c>
      <c r="R288" s="1" t="s">
        <v>50</v>
      </c>
      <c r="S288" s="0" t="n">
        <v>1</v>
      </c>
      <c r="T288" s="0" t="n">
        <v>32</v>
      </c>
      <c r="U288" s="0" t="s">
        <v>51</v>
      </c>
      <c r="AI288" s="0" t="n">
        <f aca="false">($O288-$V$2)/($X$2*$AB$2)</f>
        <v>0.93800330258335</v>
      </c>
      <c r="AJ288" s="0" t="n">
        <f aca="false">($N288-$W$2)/($X$2*$AB$2)</f>
        <v>5.03214064586781</v>
      </c>
      <c r="AK288" s="0" t="n">
        <f aca="false">($AI288-(($AC$2*SIN(RADIANS(2*1*$AI288))*COSH(RADIANS(2*1*$AJ288)))+($AD$2*SIN(RADIANS(2*2*$AI288))*COSH(RADIANS(2*2*$AJ288)))+($AE$2*SIN(RADIANS(2*3*$AI288))*COSH(RADIANS(2*3*$AJ288)))))</f>
        <v>0.937975449745171</v>
      </c>
      <c r="AL288" s="0" t="n">
        <f aca="false">($AJ288-(($AC$2*COS(RADIANS(2*1*$AI288))*SINH(RADIANS(2*1*$AJ288)))+($AD$2*COS(RADIANS(2*2*$AI288))*SINH(RADIANS(2*2*$AJ288)))+($AE$2*COS(RADIANS(2*3*$AI288))*SINH(RADIANS(2*3*$AJ288)))))</f>
        <v>5.03199279432128</v>
      </c>
      <c r="AM288" s="0" t="n">
        <f aca="false">ASIN(((SIN(($AK288))/(COSH((($AL288)))))))</f>
        <v>0.0105240542521695</v>
      </c>
      <c r="AN288" s="0" t="n">
        <f aca="false">$T288*6-183</f>
        <v>9</v>
      </c>
      <c r="AO288" s="0" t="n">
        <f aca="false">$AM288+($AF$2*SIN(2*$AM288))+($AG$2*SIN(4*$AM288)+($AH$2*SIN(6*$AM288)))</f>
        <v>0.0105951142262288</v>
      </c>
      <c r="AP288" s="0" t="n">
        <f aca="false">$AN288+ATAN(SINH($AL288)/COS($AK288))</f>
        <v>10.5630771594064</v>
      </c>
    </row>
    <row r="289" customFormat="false" ht="13.8" hidden="false" customHeight="false" outlineLevel="0" collapsed="false">
      <c r="A289" s="1" t="s">
        <v>1063</v>
      </c>
      <c r="B289" s="1" t="s">
        <v>1064</v>
      </c>
      <c r="C289" s="1" t="s">
        <v>1065</v>
      </c>
      <c r="D289" s="1" t="s">
        <v>954</v>
      </c>
      <c r="E289" s="1" t="n">
        <v>18.29</v>
      </c>
      <c r="F289" s="1" t="n">
        <v>190.5</v>
      </c>
      <c r="G289" s="1" t="n">
        <v>190.5</v>
      </c>
      <c r="H289" s="1" t="n">
        <v>228</v>
      </c>
      <c r="I289" s="1" t="n">
        <v>5</v>
      </c>
      <c r="J289" s="1" t="s">
        <v>598</v>
      </c>
      <c r="K289" s="1" t="s">
        <v>837</v>
      </c>
      <c r="L289" s="1" t="s">
        <v>838</v>
      </c>
      <c r="M289" s="1" t="s">
        <v>251</v>
      </c>
      <c r="N289" s="1" t="n">
        <v>32522755.51</v>
      </c>
      <c r="O289" s="1" t="n">
        <v>5990424.08</v>
      </c>
      <c r="Q289" s="1" t="s">
        <v>50</v>
      </c>
      <c r="S289" s="0" t="n">
        <v>1</v>
      </c>
      <c r="T289" s="0" t="n">
        <v>32</v>
      </c>
      <c r="U289" s="0" t="s">
        <v>51</v>
      </c>
      <c r="AI289" s="0" t="n">
        <f aca="false">($O289-$V$2)/($X$2*$AB$2)</f>
        <v>0.941140453095856</v>
      </c>
      <c r="AJ289" s="0" t="n">
        <f aca="false">($N289-$W$2)/($X$2*$AB$2)</f>
        <v>5.03101453713094</v>
      </c>
      <c r="AK289" s="0" t="n">
        <f aca="false">($AI289-(($AC$2*SIN(RADIANS(2*1*$AI289))*COSH(RADIANS(2*1*$AJ289)))+($AD$2*SIN(RADIANS(2*2*$AI289))*COSH(RADIANS(2*2*$AJ289)))+($AE$2*SIN(RADIANS(2*3*$AI289))*COSH(RADIANS(2*3*$AJ289)))))</f>
        <v>0.941112507328439</v>
      </c>
      <c r="AL289" s="0" t="n">
        <f aca="false">($AJ289-(($AC$2*COS(RADIANS(2*1*$AI289))*SINH(RADIANS(2*1*$AJ289)))+($AD$2*COS(RADIANS(2*2*$AI289))*SINH(RADIANS(2*2*$AJ289)))+($AE$2*COS(RADIANS(2*3*$AI289))*SINH(RADIANS(2*3*$AJ289)))))</f>
        <v>5.03086671954204</v>
      </c>
      <c r="AM289" s="0" t="n">
        <f aca="false">ASIN(((SIN(($AK289))/(COSH((($AL289)))))))</f>
        <v>0.0105601018612596</v>
      </c>
      <c r="AN289" s="0" t="n">
        <f aca="false">$T289*6-183</f>
        <v>9</v>
      </c>
      <c r="AO289" s="0" t="n">
        <f aca="false">$AM289+($AF$2*SIN(2*$AM289))+($AG$2*SIN(4*$AM289)+($AH$2*SIN(6*$AM289)))</f>
        <v>0.0106314051973507</v>
      </c>
      <c r="AP289" s="0" t="n">
        <f aca="false">$AN289+ATAN(SINH($AL289)/COS($AK289))</f>
        <v>10.5631015517293</v>
      </c>
    </row>
    <row r="290" customFormat="false" ht="13.8" hidden="false" customHeight="false" outlineLevel="0" collapsed="false">
      <c r="A290" s="1" t="s">
        <v>1066</v>
      </c>
      <c r="B290" s="1" t="s">
        <v>1067</v>
      </c>
      <c r="C290" s="1" t="s">
        <v>1068</v>
      </c>
      <c r="D290" s="1" t="s">
        <v>1069</v>
      </c>
      <c r="E290" s="1" t="n">
        <v>-0.4</v>
      </c>
      <c r="F290" s="1" t="n">
        <v>24.5</v>
      </c>
      <c r="G290" s="1" t="n">
        <v>24.5</v>
      </c>
      <c r="H290" s="1" t="n">
        <v>25</v>
      </c>
      <c r="I290" s="1" t="n">
        <v>2</v>
      </c>
      <c r="J290" s="1" t="s">
        <v>62</v>
      </c>
      <c r="K290" s="1" t="s">
        <v>216</v>
      </c>
      <c r="L290" s="1" t="s">
        <v>217</v>
      </c>
      <c r="M290" s="1" t="s">
        <v>49</v>
      </c>
      <c r="N290" s="1" t="n">
        <v>32515297.09</v>
      </c>
      <c r="O290" s="1" t="n">
        <v>5973479.03</v>
      </c>
      <c r="R290" s="1" t="s">
        <v>50</v>
      </c>
      <c r="S290" s="0" t="n">
        <v>1</v>
      </c>
      <c r="T290" s="0" t="n">
        <v>32</v>
      </c>
      <c r="U290" s="0" t="s">
        <v>51</v>
      </c>
      <c r="AI290" s="0" t="n">
        <f aca="false">($O290-$V$2)/($X$2*$AB$2)</f>
        <v>0.938478258930342</v>
      </c>
      <c r="AJ290" s="0" t="n">
        <f aca="false">($N290-$W$2)/($X$2*$AB$2)</f>
        <v>5.02984276353287</v>
      </c>
      <c r="AK290" s="0" t="n">
        <f aca="false">($AI290-(($AC$2*SIN(RADIANS(2*1*$AI290))*COSH(RADIANS(2*1*$AJ290)))+($AD$2*SIN(RADIANS(2*2*$AI290))*COSH(RADIANS(2*2*$AJ290)))+($AE$2*SIN(RADIANS(2*3*$AI290))*COSH(RADIANS(2*3*$AJ290)))))</f>
        <v>0.938450392382692</v>
      </c>
      <c r="AL290" s="0" t="n">
        <f aca="false">($AJ290-(($AC$2*COS(RADIANS(2*1*$AI290))*SINH(RADIANS(2*1*$AJ290)))+($AD$2*COS(RADIANS(2*2*$AI290))*SINH(RADIANS(2*2*$AJ290)))+($AE$2*COS(RADIANS(2*3*$AI290))*SINH(RADIANS(2*3*$AJ290)))))</f>
        <v>5.02969498027452</v>
      </c>
      <c r="AM290" s="0" t="n">
        <f aca="false">ASIN(((SIN(($AK290))/(COSH((($AL290)))))))</f>
        <v>0.0105519365736732</v>
      </c>
      <c r="AN290" s="0" t="n">
        <f aca="false">$T290*6-183</f>
        <v>9</v>
      </c>
      <c r="AO290" s="0" t="n">
        <f aca="false">$AM290+($AF$2*SIN(2*$AM290))+($AG$2*SIN(4*$AM290)+($AH$2*SIN(6*$AM290)))</f>
        <v>0.0106231847848936</v>
      </c>
      <c r="AP290" s="0" t="n">
        <f aca="false">$AN290+ATAN(SINH($AL290)/COS($AK290))</f>
        <v>10.5630644117197</v>
      </c>
    </row>
    <row r="291" customFormat="false" ht="13.8" hidden="false" customHeight="false" outlineLevel="0" collapsed="false">
      <c r="A291" s="1" t="s">
        <v>1070</v>
      </c>
      <c r="B291" s="1" t="s">
        <v>1071</v>
      </c>
      <c r="C291" s="1" t="s">
        <v>1072</v>
      </c>
      <c r="D291" s="1" t="s">
        <v>296</v>
      </c>
      <c r="E291" s="1" t="n">
        <v>14.26</v>
      </c>
      <c r="F291" s="1" t="n">
        <v>28</v>
      </c>
      <c r="G291" s="1" t="n">
        <v>29</v>
      </c>
      <c r="H291" s="1" t="n">
        <v>30</v>
      </c>
      <c r="I291" s="1" t="n">
        <v>2</v>
      </c>
      <c r="J291" s="1" t="s">
        <v>56</v>
      </c>
      <c r="K291" s="1" t="s">
        <v>1073</v>
      </c>
      <c r="L291" s="1" t="s">
        <v>1074</v>
      </c>
      <c r="M291" s="1" t="s">
        <v>49</v>
      </c>
      <c r="N291" s="1" t="n">
        <v>32532859.13</v>
      </c>
      <c r="O291" s="1" t="n">
        <v>5970400.84</v>
      </c>
      <c r="P291" s="1" t="s">
        <v>50</v>
      </c>
      <c r="R291" s="1" t="s">
        <v>50</v>
      </c>
      <c r="S291" s="0" t="n">
        <v>1</v>
      </c>
      <c r="T291" s="0" t="n">
        <v>32</v>
      </c>
      <c r="U291" s="0" t="s">
        <v>51</v>
      </c>
      <c r="AI291" s="0" t="n">
        <f aca="false">($O291-$V$2)/($X$2*$AB$2)</f>
        <v>0.937994652245301</v>
      </c>
      <c r="AJ291" s="0" t="n">
        <f aca="false">($N291-$W$2)/($X$2*$AB$2)</f>
        <v>5.03260189144471</v>
      </c>
      <c r="AK291" s="0" t="n">
        <f aca="false">($AI291-(($AC$2*SIN(RADIANS(2*1*$AI291))*COSH(RADIANS(2*1*$AJ291)))+($AD$2*SIN(RADIANS(2*2*$AI291))*COSH(RADIANS(2*2*$AJ291)))+($AE$2*SIN(RADIANS(2*3*$AI291))*COSH(RADIANS(2*3*$AJ291)))))</f>
        <v>0.937966799585884</v>
      </c>
      <c r="AL291" s="0" t="n">
        <f aca="false">($AJ291-(($AC$2*COS(RADIANS(2*1*$AI291))*SINH(RADIANS(2*1*$AJ291)))+($AD$2*COS(RADIANS(2*2*$AI291))*SINH(RADIANS(2*2*$AJ291)))+($AE$2*COS(RADIANS(2*3*$AI291))*SINH(RADIANS(2*3*$AJ291)))))</f>
        <v>5.03245402620548</v>
      </c>
      <c r="AM291" s="0" t="n">
        <f aca="false">ASIN(((SIN(($AK291))/(COSH((($AL291)))))))</f>
        <v>0.0105191348350718</v>
      </c>
      <c r="AN291" s="0" t="n">
        <f aca="false">$T291*6-183</f>
        <v>9</v>
      </c>
      <c r="AO291" s="0" t="n">
        <f aca="false">$AM291+($AF$2*SIN(2*$AM291))+($AG$2*SIN(4*$AM291)+($AH$2*SIN(6*$AM291)))</f>
        <v>0.0105901615974862</v>
      </c>
      <c r="AP291" s="0" t="n">
        <f aca="false">$AN291+ATAN(SINH($AL291)/COS($AK291))</f>
        <v>10.5630806280802</v>
      </c>
    </row>
    <row r="292" customFormat="false" ht="13.8" hidden="false" customHeight="false" outlineLevel="0" collapsed="false">
      <c r="A292" s="1" t="s">
        <v>1075</v>
      </c>
      <c r="B292" s="1" t="s">
        <v>1076</v>
      </c>
      <c r="C292" s="1" t="s">
        <v>1077</v>
      </c>
      <c r="D292" s="1" t="s">
        <v>1069</v>
      </c>
      <c r="E292" s="1" t="n">
        <v>67.3</v>
      </c>
      <c r="F292" s="1" t="n">
        <v>10</v>
      </c>
      <c r="G292" s="1" t="n">
        <v>10.35</v>
      </c>
      <c r="H292" s="1" t="n">
        <v>10.5</v>
      </c>
      <c r="I292" s="1" t="n">
        <v>2</v>
      </c>
      <c r="J292" s="1" t="s">
        <v>62</v>
      </c>
      <c r="K292" s="1" t="s">
        <v>47</v>
      </c>
      <c r="L292" s="1" t="s">
        <v>48</v>
      </c>
      <c r="M292" s="1" t="s">
        <v>49</v>
      </c>
      <c r="N292" s="1" t="n">
        <v>32547326.79</v>
      </c>
      <c r="O292" s="1" t="n">
        <v>5987456.78</v>
      </c>
      <c r="P292" s="1" t="s">
        <v>50</v>
      </c>
      <c r="R292" s="1" t="s">
        <v>50</v>
      </c>
      <c r="S292" s="0" t="n">
        <v>1</v>
      </c>
      <c r="T292" s="0" t="n">
        <v>32</v>
      </c>
      <c r="U292" s="0" t="s">
        <v>51</v>
      </c>
      <c r="AI292" s="0" t="n">
        <f aca="false">($O292-$V$2)/($X$2*$AB$2)</f>
        <v>0.940674268059676</v>
      </c>
      <c r="AJ292" s="0" t="n">
        <f aca="false">($N292-$W$2)/($X$2*$AB$2)</f>
        <v>5.03487486910135</v>
      </c>
      <c r="AK292" s="0" t="n">
        <f aca="false">($AI292-(($AC$2*SIN(RADIANS(2*1*$AI292))*COSH(RADIANS(2*1*$AJ292)))+($AD$2*SIN(RADIANS(2*2*$AI292))*COSH(RADIANS(2*2*$AJ292)))+($AE$2*SIN(RADIANS(2*3*$AI292))*COSH(RADIANS(2*3*$AJ292)))))</f>
        <v>0.940646335475137</v>
      </c>
      <c r="AL292" s="0" t="n">
        <f aca="false">($AJ292-(($AC$2*COS(RADIANS(2*1*$AI292))*SINH(RADIANS(2*1*$AJ292)))+($AD$2*COS(RADIANS(2*2*$AI292))*SINH(RADIANS(2*2*$AJ292)))+($AE$2*COS(RADIANS(2*3*$AI292))*SINH(RADIANS(2*3*$AJ292)))))</f>
        <v>5.03472693684642</v>
      </c>
      <c r="AM292" s="0" t="n">
        <f aca="false">ASIN(((SIN(($AK292))/(COSH((($AL292)))))))</f>
        <v>0.0105158437264554</v>
      </c>
      <c r="AN292" s="0" t="n">
        <f aca="false">$T292*6-183</f>
        <v>9</v>
      </c>
      <c r="AO292" s="0" t="n">
        <f aca="false">$AM292+($AF$2*SIN(2*$AM292))+($AG$2*SIN(4*$AM292)+($AH$2*SIN(6*$AM292)))</f>
        <v>0.0105868482701501</v>
      </c>
      <c r="AP292" s="0" t="n">
        <f aca="false">$AN292+ATAN(SINH($AL292)/COS($AK292))</f>
        <v>10.5631262962682</v>
      </c>
    </row>
    <row r="293" customFormat="false" ht="13.8" hidden="false" customHeight="false" outlineLevel="0" collapsed="false">
      <c r="A293" s="1" t="s">
        <v>1078</v>
      </c>
      <c r="B293" s="1" t="s">
        <v>1079</v>
      </c>
      <c r="C293" s="1" t="s">
        <v>1080</v>
      </c>
      <c r="D293" s="1" t="s">
        <v>370</v>
      </c>
      <c r="E293" s="1" t="n">
        <v>12.28</v>
      </c>
      <c r="F293" s="1" t="n">
        <v>6</v>
      </c>
      <c r="G293" s="1" t="n">
        <v>6</v>
      </c>
      <c r="H293" s="1" t="n">
        <v>7.4</v>
      </c>
      <c r="I293" s="1" t="n">
        <v>3</v>
      </c>
      <c r="J293" s="1" t="s">
        <v>46</v>
      </c>
      <c r="K293" s="1" t="s">
        <v>47</v>
      </c>
      <c r="L293" s="1" t="s">
        <v>48</v>
      </c>
      <c r="M293" s="1" t="s">
        <v>49</v>
      </c>
      <c r="N293" s="1" t="n">
        <v>32534917.63</v>
      </c>
      <c r="O293" s="1" t="n">
        <v>5983643.51</v>
      </c>
      <c r="P293" s="1" t="s">
        <v>50</v>
      </c>
      <c r="R293" s="1" t="s">
        <v>50</v>
      </c>
      <c r="S293" s="0" t="n">
        <v>1</v>
      </c>
      <c r="T293" s="0" t="n">
        <v>32</v>
      </c>
      <c r="U293" s="0" t="s">
        <v>51</v>
      </c>
      <c r="AI293" s="0" t="n">
        <f aca="false">($O293-$V$2)/($X$2*$AB$2)</f>
        <v>0.940075174805567</v>
      </c>
      <c r="AJ293" s="0" t="n">
        <f aca="false">($N293-$W$2)/($X$2*$AB$2)</f>
        <v>5.03292529719977</v>
      </c>
      <c r="AK293" s="0" t="n">
        <f aca="false">($AI293-(($AC$2*SIN(RADIANS(2*1*$AI293))*COSH(RADIANS(2*1*$AJ293)))+($AD$2*SIN(RADIANS(2*2*$AI293))*COSH(RADIANS(2*2*$AJ293)))+($AE$2*SIN(RADIANS(2*3*$AI293))*COSH(RADIANS(2*3*$AJ293)))))</f>
        <v>0.940047260334794</v>
      </c>
      <c r="AL293" s="0" t="n">
        <f aca="false">($AJ293-(($AC$2*COS(RADIANS(2*1*$AI293))*SINH(RADIANS(2*1*$AJ293)))+($AD$2*COS(RADIANS(2*2*$AI293))*SINH(RADIANS(2*2*$AJ293)))+($AE$2*COS(RADIANS(2*3*$AI293))*SINH(RADIANS(2*3*$AJ293)))))</f>
        <v>5.03277742271309</v>
      </c>
      <c r="AM293" s="0" t="n">
        <f aca="false">ASIN(((SIN(($AK293))/(COSH((($AL293)))))))</f>
        <v>0.010531757787322</v>
      </c>
      <c r="AN293" s="0" t="n">
        <f aca="false">$T293*6-183</f>
        <v>9</v>
      </c>
      <c r="AO293" s="0" t="n">
        <f aca="false">$AM293+($AF$2*SIN(2*$AM293))+($AG$2*SIN(4*$AM293)+($AH$2*SIN(6*$AM293)))</f>
        <v>0.0106028697689667</v>
      </c>
      <c r="AP293" s="0" t="n">
        <f aca="false">$AN293+ATAN(SINH($AL293)/COS($AK293))</f>
        <v>10.5631050174267</v>
      </c>
    </row>
    <row r="294" customFormat="false" ht="13.8" hidden="false" customHeight="false" outlineLevel="0" collapsed="false">
      <c r="A294" s="1" t="s">
        <v>1081</v>
      </c>
      <c r="B294" s="1" t="s">
        <v>1082</v>
      </c>
      <c r="C294" s="1" t="s">
        <v>1083</v>
      </c>
      <c r="D294" s="1" t="s">
        <v>303</v>
      </c>
      <c r="E294" s="1" t="n">
        <v>17.7</v>
      </c>
      <c r="F294" s="1" t="n">
        <v>35</v>
      </c>
      <c r="G294" s="1" t="n">
        <v>37</v>
      </c>
      <c r="H294" s="1" t="n">
        <v>100</v>
      </c>
      <c r="I294" s="1" t="n">
        <v>5</v>
      </c>
      <c r="J294" s="1" t="s">
        <v>56</v>
      </c>
      <c r="K294" s="1" t="s">
        <v>47</v>
      </c>
      <c r="L294" s="1" t="s">
        <v>48</v>
      </c>
      <c r="M294" s="1" t="s">
        <v>49</v>
      </c>
      <c r="N294" s="1" t="n">
        <v>32539190.86</v>
      </c>
      <c r="O294" s="1" t="n">
        <v>5981886.15</v>
      </c>
      <c r="P294" s="1" t="s">
        <v>50</v>
      </c>
      <c r="R294" s="1" t="s">
        <v>50</v>
      </c>
      <c r="S294" s="0" t="n">
        <v>1</v>
      </c>
      <c r="T294" s="0" t="n">
        <v>32</v>
      </c>
      <c r="U294" s="0" t="s">
        <v>51</v>
      </c>
      <c r="AI294" s="0" t="n">
        <f aca="false">($O294-$V$2)/($X$2*$AB$2)</f>
        <v>0.939799080398132</v>
      </c>
      <c r="AJ294" s="0" t="n">
        <f aca="false">($N294-$W$2)/($X$2*$AB$2)</f>
        <v>5.03359665361204</v>
      </c>
      <c r="AK294" s="0" t="n">
        <f aca="false">($AI294-(($AC$2*SIN(RADIANS(2*1*$AI294))*COSH(RADIANS(2*1*$AJ294)))+($AD$2*SIN(RADIANS(2*2*$AI294))*COSH(RADIANS(2*2*$AJ294)))+($AE$2*SIN(RADIANS(2*3*$AI294))*COSH(RADIANS(2*3*$AJ294)))))</f>
        <v>0.939771174008947</v>
      </c>
      <c r="AL294" s="0" t="n">
        <f aca="false">($AJ294-(($AC$2*COS(RADIANS(2*1*$AI294))*SINH(RADIANS(2*1*$AJ294)))+($AD$2*COS(RADIANS(2*2*$AI294))*SINH(RADIANS(2*2*$AJ294)))+($AE$2*COS(RADIANS(2*3*$AI294))*SINH(RADIANS(2*3*$AJ294)))))</f>
        <v>5.03344875915052</v>
      </c>
      <c r="AM294" s="0" t="n">
        <f aca="false">ASIN(((SIN(($AK294))/(COSH((($AL294)))))))</f>
        <v>0.0105225677263182</v>
      </c>
      <c r="AN294" s="0" t="n">
        <f aca="false">$T294*6-183</f>
        <v>9</v>
      </c>
      <c r="AO294" s="0" t="n">
        <f aca="false">$AM294+($AF$2*SIN(2*$AM294))+($AG$2*SIN(4*$AM294)+($AH$2*SIN(6*$AM294)))</f>
        <v>0.0105936176646428</v>
      </c>
      <c r="AP294" s="0" t="n">
        <f aca="false">$AN294+ATAN(SINH($AL294)/COS($AK294))</f>
        <v>10.5631072739337</v>
      </c>
    </row>
    <row r="295" customFormat="false" ht="13.8" hidden="false" customHeight="false" outlineLevel="0" collapsed="false">
      <c r="A295" s="1" t="s">
        <v>1084</v>
      </c>
      <c r="B295" s="1" t="s">
        <v>1085</v>
      </c>
      <c r="C295" s="1" t="s">
        <v>1086</v>
      </c>
      <c r="D295" s="1" t="s">
        <v>186</v>
      </c>
      <c r="E295" s="1" t="n">
        <v>22.43</v>
      </c>
      <c r="F295" s="1" t="n">
        <v>6</v>
      </c>
      <c r="G295" s="1" t="n">
        <v>6</v>
      </c>
      <c r="H295" s="1" t="n">
        <v>7</v>
      </c>
      <c r="I295" s="1" t="n">
        <v>3</v>
      </c>
      <c r="J295" s="1" t="s">
        <v>46</v>
      </c>
      <c r="K295" s="1" t="s">
        <v>47</v>
      </c>
      <c r="L295" s="1" t="s">
        <v>48</v>
      </c>
      <c r="M295" s="1" t="s">
        <v>49</v>
      </c>
      <c r="N295" s="1" t="n">
        <v>32541037.14</v>
      </c>
      <c r="O295" s="1" t="n">
        <v>5983154.61</v>
      </c>
      <c r="P295" s="1" t="s">
        <v>50</v>
      </c>
      <c r="R295" s="1" t="s">
        <v>50</v>
      </c>
      <c r="S295" s="0" t="n">
        <v>1</v>
      </c>
      <c r="T295" s="0" t="n">
        <v>32</v>
      </c>
      <c r="U295" s="0" t="s">
        <v>51</v>
      </c>
      <c r="AI295" s="0" t="n">
        <f aca="false">($O295-$V$2)/($X$2*$AB$2)</f>
        <v>0.93999836495682</v>
      </c>
      <c r="AJ295" s="0" t="n">
        <f aca="false">($N295-$W$2)/($X$2*$AB$2)</f>
        <v>5.03388671801692</v>
      </c>
      <c r="AK295" s="0" t="n">
        <f aca="false">($AI295-(($AC$2*SIN(RADIANS(2*1*$AI295))*COSH(RADIANS(2*1*$AJ295)))+($AD$2*SIN(RADIANS(2*2*$AI295))*COSH(RADIANS(2*2*$AJ295)))+($AE$2*SIN(RADIANS(2*3*$AI295))*COSH(RADIANS(2*3*$AJ295)))))</f>
        <v>0.939970452603029</v>
      </c>
      <c r="AL295" s="0" t="n">
        <f aca="false">($AJ295-(($AC$2*COS(RADIANS(2*1*$AI295))*SINH(RADIANS(2*1*$AJ295)))+($AD$2*COS(RADIANS(2*2*$AI295))*SINH(RADIANS(2*2*$AJ295)))+($AE$2*COS(RADIANS(2*3*$AI295))*SINH(RADIANS(2*3*$AJ295)))))</f>
        <v>5.03373881497909</v>
      </c>
      <c r="AM295" s="0" t="n">
        <f aca="false">ASIN(((SIN(($AK295))/(COSH((($AL295)))))))</f>
        <v>0.0105210477785597</v>
      </c>
      <c r="AN295" s="0" t="n">
        <f aca="false">$T295*6-183</f>
        <v>9</v>
      </c>
      <c r="AO295" s="0" t="n">
        <f aca="false">$AM295+($AF$2*SIN(2*$AM295))+($AG$2*SIN(4*$AM295)+($AH$2*SIN(6*$AM295)))</f>
        <v>0.0105920874555131</v>
      </c>
      <c r="AP295" s="0" t="n">
        <f aca="false">$AN295+ATAN(SINH($AL295)/COS($AK295))</f>
        <v>10.5631116004488</v>
      </c>
    </row>
    <row r="296" customFormat="false" ht="13.8" hidden="false" customHeight="false" outlineLevel="0" collapsed="false">
      <c r="A296" s="1" t="s">
        <v>1087</v>
      </c>
      <c r="B296" s="1" t="s">
        <v>1088</v>
      </c>
      <c r="C296" s="1" t="s">
        <v>1089</v>
      </c>
      <c r="D296" s="1" t="s">
        <v>109</v>
      </c>
      <c r="E296" s="1" t="n">
        <v>6.11</v>
      </c>
      <c r="F296" s="1" t="n">
        <v>6.2</v>
      </c>
      <c r="G296" s="1" t="n">
        <v>6.2</v>
      </c>
      <c r="H296" s="1" t="n">
        <v>11</v>
      </c>
      <c r="I296" s="1" t="n">
        <v>3</v>
      </c>
      <c r="J296" s="1" t="s">
        <v>46</v>
      </c>
      <c r="K296" s="1" t="s">
        <v>76</v>
      </c>
      <c r="L296" s="1" t="s">
        <v>77</v>
      </c>
      <c r="M296" s="1" t="s">
        <v>49</v>
      </c>
      <c r="N296" s="1" t="n">
        <v>32522206.69</v>
      </c>
      <c r="O296" s="1" t="n">
        <v>5989751.34</v>
      </c>
      <c r="P296" s="1" t="s">
        <v>50</v>
      </c>
      <c r="R296" s="1" t="s">
        <v>50</v>
      </c>
      <c r="S296" s="0" t="n">
        <v>1</v>
      </c>
      <c r="T296" s="0" t="n">
        <v>32</v>
      </c>
      <c r="U296" s="0" t="s">
        <v>51</v>
      </c>
      <c r="AI296" s="0" t="n">
        <f aca="false">($O296-$V$2)/($X$2*$AB$2)</f>
        <v>0.941034760607318</v>
      </c>
      <c r="AJ296" s="0" t="n">
        <f aca="false">($N296-$W$2)/($X$2*$AB$2)</f>
        <v>5.03092831340177</v>
      </c>
      <c r="AK296" s="0" t="n">
        <f aca="false">($AI296-(($AC$2*SIN(RADIANS(2*1*$AI296))*COSH(RADIANS(2*1*$AJ296)))+($AD$2*SIN(RADIANS(2*2*$AI296))*COSH(RADIANS(2*2*$AJ296)))+($AE$2*SIN(RADIANS(2*3*$AI296))*COSH(RADIANS(2*3*$AJ296)))))</f>
        <v>0.941006817991778</v>
      </c>
      <c r="AL296" s="0" t="n">
        <f aca="false">($AJ296-(($AC$2*COS(RADIANS(2*1*$AI296))*SINH(RADIANS(2*1*$AJ296)))+($AD$2*COS(RADIANS(2*2*$AI296))*SINH(RADIANS(2*2*$AJ296)))+($AE$2*COS(RADIANS(2*3*$AI296))*SINH(RADIANS(2*3*$AJ296)))))</f>
        <v>5.03078049835431</v>
      </c>
      <c r="AM296" s="0" t="n">
        <f aca="false">ASIN(((SIN(($AK296))/(COSH((($AL296)))))))</f>
        <v>0.0105601989844007</v>
      </c>
      <c r="AN296" s="0" t="n">
        <f aca="false">$T296*6-183</f>
        <v>9</v>
      </c>
      <c r="AO296" s="0" t="n">
        <f aca="false">$AM296+($AF$2*SIN(2*$AM296))+($AG$2*SIN(4*$AM296)+($AH$2*SIN(6*$AM296)))</f>
        <v>0.0106315029761821</v>
      </c>
      <c r="AP296" s="0" t="n">
        <f aca="false">$AN296+ATAN(SINH($AL296)/COS($AK296))</f>
        <v>10.5630997720657</v>
      </c>
    </row>
    <row r="297" customFormat="false" ht="13.8" hidden="false" customHeight="false" outlineLevel="0" collapsed="false">
      <c r="A297" s="1" t="s">
        <v>1090</v>
      </c>
      <c r="B297" s="1" t="s">
        <v>1091</v>
      </c>
      <c r="C297" s="1" t="s">
        <v>1092</v>
      </c>
      <c r="D297" s="1" t="s">
        <v>45</v>
      </c>
      <c r="E297" s="1" t="n">
        <v>9.95</v>
      </c>
      <c r="F297" s="1" t="n">
        <v>199</v>
      </c>
      <c r="G297" s="1" t="n">
        <v>201</v>
      </c>
      <c r="H297" s="1" t="n">
        <v>280</v>
      </c>
      <c r="I297" s="1" t="n">
        <v>5</v>
      </c>
      <c r="J297" s="1" t="s">
        <v>598</v>
      </c>
      <c r="K297" s="1" t="s">
        <v>249</v>
      </c>
      <c r="L297" s="1" t="s">
        <v>250</v>
      </c>
      <c r="M297" s="1" t="s">
        <v>251</v>
      </c>
      <c r="N297" s="1" t="n">
        <v>32540811.82</v>
      </c>
      <c r="O297" s="1" t="n">
        <v>5963227.31</v>
      </c>
      <c r="Q297" s="1" t="s">
        <v>50</v>
      </c>
      <c r="S297" s="0" t="n">
        <v>1</v>
      </c>
      <c r="T297" s="0" t="n">
        <v>32</v>
      </c>
      <c r="U297" s="0" t="s">
        <v>51</v>
      </c>
      <c r="AI297" s="0" t="n">
        <f aca="false">($O297-$V$2)/($X$2*$AB$2)</f>
        <v>0.936867636998244</v>
      </c>
      <c r="AJ297" s="0" t="n">
        <f aca="false">($N297-$W$2)/($X$2*$AB$2)</f>
        <v>5.03385131855871</v>
      </c>
      <c r="AK297" s="0" t="n">
        <f aca="false">($AI297-(($AC$2*SIN(RADIANS(2*1*$AI297))*COSH(RADIANS(2*1*$AJ297)))+($AD$2*SIN(RADIANS(2*2*$AI297))*COSH(RADIANS(2*2*$AJ297)))+($AE$2*SIN(RADIANS(2*3*$AI297))*COSH(RADIANS(2*3*$AJ297)))))</f>
        <v>0.936839817581199</v>
      </c>
      <c r="AL297" s="0" t="n">
        <f aca="false">($AJ297-(($AC$2*COS(RADIANS(2*1*$AI297))*SINH(RADIANS(2*1*$AJ297)))+($AD$2*COS(RADIANS(2*2*$AI297))*SINH(RADIANS(2*2*$AJ297)))+($AE$2*COS(RADIANS(2*3*$AI297))*SINH(RADIANS(2*3*$AJ297)))))</f>
        <v>5.03370341604177</v>
      </c>
      <c r="AM297" s="0" t="n">
        <f aca="false">ASIN(((SIN(($AK297))/(COSH((($AL297)))))))</f>
        <v>0.0104973099938225</v>
      </c>
      <c r="AN297" s="0" t="n">
        <f aca="false">$T297*6-183</f>
        <v>9</v>
      </c>
      <c r="AO297" s="0" t="n">
        <f aca="false">$AM297+($AF$2*SIN(2*$AM297))+($AG$2*SIN(4*$AM297)+($AH$2*SIN(6*$AM297)))</f>
        <v>0.0105681894137211</v>
      </c>
      <c r="AP297" s="0" t="n">
        <f aca="false">$AN297+ATAN(SINH($AL297)/COS($AK297))</f>
        <v>10.5630784271516</v>
      </c>
    </row>
    <row r="298" customFormat="false" ht="13.8" hidden="false" customHeight="false" outlineLevel="0" collapsed="false">
      <c r="A298" s="1" t="s">
        <v>1093</v>
      </c>
      <c r="B298" s="1" t="s">
        <v>1094</v>
      </c>
      <c r="C298" s="1" t="s">
        <v>1095</v>
      </c>
      <c r="D298" s="1" t="s">
        <v>45</v>
      </c>
      <c r="E298" s="1" t="n">
        <v>8.04</v>
      </c>
      <c r="F298" s="1" t="n">
        <v>19</v>
      </c>
      <c r="G298" s="1" t="n">
        <v>21</v>
      </c>
      <c r="H298" s="1" t="n">
        <v>22</v>
      </c>
      <c r="I298" s="1" t="n">
        <v>5</v>
      </c>
      <c r="J298" s="1" t="s">
        <v>62</v>
      </c>
      <c r="K298" s="1" t="s">
        <v>47</v>
      </c>
      <c r="L298" s="1" t="s">
        <v>48</v>
      </c>
      <c r="M298" s="1" t="s">
        <v>49</v>
      </c>
      <c r="N298" s="1" t="n">
        <v>32541487.46</v>
      </c>
      <c r="O298" s="1" t="n">
        <v>5960164.56</v>
      </c>
      <c r="P298" s="1" t="s">
        <v>50</v>
      </c>
      <c r="R298" s="1" t="s">
        <v>50</v>
      </c>
      <c r="S298" s="0" t="n">
        <v>1</v>
      </c>
      <c r="T298" s="0" t="n">
        <v>32</v>
      </c>
      <c r="U298" s="0" t="s">
        <v>51</v>
      </c>
      <c r="AI298" s="0" t="n">
        <f aca="false">($O298-$V$2)/($X$2*$AB$2)</f>
        <v>0.936386456052751</v>
      </c>
      <c r="AJ298" s="0" t="n">
        <f aca="false">($N298-$W$2)/($X$2*$AB$2)</f>
        <v>5.03395746665895</v>
      </c>
      <c r="AK298" s="0" t="n">
        <f aca="false">($AI298-(($AC$2*SIN(RADIANS(2*1*$AI298))*COSH(RADIANS(2*1*$AJ298)))+($AD$2*SIN(RADIANS(2*2*$AI298))*COSH(RADIANS(2*2*$AJ298)))+($AE$2*SIN(RADIANS(2*3*$AI298))*COSH(RADIANS(2*3*$AJ298)))))</f>
        <v>0.936358650900909</v>
      </c>
      <c r="AL298" s="0" t="n">
        <f aca="false">($AJ298-(($AC$2*COS(RADIANS(2*1*$AI298))*SINH(RADIANS(2*1*$AJ298)))+($AD$2*COS(RADIANS(2*2*$AI298))*SINH(RADIANS(2*2*$AJ298)))+($AE$2*COS(RADIANS(2*3*$AI298))*SINH(RADIANS(2*3*$AJ298)))))</f>
        <v>5.03380956090988</v>
      </c>
      <c r="AM298" s="0" t="n">
        <f aca="false">ASIN(((SIN(($AK298))/(COSH((($AL298)))))))</f>
        <v>0.010492481491013</v>
      </c>
      <c r="AN298" s="0" t="n">
        <f aca="false">$T298*6-183</f>
        <v>9</v>
      </c>
      <c r="AO298" s="0" t="n">
        <f aca="false">$AM298+($AF$2*SIN(2*$AM298))+($AG$2*SIN(4*$AM298)+($AH$2*SIN(6*$AM298)))</f>
        <v>0.010563328313004</v>
      </c>
      <c r="AP298" s="0" t="n">
        <f aca="false">$AN298+ATAN(SINH($AL298)/COS($AK298))</f>
        <v>10.5630741967994</v>
      </c>
    </row>
    <row r="299" customFormat="false" ht="13.8" hidden="false" customHeight="false" outlineLevel="0" collapsed="false">
      <c r="A299" s="1" t="s">
        <v>1096</v>
      </c>
      <c r="B299" s="1" t="s">
        <v>1097</v>
      </c>
      <c r="C299" s="1" t="s">
        <v>1098</v>
      </c>
      <c r="D299" s="1" t="s">
        <v>303</v>
      </c>
      <c r="E299" s="1" t="n">
        <v>16.5</v>
      </c>
      <c r="F299" s="1" t="n">
        <v>47.5</v>
      </c>
      <c r="G299" s="1" t="n">
        <v>48.5</v>
      </c>
      <c r="H299" s="1" t="n">
        <v>115</v>
      </c>
      <c r="I299" s="1" t="n">
        <v>5</v>
      </c>
      <c r="J299" s="1" t="s">
        <v>598</v>
      </c>
      <c r="K299" s="1" t="s">
        <v>47</v>
      </c>
      <c r="L299" s="1" t="s">
        <v>48</v>
      </c>
      <c r="M299" s="1" t="s">
        <v>49</v>
      </c>
      <c r="N299" s="1" t="n">
        <v>32533680.94</v>
      </c>
      <c r="O299" s="1" t="n">
        <v>5975973.66</v>
      </c>
      <c r="P299" s="1" t="s">
        <v>50</v>
      </c>
      <c r="R299" s="1" t="s">
        <v>50</v>
      </c>
      <c r="S299" s="0" t="n">
        <v>1</v>
      </c>
      <c r="T299" s="0" t="n">
        <v>32</v>
      </c>
      <c r="U299" s="0" t="s">
        <v>51</v>
      </c>
      <c r="AI299" s="0" t="n">
        <f aca="false">($O299-$V$2)/($X$2*$AB$2)</f>
        <v>0.938870183972234</v>
      </c>
      <c r="AJ299" s="0" t="n">
        <f aca="false">($N299-$W$2)/($X$2*$AB$2)</f>
        <v>5.03273100394583</v>
      </c>
      <c r="AK299" s="0" t="n">
        <f aca="false">($AI299-(($AC$2*SIN(RADIANS(2*1*$AI299))*COSH(RADIANS(2*1*$AJ299)))+($AD$2*SIN(RADIANS(2*2*$AI299))*COSH(RADIANS(2*2*$AJ299)))+($AE$2*SIN(RADIANS(2*3*$AI299))*COSH(RADIANS(2*3*$AJ299)))))</f>
        <v>0.938842305302371</v>
      </c>
      <c r="AL299" s="0" t="n">
        <f aca="false">($AJ299-(($AC$2*COS(RADIANS(2*1*$AI299))*SINH(RADIANS(2*1*$AJ299)))+($AD$2*COS(RADIANS(2*2*$AI299))*SINH(RADIANS(2*2*$AJ299)))+($AE$2*COS(RADIANS(2*3*$AI299))*SINH(RADIANS(2*3*$AJ299)))))</f>
        <v>5.03258313502228</v>
      </c>
      <c r="AM299" s="0" t="n">
        <f aca="false">ASIN(((SIN(($AK299))/(COSH((($AL299)))))))</f>
        <v>0.0105245270425803</v>
      </c>
      <c r="AN299" s="0" t="n">
        <f aca="false">$T299*6-183</f>
        <v>9</v>
      </c>
      <c r="AO299" s="0" t="n">
        <f aca="false">$AM299+($AF$2*SIN(2*$AM299))+($AG$2*SIN(4*$AM299)+($AH$2*SIN(6*$AM299)))</f>
        <v>0.0105955902085107</v>
      </c>
      <c r="AP299" s="0" t="n">
        <f aca="false">$AN299+ATAN(SINH($AL299)/COS($AK299))</f>
        <v>10.5630908356212</v>
      </c>
    </row>
    <row r="300" customFormat="false" ht="13.8" hidden="false" customHeight="false" outlineLevel="0" collapsed="false">
      <c r="A300" s="1" t="s">
        <v>1099</v>
      </c>
      <c r="B300" s="1" t="s">
        <v>1100</v>
      </c>
      <c r="C300" s="1" t="s">
        <v>1101</v>
      </c>
      <c r="D300" s="1" t="s">
        <v>303</v>
      </c>
      <c r="E300" s="1" t="n">
        <v>9.49</v>
      </c>
      <c r="F300" s="1" t="n">
        <v>134</v>
      </c>
      <c r="G300" s="1" t="n">
        <v>136</v>
      </c>
      <c r="H300" s="1" t="n">
        <v>231</v>
      </c>
      <c r="I300" s="1" t="n">
        <v>5</v>
      </c>
      <c r="J300" s="1" t="s">
        <v>598</v>
      </c>
      <c r="K300" s="1" t="s">
        <v>809</v>
      </c>
      <c r="L300" s="1" t="s">
        <v>810</v>
      </c>
      <c r="M300" s="1" t="s">
        <v>251</v>
      </c>
      <c r="N300" s="1" t="n">
        <v>32531018.2</v>
      </c>
      <c r="O300" s="1" t="n">
        <v>5984026.49</v>
      </c>
      <c r="Q300" s="1" t="s">
        <v>50</v>
      </c>
      <c r="S300" s="0" t="n">
        <v>1</v>
      </c>
      <c r="T300" s="0" t="n">
        <v>32</v>
      </c>
      <c r="U300" s="0" t="s">
        <v>51</v>
      </c>
      <c r="AI300" s="0" t="n">
        <f aca="false">($O300-$V$2)/($X$2*$AB$2)</f>
        <v>0.940135343829648</v>
      </c>
      <c r="AJ300" s="0" t="n">
        <f aca="false">($N300-$W$2)/($X$2*$AB$2)</f>
        <v>5.03231266756487</v>
      </c>
      <c r="AK300" s="0" t="n">
        <f aca="false">($AI300-(($AC$2*SIN(RADIANS(2*1*$AI300))*COSH(RADIANS(2*1*$AJ300)))+($AD$2*SIN(RADIANS(2*2*$AI300))*COSH(RADIANS(2*2*$AJ300)))+($AE$2*SIN(RADIANS(2*3*$AI300))*COSH(RADIANS(2*3*$AJ300)))))</f>
        <v>0.940107427676717</v>
      </c>
      <c r="AL300" s="0" t="n">
        <f aca="false">($AJ300-(($AC$2*COS(RADIANS(2*1*$AI300))*SINH(RADIANS(2*1*$AJ300)))+($AD$2*COS(RADIANS(2*2*$AI300))*SINH(RADIANS(2*2*$AJ300)))+($AE$2*COS(RADIANS(2*3*$AI300))*SINH(RADIANS(2*3*$AJ300)))))</f>
        <v>5.03216481127317</v>
      </c>
      <c r="AM300" s="0" t="n">
        <f aca="false">ASIN(((SIN(($AK300))/(COSH((($AL300)))))))</f>
        <v>0.0105386743543844</v>
      </c>
      <c r="AN300" s="0" t="n">
        <f aca="false">$T300*6-183</f>
        <v>9</v>
      </c>
      <c r="AO300" s="0" t="n">
        <f aca="false">$AM300+($AF$2*SIN(2*$AM300))+($AG$2*SIN(4*$AM300)+($AH$2*SIN(6*$AM300)))</f>
        <v>0.0106098330306741</v>
      </c>
      <c r="AP300" s="0" t="n">
        <f aca="false">$AN300+ATAN(SINH($AL300)/COS($AK300))</f>
        <v>10.5631009380587</v>
      </c>
    </row>
    <row r="301" customFormat="false" ht="13.8" hidden="false" customHeight="false" outlineLevel="0" collapsed="false">
      <c r="A301" s="1" t="s">
        <v>1102</v>
      </c>
      <c r="B301" s="1" t="s">
        <v>1103</v>
      </c>
      <c r="C301" s="1" t="s">
        <v>1104</v>
      </c>
      <c r="D301" s="1" t="s">
        <v>125</v>
      </c>
      <c r="E301" s="1" t="n">
        <v>30.81</v>
      </c>
      <c r="F301" s="1" t="n">
        <v>26</v>
      </c>
      <c r="G301" s="1" t="n">
        <v>26</v>
      </c>
      <c r="H301" s="1" t="n">
        <v>27</v>
      </c>
      <c r="I301" s="1" t="n">
        <v>3</v>
      </c>
      <c r="J301" s="1" t="s">
        <v>46</v>
      </c>
      <c r="K301" s="1" t="s">
        <v>47</v>
      </c>
      <c r="L301" s="1" t="s">
        <v>48</v>
      </c>
      <c r="M301" s="1" t="s">
        <v>49</v>
      </c>
      <c r="N301" s="1" t="n">
        <v>32546671.86</v>
      </c>
      <c r="O301" s="1" t="n">
        <v>5980525.59</v>
      </c>
      <c r="P301" s="1" t="s">
        <v>50</v>
      </c>
      <c r="R301" s="1" t="s">
        <v>50</v>
      </c>
      <c r="S301" s="0" t="n">
        <v>1</v>
      </c>
      <c r="T301" s="0" t="n">
        <v>32</v>
      </c>
      <c r="U301" s="0" t="s">
        <v>51</v>
      </c>
      <c r="AI301" s="0" t="n">
        <f aca="false">($O301-$V$2)/($X$2*$AB$2)</f>
        <v>0.939585326240202</v>
      </c>
      <c r="AJ301" s="0" t="n">
        <f aca="false">($N301-$W$2)/($X$2*$AB$2)</f>
        <v>5.03477197469709</v>
      </c>
      <c r="AK301" s="0" t="n">
        <f aca="false">($AI301-(($AC$2*SIN(RADIANS(2*1*$AI301))*COSH(RADIANS(2*1*$AJ301)))+($AD$2*SIN(RADIANS(2*2*$AI301))*COSH(RADIANS(2*2*$AJ301)))+($AE$2*SIN(RADIANS(2*3*$AI301))*COSH(RADIANS(2*3*$AJ301)))))</f>
        <v>0.93955742599677</v>
      </c>
      <c r="AL301" s="0" t="n">
        <f aca="false">($AJ301-(($AC$2*COS(RADIANS(2*1*$AI301))*SINH(RADIANS(2*1*$AJ301)))+($AD$2*COS(RADIANS(2*2*$AI301))*SINH(RADIANS(2*2*$AJ301)))+($AE$2*COS(RADIANS(2*3*$AI301))*SINH(RADIANS(2*3*$AJ301)))))</f>
        <v>5.03462404531176</v>
      </c>
      <c r="AM301" s="0" t="n">
        <f aca="false">ASIN(((SIN(($AK301))/(COSH((($AL301)))))))</f>
        <v>0.0105085667418917</v>
      </c>
      <c r="AN301" s="0" t="n">
        <f aca="false">$T301*6-183</f>
        <v>9</v>
      </c>
      <c r="AO301" s="0" t="n">
        <f aca="false">$AM301+($AF$2*SIN(2*$AM301))+($AG$2*SIN(4*$AM301)+($AH$2*SIN(6*$AM301)))</f>
        <v>0.0105795221576674</v>
      </c>
      <c r="AP301" s="0" t="n">
        <f aca="false">$AN301+ATAN(SINH($AL301)/COS($AK301))</f>
        <v>10.563114059496</v>
      </c>
    </row>
    <row r="302" customFormat="false" ht="13.8" hidden="false" customHeight="false" outlineLevel="0" collapsed="false">
      <c r="A302" s="1" t="s">
        <v>1105</v>
      </c>
      <c r="B302" s="1" t="s">
        <v>1106</v>
      </c>
      <c r="C302" s="1" t="s">
        <v>1107</v>
      </c>
      <c r="D302" s="1" t="s">
        <v>370</v>
      </c>
      <c r="E302" s="1" t="n">
        <v>18.72</v>
      </c>
      <c r="F302" s="1" t="n">
        <v>6</v>
      </c>
      <c r="G302" s="1" t="n">
        <v>6</v>
      </c>
      <c r="H302" s="1" t="n">
        <v>7</v>
      </c>
      <c r="I302" s="1" t="n">
        <v>3</v>
      </c>
      <c r="J302" s="1" t="s">
        <v>46</v>
      </c>
      <c r="K302" s="1" t="s">
        <v>47</v>
      </c>
      <c r="L302" s="1" t="s">
        <v>48</v>
      </c>
      <c r="M302" s="1" t="s">
        <v>49</v>
      </c>
      <c r="N302" s="1" t="n">
        <v>32535221.55</v>
      </c>
      <c r="O302" s="1" t="n">
        <v>5987275.13</v>
      </c>
      <c r="P302" s="1" t="s">
        <v>50</v>
      </c>
      <c r="R302" s="1" t="s">
        <v>50</v>
      </c>
      <c r="S302" s="0" t="n">
        <v>1</v>
      </c>
      <c r="T302" s="0" t="n">
        <v>32</v>
      </c>
      <c r="U302" s="0" t="s">
        <v>51</v>
      </c>
      <c r="AI302" s="0" t="n">
        <f aca="false">($O302-$V$2)/($X$2*$AB$2)</f>
        <v>0.940645729485274</v>
      </c>
      <c r="AJ302" s="0" t="n">
        <f aca="false">($N302-$W$2)/($X$2*$AB$2)</f>
        <v>5.03297304530619</v>
      </c>
      <c r="AK302" s="0" t="n">
        <f aca="false">($AI302-(($AC$2*SIN(RADIANS(2*1*$AI302))*COSH(RADIANS(2*1*$AJ302)))+($AD$2*SIN(RADIANS(2*2*$AI302))*COSH(RADIANS(2*2*$AJ302)))+($AE$2*SIN(RADIANS(2*3*$AI302))*COSH(RADIANS(2*3*$AJ302)))))</f>
        <v>0.940617798070515</v>
      </c>
      <c r="AL302" s="0" t="n">
        <f aca="false">($AJ302-(($AC$2*COS(RADIANS(2*1*$AI302))*SINH(RADIANS(2*1*$AJ302)))+($AD$2*COS(RADIANS(2*2*$AI302))*SINH(RADIANS(2*2*$AJ302)))+($AE$2*COS(RADIANS(2*3*$AI302))*SINH(RADIANS(2*3*$AJ302)))))</f>
        <v>5.03282516949895</v>
      </c>
      <c r="AM302" s="0" t="n">
        <f aca="false">ASIN(((SIN(($AK302))/(COSH((($AL302)))))))</f>
        <v>0.010535641181125</v>
      </c>
      <c r="AN302" s="0" t="n">
        <f aca="false">$T302*6-183</f>
        <v>9</v>
      </c>
      <c r="AO302" s="0" t="n">
        <f aca="false">$AM302+($AF$2*SIN(2*$AM302))+($AG$2*SIN(4*$AM302)+($AH$2*SIN(6*$AM302)))</f>
        <v>0.0106067793800687</v>
      </c>
      <c r="AP302" s="0" t="n">
        <f aca="false">$AN302+ATAN(SINH($AL302)/COS($AK302))</f>
        <v>10.5631113944444</v>
      </c>
    </row>
    <row r="303" customFormat="false" ht="13.8" hidden="false" customHeight="false" outlineLevel="0" collapsed="false">
      <c r="A303" s="1" t="s">
        <v>1108</v>
      </c>
      <c r="B303" s="1" t="s">
        <v>1109</v>
      </c>
      <c r="C303" s="1" t="s">
        <v>1110</v>
      </c>
      <c r="D303" s="1" t="s">
        <v>186</v>
      </c>
      <c r="E303" s="1" t="n">
        <v>38.14</v>
      </c>
      <c r="F303" s="1" t="n">
        <v>4.1</v>
      </c>
      <c r="G303" s="1" t="n">
        <v>4.1</v>
      </c>
      <c r="H303" s="1" t="n">
        <v>5</v>
      </c>
      <c r="I303" s="1" t="n">
        <v>3</v>
      </c>
      <c r="J303" s="1" t="s">
        <v>46</v>
      </c>
      <c r="K303" s="1" t="s">
        <v>47</v>
      </c>
      <c r="L303" s="1" t="s">
        <v>48</v>
      </c>
      <c r="M303" s="1" t="s">
        <v>49</v>
      </c>
      <c r="N303" s="1" t="n">
        <v>32527519.61</v>
      </c>
      <c r="O303" s="1" t="n">
        <v>5987884.06</v>
      </c>
      <c r="P303" s="1" t="s">
        <v>50</v>
      </c>
      <c r="R303" s="1" t="s">
        <v>50</v>
      </c>
      <c r="S303" s="0" t="n">
        <v>1</v>
      </c>
      <c r="T303" s="0" t="n">
        <v>32</v>
      </c>
      <c r="U303" s="0" t="s">
        <v>51</v>
      </c>
      <c r="AI303" s="0" t="n">
        <f aca="false">($O303-$V$2)/($X$2*$AB$2)</f>
        <v>0.940741396945282</v>
      </c>
      <c r="AJ303" s="0" t="n">
        <f aca="false">($N303-$W$2)/($X$2*$AB$2)</f>
        <v>5.03176301289371</v>
      </c>
      <c r="AK303" s="0" t="n">
        <f aca="false">($AI303-(($AC$2*SIN(RADIANS(2*1*$AI303))*COSH(RADIANS(2*1*$AJ303)))+($AD$2*SIN(RADIANS(2*2*$AI303))*COSH(RADIANS(2*2*$AJ303)))+($AE$2*SIN(RADIANS(2*3*$AI303))*COSH(RADIANS(2*3*$AJ303)))))</f>
        <v>0.940713462896051</v>
      </c>
      <c r="AL303" s="0" t="n">
        <f aca="false">($AJ303-(($AC$2*COS(RADIANS(2*1*$AI303))*SINH(RADIANS(2*1*$AJ303)))+($AD$2*COS(RADIANS(2*2*$AI303))*SINH(RADIANS(2*2*$AJ303)))+($AE$2*COS(RADIANS(2*3*$AI303))*SINH(RADIANS(2*3*$AJ303)))))</f>
        <v>5.03161517302019</v>
      </c>
      <c r="AM303" s="0" t="n">
        <f aca="false">ASIN(((SIN(($AK303))/(COSH((($AL303)))))))</f>
        <v>0.0105491323841098</v>
      </c>
      <c r="AN303" s="0" t="n">
        <f aca="false">$T303*6-183</f>
        <v>9</v>
      </c>
      <c r="AO303" s="0" t="n">
        <f aca="false">$AM303+($AF$2*SIN(2*$AM303))+($AG$2*SIN(4*$AM303)+($AH$2*SIN(6*$AM303)))</f>
        <v>0.0106203616638938</v>
      </c>
      <c r="AP303" s="0" t="n">
        <f aca="false">$AN303+ATAN(SINH($AL303)/COS($AK303))</f>
        <v>10.563103098803</v>
      </c>
    </row>
    <row r="304" customFormat="false" ht="13.8" hidden="false" customHeight="false" outlineLevel="0" collapsed="false">
      <c r="A304" s="1" t="s">
        <v>1111</v>
      </c>
      <c r="B304" s="1" t="s">
        <v>1112</v>
      </c>
      <c r="C304" s="1" t="s">
        <v>1113</v>
      </c>
      <c r="D304" s="1" t="s">
        <v>109</v>
      </c>
      <c r="E304" s="1" t="n">
        <v>-1.07</v>
      </c>
      <c r="F304" s="1" t="n">
        <v>23.6</v>
      </c>
      <c r="G304" s="1" t="n">
        <v>23.6</v>
      </c>
      <c r="H304" s="1" t="n">
        <v>25</v>
      </c>
      <c r="I304" s="1" t="n">
        <v>3</v>
      </c>
      <c r="J304" s="1" t="s">
        <v>62</v>
      </c>
      <c r="K304" s="1" t="s">
        <v>1061</v>
      </c>
      <c r="L304" s="1" t="s">
        <v>1062</v>
      </c>
      <c r="M304" s="1" t="s">
        <v>49</v>
      </c>
      <c r="N304" s="1" t="n">
        <v>32520892.91</v>
      </c>
      <c r="O304" s="1" t="n">
        <v>5973407.91</v>
      </c>
      <c r="R304" s="1" t="s">
        <v>50</v>
      </c>
      <c r="S304" s="0" t="n">
        <v>1</v>
      </c>
      <c r="T304" s="0" t="n">
        <v>32</v>
      </c>
      <c r="U304" s="0" t="s">
        <v>51</v>
      </c>
      <c r="AI304" s="0" t="n">
        <f aca="false">($O304-$V$2)/($X$2*$AB$2)</f>
        <v>0.938467085446106</v>
      </c>
      <c r="AJ304" s="0" t="n">
        <f aca="false">($N304-$W$2)/($X$2*$AB$2)</f>
        <v>5.03072190873193</v>
      </c>
      <c r="AK304" s="0" t="n">
        <f aca="false">($AI304-(($AC$2*SIN(RADIANS(2*1*$AI304))*COSH(RADIANS(2*1*$AJ304)))+($AD$2*SIN(RADIANS(2*2*$AI304))*COSH(RADIANS(2*2*$AJ304)))+($AE$2*SIN(RADIANS(2*3*$AI304))*COSH(RADIANS(2*3*$AJ304)))))</f>
        <v>0.938439219081418</v>
      </c>
      <c r="AL304" s="0" t="n">
        <f aca="false">($AJ304-(($AC$2*COS(RADIANS(2*1*$AI304))*SINH(RADIANS(2*1*$AJ304)))+($AD$2*COS(RADIANS(2*2*$AI304))*SINH(RADIANS(2*2*$AJ304)))+($AE$2*COS(RADIANS(2*3*$AI304))*SINH(RADIANS(2*3*$AJ304)))))</f>
        <v>5.03057409937621</v>
      </c>
      <c r="AM304" s="0" t="n">
        <f aca="false">ASIN(((SIN(($AK304))/(COSH((($AL304)))))))</f>
        <v>0.010542578374744</v>
      </c>
      <c r="AN304" s="0" t="n">
        <f aca="false">$T304*6-183</f>
        <v>9</v>
      </c>
      <c r="AO304" s="0" t="n">
        <f aca="false">$AM304+($AF$2*SIN(2*$AM304))+($AG$2*SIN(4*$AM304)+($AH$2*SIN(6*$AM304)))</f>
        <v>0.0106137634075774</v>
      </c>
      <c r="AP304" s="0" t="n">
        <f aca="false">$AN304+ATAN(SINH($AL304)/COS($AK304))</f>
        <v>10.5630710885204</v>
      </c>
    </row>
    <row r="305" customFormat="false" ht="13.8" hidden="false" customHeight="false" outlineLevel="0" collapsed="false">
      <c r="A305" s="1" t="s">
        <v>1114</v>
      </c>
      <c r="B305" s="1" t="s">
        <v>1115</v>
      </c>
      <c r="C305" s="1" t="s">
        <v>1116</v>
      </c>
      <c r="D305" s="1" t="s">
        <v>125</v>
      </c>
      <c r="E305" s="1" t="n">
        <v>32.82</v>
      </c>
      <c r="F305" s="1" t="n">
        <v>30</v>
      </c>
      <c r="G305" s="1" t="n">
        <v>30</v>
      </c>
      <c r="H305" s="1" t="n">
        <v>31</v>
      </c>
      <c r="I305" s="1" t="n">
        <v>3</v>
      </c>
      <c r="J305" s="1" t="s">
        <v>56</v>
      </c>
      <c r="K305" s="1" t="s">
        <v>47</v>
      </c>
      <c r="L305" s="1" t="s">
        <v>48</v>
      </c>
      <c r="M305" s="1" t="s">
        <v>49</v>
      </c>
      <c r="N305" s="1" t="n">
        <v>32532791.58</v>
      </c>
      <c r="O305" s="1" t="n">
        <v>5989997.09</v>
      </c>
      <c r="P305" s="1" t="s">
        <v>50</v>
      </c>
      <c r="R305" s="1" t="s">
        <v>50</v>
      </c>
      <c r="S305" s="0" t="n">
        <v>1</v>
      </c>
      <c r="T305" s="0" t="n">
        <v>32</v>
      </c>
      <c r="U305" s="0" t="s">
        <v>51</v>
      </c>
      <c r="AI305" s="0" t="n">
        <f aca="false">($O305-$V$2)/($X$2*$AB$2)</f>
        <v>0.94107336977142</v>
      </c>
      <c r="AJ305" s="0" t="n">
        <f aca="false">($N305-$W$2)/($X$2*$AB$2)</f>
        <v>5.03259127883419</v>
      </c>
      <c r="AK305" s="0" t="n">
        <f aca="false">($AI305-(($AC$2*SIN(RADIANS(2*1*$AI305))*COSH(RADIANS(2*1*$AJ305)))+($AD$2*SIN(RADIANS(2*2*$AI305))*COSH(RADIANS(2*2*$AJ305)))+($AE$2*SIN(RADIANS(2*3*$AI305))*COSH(RADIANS(2*3*$AJ305)))))</f>
        <v>0.941045425727716</v>
      </c>
      <c r="AL305" s="0" t="n">
        <f aca="false">($AJ305-(($AC$2*COS(RADIANS(2*1*$AI305))*SINH(RADIANS(2*1*$AJ305)))+($AD$2*COS(RADIANS(2*2*$AI305))*SINH(RADIANS(2*2*$AJ305)))+($AE$2*COS(RADIANS(2*3*$AI305))*SINH(RADIANS(2*3*$AJ305)))))</f>
        <v>5.03244341443153</v>
      </c>
      <c r="AM305" s="0" t="n">
        <f aca="false">ASIN(((SIN(($AK305))/(COSH((($AL305)))))))</f>
        <v>0.0105429503383677</v>
      </c>
      <c r="AN305" s="0" t="n">
        <f aca="false">$T305*6-183</f>
        <v>9</v>
      </c>
      <c r="AO305" s="0" t="n">
        <f aca="false">$AM305+($AF$2*SIN(2*$AM305))+($AG$2*SIN(4*$AM305)+($AH$2*SIN(6*$AM305)))</f>
        <v>0.0106141378823752</v>
      </c>
      <c r="AP305" s="0" t="n">
        <f aca="false">$AN305+ATAN(SINH($AL305)/COS($AK305))</f>
        <v>10.5631129677767</v>
      </c>
    </row>
    <row r="306" customFormat="false" ht="13.8" hidden="false" customHeight="false" outlineLevel="0" collapsed="false">
      <c r="A306" s="1" t="s">
        <v>1117</v>
      </c>
      <c r="B306" s="1" t="s">
        <v>1118</v>
      </c>
      <c r="C306" s="1" t="s">
        <v>1119</v>
      </c>
      <c r="D306" s="1" t="s">
        <v>141</v>
      </c>
      <c r="E306" s="1" t="n">
        <v>32.85</v>
      </c>
      <c r="F306" s="1" t="n">
        <v>6.1</v>
      </c>
      <c r="G306" s="1" t="n">
        <v>6.08</v>
      </c>
      <c r="H306" s="1" t="n">
        <v>7</v>
      </c>
      <c r="I306" s="1" t="n">
        <v>3</v>
      </c>
      <c r="J306" s="1" t="s">
        <v>46</v>
      </c>
      <c r="K306" s="1" t="s">
        <v>47</v>
      </c>
      <c r="L306" s="1" t="s">
        <v>48</v>
      </c>
      <c r="M306" s="1" t="s">
        <v>49</v>
      </c>
      <c r="N306" s="1" t="n">
        <v>32532796</v>
      </c>
      <c r="O306" s="1" t="n">
        <v>5989998</v>
      </c>
      <c r="P306" s="1" t="s">
        <v>50</v>
      </c>
      <c r="R306" s="1" t="s">
        <v>50</v>
      </c>
      <c r="S306" s="0" t="n">
        <v>1</v>
      </c>
      <c r="T306" s="0" t="n">
        <v>32</v>
      </c>
      <c r="U306" s="0" t="s">
        <v>51</v>
      </c>
      <c r="AI306" s="0" t="n">
        <f aca="false">($O306-$V$2)/($X$2*$AB$2)</f>
        <v>0.94107351273923</v>
      </c>
      <c r="AJ306" s="0" t="n">
        <f aca="false">($N306-$W$2)/($X$2*$AB$2)</f>
        <v>5.03259197324927</v>
      </c>
      <c r="AK306" s="0" t="n">
        <f aca="false">($AI306-(($AC$2*SIN(RADIANS(2*1*$AI306))*COSH(RADIANS(2*1*$AJ306)))+($AD$2*SIN(RADIANS(2*2*$AI306))*COSH(RADIANS(2*2*$AJ306)))+($AE$2*SIN(RADIANS(2*3*$AI306))*COSH(RADIANS(2*3*$AJ306)))))</f>
        <v>0.941045568691165</v>
      </c>
      <c r="AL306" s="0" t="n">
        <f aca="false">($AJ306-(($AC$2*COS(RADIANS(2*1*$AI306))*SINH(RADIANS(2*1*$AJ306)))+($AD$2*COS(RADIANS(2*2*$AI306))*SINH(RADIANS(2*2*$AJ306)))+($AE$2*COS(RADIANS(2*3*$AI306))*SINH(RADIANS(2*3*$AJ306)))))</f>
        <v>5.03244410882602</v>
      </c>
      <c r="AM306" s="0" t="n">
        <f aca="false">ASIN(((SIN(($AK306))/(COSH((($AL306)))))))</f>
        <v>0.0105429441161832</v>
      </c>
      <c r="AN306" s="0" t="n">
        <f aca="false">$T306*6-183</f>
        <v>9</v>
      </c>
      <c r="AO306" s="0" t="n">
        <f aca="false">$AM306+($AF$2*SIN(2*$AM306))+($AG$2*SIN(4*$AM306)+($AH$2*SIN(6*$AM306)))</f>
        <v>0.0106141316181839</v>
      </c>
      <c r="AP306" s="0" t="n">
        <f aca="false">$AN306+ATAN(SINH($AL306)/COS($AK306))</f>
        <v>10.5631129746195</v>
      </c>
    </row>
    <row r="307" customFormat="false" ht="13.8" hidden="false" customHeight="false" outlineLevel="0" collapsed="false">
      <c r="A307" s="1" t="s">
        <v>1120</v>
      </c>
      <c r="B307" s="1" t="s">
        <v>1121</v>
      </c>
      <c r="C307" s="1" t="s">
        <v>1122</v>
      </c>
      <c r="D307" s="1" t="s">
        <v>145</v>
      </c>
      <c r="E307" s="1" t="n">
        <v>23.85</v>
      </c>
      <c r="F307" s="1" t="n">
        <v>108</v>
      </c>
      <c r="G307" s="1" t="n">
        <v>108.5</v>
      </c>
      <c r="H307" s="1" t="n">
        <v>128</v>
      </c>
      <c r="I307" s="1" t="n">
        <v>5</v>
      </c>
      <c r="J307" s="1" t="s">
        <v>248</v>
      </c>
      <c r="K307" s="1" t="s">
        <v>809</v>
      </c>
      <c r="L307" s="1" t="s">
        <v>810</v>
      </c>
      <c r="M307" s="1" t="s">
        <v>251</v>
      </c>
      <c r="N307" s="1" t="n">
        <v>32531437.91</v>
      </c>
      <c r="O307" s="1" t="n">
        <v>5978689.6</v>
      </c>
      <c r="Q307" s="1" t="s">
        <v>50</v>
      </c>
      <c r="S307" s="0" t="n">
        <v>1</v>
      </c>
      <c r="T307" s="0" t="n">
        <v>32</v>
      </c>
      <c r="U307" s="0" t="s">
        <v>51</v>
      </c>
      <c r="AI307" s="0" t="n">
        <f aca="false">($O307-$V$2)/($X$2*$AB$2)</f>
        <v>0.939296878471329</v>
      </c>
      <c r="AJ307" s="0" t="n">
        <f aca="false">($N307-$W$2)/($X$2*$AB$2)</f>
        <v>5.03237860714682</v>
      </c>
      <c r="AK307" s="0" t="n">
        <f aca="false">($AI307-(($AC$2*SIN(RADIANS(2*1*$AI307))*COSH(RADIANS(2*1*$AJ307)))+($AD$2*SIN(RADIANS(2*2*$AI307))*COSH(RADIANS(2*2*$AJ307)))+($AE$2*SIN(RADIANS(2*3*$AI307))*COSH(RADIANS(2*3*$AJ307)))))</f>
        <v>0.939268987195489</v>
      </c>
      <c r="AL307" s="0" t="n">
        <f aca="false">($AJ307-(($AC$2*COS(RADIANS(2*1*$AI307))*SINH(RADIANS(2*1*$AJ307)))+($AD$2*COS(RADIANS(2*2*$AI307))*SINH(RADIANS(2*2*$AJ307)))+($AE$2*COS(RADIANS(2*3*$AI307))*SINH(RADIANS(2*3*$AJ307)))))</f>
        <v>5.03223074875577</v>
      </c>
      <c r="AM307" s="0" t="n">
        <f aca="false">ASIN(((SIN(($AK307))/(COSH((($AL307)))))))</f>
        <v>0.0105315241775772</v>
      </c>
      <c r="AN307" s="0" t="n">
        <f aca="false">$T307*6-183</f>
        <v>9</v>
      </c>
      <c r="AO307" s="0" t="n">
        <f aca="false">$AM307+($AF$2*SIN(2*$AM307))+($AG$2*SIN(4*$AM307)+($AH$2*SIN(6*$AM307)))</f>
        <v>0.0106026345820918</v>
      </c>
      <c r="AP307" s="0" t="n">
        <f aca="false">$AN307+ATAN(SINH($AL307)/COS($AK307))</f>
        <v>10.5630926126518</v>
      </c>
    </row>
    <row r="308" customFormat="false" ht="13.8" hidden="false" customHeight="false" outlineLevel="0" collapsed="false">
      <c r="A308" s="1" t="s">
        <v>1123</v>
      </c>
      <c r="B308" s="1" t="s">
        <v>1124</v>
      </c>
      <c r="C308" s="1" t="s">
        <v>1125</v>
      </c>
      <c r="D308" s="1" t="s">
        <v>96</v>
      </c>
      <c r="E308" s="1" t="n">
        <v>5.23</v>
      </c>
      <c r="F308" s="1" t="n">
        <v>6.5</v>
      </c>
      <c r="G308" s="1" t="n">
        <v>6.5</v>
      </c>
      <c r="H308" s="1" t="n">
        <v>8</v>
      </c>
      <c r="I308" s="1" t="n">
        <v>2</v>
      </c>
      <c r="J308" s="1" t="s">
        <v>46</v>
      </c>
      <c r="K308" s="1" t="s">
        <v>47</v>
      </c>
      <c r="L308" s="1" t="s">
        <v>48</v>
      </c>
      <c r="M308" s="1" t="s">
        <v>49</v>
      </c>
      <c r="N308" s="1" t="n">
        <v>32549647.69</v>
      </c>
      <c r="O308" s="1" t="n">
        <v>5981460.1</v>
      </c>
      <c r="P308" s="1" t="s">
        <v>50</v>
      </c>
      <c r="R308" s="1" t="s">
        <v>50</v>
      </c>
      <c r="S308" s="0" t="n">
        <v>1</v>
      </c>
      <c r="T308" s="0" t="n">
        <v>32</v>
      </c>
      <c r="U308" s="0" t="s">
        <v>51</v>
      </c>
      <c r="AI308" s="0" t="n">
        <f aca="false">($O308-$V$2)/($X$2*$AB$2)</f>
        <v>0.939732144754731</v>
      </c>
      <c r="AJ308" s="0" t="n">
        <f aca="false">($N308-$W$2)/($X$2*$AB$2)</f>
        <v>5.03523949986011</v>
      </c>
      <c r="AK308" s="0" t="n">
        <f aca="false">($AI308-(($AC$2*SIN(RADIANS(2*1*$AI308))*COSH(RADIANS(2*1*$AJ308)))+($AD$2*SIN(RADIANS(2*2*$AI308))*COSH(RADIANS(2*2*$AJ308)))+($AE$2*SIN(RADIANS(2*3*$AI308))*COSH(RADIANS(2*3*$AJ308)))))</f>
        <v>0.939704240073945</v>
      </c>
      <c r="AL308" s="0" t="n">
        <f aca="false">($AJ308-(($AC$2*COS(RADIANS(2*1*$AI308))*SINH(RADIANS(2*1*$AJ308)))+($AD$2*COS(RADIANS(2*2*$AI308))*SINH(RADIANS(2*2*$AJ308)))+($AE$2*COS(RADIANS(2*3*$AI308))*SINH(RADIANS(2*3*$AJ308)))))</f>
        <v>5.03509155662183</v>
      </c>
      <c r="AM308" s="0" t="n">
        <f aca="false">ASIN(((SIN(($AK308))/(COSH((($AL308)))))))</f>
        <v>0.010504782465004</v>
      </c>
      <c r="AN308" s="0" t="n">
        <f aca="false">$T308*6-183</f>
        <v>9</v>
      </c>
      <c r="AO308" s="0" t="n">
        <f aca="false">$AM308+($AF$2*SIN(2*$AM308))+($AG$2*SIN(4*$AM308)+($AH$2*SIN(6*$AM308)))</f>
        <v>0.0105757123326024</v>
      </c>
      <c r="AP308" s="0" t="n">
        <f aca="false">$AN308+ATAN(SINH($AL308)/COS($AK308))</f>
        <v>10.5631191925447</v>
      </c>
    </row>
    <row r="309" customFormat="false" ht="13.8" hidden="false" customHeight="false" outlineLevel="0" collapsed="false">
      <c r="A309" s="1" t="s">
        <v>1126</v>
      </c>
      <c r="B309" s="1" t="s">
        <v>1127</v>
      </c>
      <c r="C309" s="1" t="s">
        <v>1128</v>
      </c>
      <c r="D309" s="1" t="s">
        <v>505</v>
      </c>
      <c r="E309" s="1" t="n">
        <v>43.05</v>
      </c>
      <c r="F309" s="1" t="n">
        <v>12</v>
      </c>
      <c r="G309" s="1" t="n">
        <v>12</v>
      </c>
      <c r="H309" s="1" t="n">
        <v>13</v>
      </c>
      <c r="I309" s="1" t="n">
        <v>2</v>
      </c>
      <c r="J309" s="1" t="s">
        <v>46</v>
      </c>
      <c r="K309" s="1" t="s">
        <v>76</v>
      </c>
      <c r="L309" s="1" t="s">
        <v>77</v>
      </c>
      <c r="M309" s="1" t="s">
        <v>49</v>
      </c>
      <c r="N309" s="1" t="n">
        <v>32531256.23</v>
      </c>
      <c r="O309" s="1" t="n">
        <v>5992998.89</v>
      </c>
      <c r="P309" s="1" t="s">
        <v>50</v>
      </c>
      <c r="R309" s="1" t="s">
        <v>50</v>
      </c>
      <c r="S309" s="0" t="n">
        <v>1</v>
      </c>
      <c r="T309" s="0" t="n">
        <v>32</v>
      </c>
      <c r="U309" s="0" t="s">
        <v>51</v>
      </c>
      <c r="AI309" s="0" t="n">
        <f aca="false">($O309-$V$2)/($X$2*$AB$2)</f>
        <v>0.941544975015786</v>
      </c>
      <c r="AJ309" s="0" t="n">
        <f aca="false">($N309-$W$2)/($X$2*$AB$2)</f>
        <v>5.0323500638592</v>
      </c>
      <c r="AK309" s="0" t="n">
        <f aca="false">($AI309-(($AC$2*SIN(RADIANS(2*1*$AI309))*COSH(RADIANS(2*1*$AJ309)))+($AD$2*SIN(RADIANS(2*2*$AI309))*COSH(RADIANS(2*2*$AJ309)))+($AE$2*SIN(RADIANS(2*3*$AI309))*COSH(RADIANS(2*3*$AJ309)))))</f>
        <v>0.941517017014325</v>
      </c>
      <c r="AL309" s="0" t="n">
        <f aca="false">($AJ309-(($AC$2*COS(RADIANS(2*1*$AI309))*SINH(RADIANS(2*1*$AJ309)))+($AD$2*COS(RADIANS(2*2*$AI309))*SINH(RADIANS(2*2*$AJ309)))+($AE$2*COS(RADIANS(2*3*$AI309))*SINH(RADIANS(2*3*$AJ309)))))</f>
        <v>5.03220220669659</v>
      </c>
      <c r="AM309" s="0" t="n">
        <f aca="false">ASIN(((SIN(($AK309))/(COSH((($AL309)))))))</f>
        <v>0.0105491166349009</v>
      </c>
      <c r="AN309" s="0" t="n">
        <f aca="false">$T309*6-183</f>
        <v>9</v>
      </c>
      <c r="AO309" s="0" t="n">
        <f aca="false">$AM309+($AF$2*SIN(2*$AM309))+($AG$2*SIN(4*$AM309)+($AH$2*SIN(6*$AM309)))</f>
        <v>0.01062034580836</v>
      </c>
      <c r="AP309" s="0" t="n">
        <f aca="false">$AN309+ATAN(SINH($AL309)/COS($AK309))</f>
        <v>10.5631160882377</v>
      </c>
    </row>
    <row r="310" customFormat="false" ht="13.8" hidden="false" customHeight="false" outlineLevel="0" collapsed="false">
      <c r="A310" s="1" t="s">
        <v>1129</v>
      </c>
      <c r="B310" s="1" t="s">
        <v>1130</v>
      </c>
      <c r="C310" s="1" t="s">
        <v>1131</v>
      </c>
      <c r="D310" s="1" t="s">
        <v>96</v>
      </c>
      <c r="E310" s="1" t="n">
        <v>12.48</v>
      </c>
      <c r="F310" s="1" t="n">
        <v>5</v>
      </c>
      <c r="G310" s="1" t="n">
        <v>5</v>
      </c>
      <c r="H310" s="1" t="n">
        <v>6</v>
      </c>
      <c r="I310" s="1" t="n">
        <v>2</v>
      </c>
      <c r="J310" s="1" t="s">
        <v>46</v>
      </c>
      <c r="K310" s="1" t="s">
        <v>47</v>
      </c>
      <c r="L310" s="1" t="s">
        <v>48</v>
      </c>
      <c r="M310" s="1" t="s">
        <v>49</v>
      </c>
      <c r="N310" s="1" t="n">
        <v>32555714.39</v>
      </c>
      <c r="O310" s="1" t="n">
        <v>5984839.72</v>
      </c>
      <c r="P310" s="1" t="s">
        <v>50</v>
      </c>
      <c r="R310" s="1" t="s">
        <v>50</v>
      </c>
      <c r="S310" s="0" t="n">
        <v>1</v>
      </c>
      <c r="T310" s="0" t="n">
        <v>32</v>
      </c>
      <c r="U310" s="0" t="s">
        <v>51</v>
      </c>
      <c r="AI310" s="0" t="n">
        <f aca="false">($O310-$V$2)/($X$2*$AB$2)</f>
        <v>0.940263108348562</v>
      </c>
      <c r="AJ310" s="0" t="n">
        <f aca="false">($N310-$W$2)/($X$2*$AB$2)</f>
        <v>5.03619262383106</v>
      </c>
      <c r="AK310" s="0" t="n">
        <f aca="false">($AI310-(($AC$2*SIN(RADIANS(2*1*$AI310))*COSH(RADIANS(2*1*$AJ310)))+($AD$2*SIN(RADIANS(2*2*$AI310))*COSH(RADIANS(2*2*$AJ310)))+($AE$2*SIN(RADIANS(2*3*$AI310))*COSH(RADIANS(2*3*$AJ310)))))</f>
        <v>0.940235187745157</v>
      </c>
      <c r="AL310" s="0" t="n">
        <f aca="false">($AJ310-(($AC$2*COS(RADIANS(2*1*$AI310))*SINH(RADIANS(2*1*$AJ310)))+($AD$2*COS(RADIANS(2*2*$AI310))*SINH(RADIANS(2*2*$AJ310)))+($AE$2*COS(RADIANS(2*3*$AI310))*SINH(RADIANS(2*3*$AJ310)))))</f>
        <v>5.03604465239057</v>
      </c>
      <c r="AM310" s="0" t="n">
        <f aca="false">ASIN(((SIN(($AK310))/(COSH((($AL310)))))))</f>
        <v>0.0104988464031712</v>
      </c>
      <c r="AN310" s="0" t="n">
        <f aca="false">$T310*6-183</f>
        <v>9</v>
      </c>
      <c r="AO310" s="0" t="n">
        <f aca="false">$AM310+($AF$2*SIN(2*$AM310))+($AG$2*SIN(4*$AM310)+($AH$2*SIN(6*$AM310)))</f>
        <v>0.0105697361955858</v>
      </c>
      <c r="AP310" s="0" t="n">
        <f aca="false">$AN310+ATAN(SINH($AL310)/COS($AK310))</f>
        <v>10.5631320797327</v>
      </c>
    </row>
    <row r="311" customFormat="false" ht="13.8" hidden="false" customHeight="false" outlineLevel="0" collapsed="false">
      <c r="A311" s="1" t="s">
        <v>1132</v>
      </c>
      <c r="B311" s="1" t="s">
        <v>1133</v>
      </c>
      <c r="C311" s="1" t="s">
        <v>1134</v>
      </c>
      <c r="D311" s="1" t="s">
        <v>954</v>
      </c>
      <c r="E311" s="1" t="n">
        <v>7.46</v>
      </c>
      <c r="F311" s="1" t="n">
        <v>58.5</v>
      </c>
      <c r="G311" s="1" t="n">
        <v>58.5</v>
      </c>
      <c r="H311" s="1" t="n">
        <v>144</v>
      </c>
      <c r="I311" s="1" t="n">
        <v>5</v>
      </c>
      <c r="J311" s="1" t="s">
        <v>598</v>
      </c>
      <c r="K311" s="1" t="s">
        <v>249</v>
      </c>
      <c r="L311" s="1" t="s">
        <v>250</v>
      </c>
      <c r="M311" s="1" t="s">
        <v>251</v>
      </c>
      <c r="N311" s="1" t="n">
        <v>32550776.1</v>
      </c>
      <c r="O311" s="1" t="n">
        <v>5976602.03</v>
      </c>
      <c r="Q311" s="1" t="s">
        <v>50</v>
      </c>
      <c r="S311" s="0" t="n">
        <v>1</v>
      </c>
      <c r="T311" s="0" t="n">
        <v>32</v>
      </c>
      <c r="U311" s="0" t="s">
        <v>51</v>
      </c>
      <c r="AI311" s="0" t="n">
        <f aca="false">($O311-$V$2)/($X$2*$AB$2)</f>
        <v>0.938968905601724</v>
      </c>
      <c r="AJ311" s="0" t="n">
        <f aca="false">($N311-$W$2)/($X$2*$AB$2)</f>
        <v>5.03541678151572</v>
      </c>
      <c r="AK311" s="0" t="n">
        <f aca="false">($AI311-(($AC$2*SIN(RADIANS(2*1*$AI311))*COSH(RADIANS(2*1*$AJ311)))+($AD$2*SIN(RADIANS(2*2*$AI311))*COSH(RADIANS(2*2*$AJ311)))+($AE$2*SIN(RADIANS(2*3*$AI311))*COSH(RADIANS(2*3*$AJ311)))))</f>
        <v>0.93894102354663</v>
      </c>
      <c r="AL311" s="0" t="n">
        <f aca="false">($AJ311-(($AC$2*COS(RADIANS(2*1*$AI311))*SINH(RADIANS(2*1*$AJ311)))+($AD$2*COS(RADIANS(2*2*$AI311))*SINH(RADIANS(2*2*$AJ311)))+($AE$2*COS(RADIANS(2*3*$AI311))*SINH(RADIANS(2*3*$AJ311)))))</f>
        <v>5.03526883288572</v>
      </c>
      <c r="AM311" s="0" t="n">
        <f aca="false">ASIN(((SIN(($AK311))/(COSH((($AL311)))))))</f>
        <v>0.0104970591926881</v>
      </c>
      <c r="AN311" s="0" t="n">
        <f aca="false">$T311*6-183</f>
        <v>9</v>
      </c>
      <c r="AO311" s="0" t="n">
        <f aca="false">$AM311+($AF$2*SIN(2*$AM311))+($AG$2*SIN(4*$AM311)+($AH$2*SIN(6*$AM311)))</f>
        <v>0.0105679369193928</v>
      </c>
      <c r="AP311" s="0" t="n">
        <f aca="false">$AN311+ATAN(SINH($AL311)/COS($AK311))</f>
        <v>10.5631125396351</v>
      </c>
    </row>
    <row r="312" customFormat="false" ht="13.8" hidden="false" customHeight="false" outlineLevel="0" collapsed="false">
      <c r="A312" s="1" t="s">
        <v>1135</v>
      </c>
      <c r="B312" s="1" t="s">
        <v>1136</v>
      </c>
      <c r="C312" s="1" t="s">
        <v>1137</v>
      </c>
      <c r="D312" s="1" t="s">
        <v>96</v>
      </c>
      <c r="E312" s="1" t="n">
        <v>7.45</v>
      </c>
      <c r="F312" s="1" t="n">
        <v>7.5</v>
      </c>
      <c r="G312" s="1" t="n">
        <v>7.5</v>
      </c>
      <c r="H312" s="1" t="n">
        <v>11.5</v>
      </c>
      <c r="I312" s="1" t="n">
        <v>2</v>
      </c>
      <c r="J312" s="1" t="s">
        <v>46</v>
      </c>
      <c r="K312" s="1" t="s">
        <v>47</v>
      </c>
      <c r="L312" s="1" t="s">
        <v>48</v>
      </c>
      <c r="M312" s="1" t="s">
        <v>49</v>
      </c>
      <c r="N312" s="1" t="n">
        <v>32550779.1</v>
      </c>
      <c r="O312" s="1" t="n">
        <v>5976601.03</v>
      </c>
      <c r="P312" s="1" t="s">
        <v>50</v>
      </c>
      <c r="R312" s="1" t="s">
        <v>50</v>
      </c>
      <c r="S312" s="0" t="n">
        <v>1</v>
      </c>
      <c r="T312" s="0" t="n">
        <v>32</v>
      </c>
      <c r="U312" s="0" t="s">
        <v>51</v>
      </c>
      <c r="AI312" s="0" t="n">
        <f aca="false">($O312-$V$2)/($X$2*$AB$2)</f>
        <v>0.93896874849424</v>
      </c>
      <c r="AJ312" s="0" t="n">
        <f aca="false">($N312-$W$2)/($X$2*$AB$2)</f>
        <v>5.03541725283817</v>
      </c>
      <c r="AK312" s="0" t="n">
        <f aca="false">($AI312-(($AC$2*SIN(RADIANS(2*1*$AI312))*COSH(RADIANS(2*1*$AJ312)))+($AD$2*SIN(RADIANS(2*2*$AI312))*COSH(RADIANS(2*2*$AJ312)))+($AE$2*SIN(RADIANS(2*3*$AI312))*COSH(RADIANS(2*3*$AJ312)))))</f>
        <v>0.93894086644373</v>
      </c>
      <c r="AL312" s="0" t="n">
        <f aca="false">($AJ312-(($AC$2*COS(RADIANS(2*1*$AI312))*SINH(RADIANS(2*1*$AJ312)))+($AD$2*COS(RADIANS(2*2*$AI312))*SINH(RADIANS(2*2*$AJ312)))+($AE$2*COS(RADIANS(2*3*$AI312))*SINH(RADIANS(2*3*$AJ312)))))</f>
        <v>5.03526930419416</v>
      </c>
      <c r="AM312" s="0" t="n">
        <f aca="false">ASIN(((SIN(($AK312))/(COSH((($AL312)))))))</f>
        <v>0.0104970530384407</v>
      </c>
      <c r="AN312" s="0" t="n">
        <f aca="false">$T312*6-183</f>
        <v>9</v>
      </c>
      <c r="AO312" s="0" t="n">
        <f aca="false">$AM312+($AF$2*SIN(2*$AM312))+($AG$2*SIN(4*$AM312)+($AH$2*SIN(6*$AM312)))</f>
        <v>0.0105679307235972</v>
      </c>
      <c r="AP312" s="0" t="n">
        <f aca="false">$AN312+ATAN(SINH($AL312)/COS($AK312))</f>
        <v>10.5631125416076</v>
      </c>
    </row>
    <row r="313" customFormat="false" ht="13.8" hidden="false" customHeight="false" outlineLevel="0" collapsed="false">
      <c r="A313" s="1" t="s">
        <v>1138</v>
      </c>
      <c r="B313" s="1" t="s">
        <v>1139</v>
      </c>
      <c r="C313" s="1" t="s">
        <v>1140</v>
      </c>
      <c r="D313" s="1" t="s">
        <v>109</v>
      </c>
      <c r="E313" s="1" t="n">
        <v>2.76</v>
      </c>
      <c r="F313" s="1" t="n">
        <v>4</v>
      </c>
      <c r="G313" s="1" t="n">
        <v>4</v>
      </c>
      <c r="H313" s="1" t="n">
        <v>10</v>
      </c>
      <c r="I313" s="1" t="n">
        <v>2</v>
      </c>
      <c r="J313" s="1" t="s">
        <v>46</v>
      </c>
      <c r="K313" s="1" t="s">
        <v>47</v>
      </c>
      <c r="L313" s="1" t="s">
        <v>48</v>
      </c>
      <c r="M313" s="1" t="s">
        <v>49</v>
      </c>
      <c r="N313" s="1" t="n">
        <v>32546514.77</v>
      </c>
      <c r="O313" s="1" t="n">
        <v>5974640.85</v>
      </c>
      <c r="P313" s="1" t="s">
        <v>50</v>
      </c>
      <c r="R313" s="1" t="s">
        <v>50</v>
      </c>
      <c r="S313" s="0" t="n">
        <v>1</v>
      </c>
      <c r="T313" s="0" t="n">
        <v>32</v>
      </c>
      <c r="U313" s="0" t="s">
        <v>51</v>
      </c>
      <c r="AI313" s="0" t="n">
        <f aca="false">($O313-$V$2)/($X$2*$AB$2)</f>
        <v>0.938660789546975</v>
      </c>
      <c r="AJ313" s="0" t="n">
        <f aca="false">($N313-$W$2)/($X$2*$AB$2)</f>
        <v>5.03474729468249</v>
      </c>
      <c r="AK313" s="0" t="n">
        <f aca="false">($AI313-(($AC$2*SIN(RADIANS(2*1*$AI313))*COSH(RADIANS(2*1*$AJ313)))+($AD$2*SIN(RADIANS(2*2*$AI313))*COSH(RADIANS(2*2*$AJ313)))+($AE$2*SIN(RADIANS(2*3*$AI313))*COSH(RADIANS(2*3*$AJ313)))))</f>
        <v>0.938632916751273</v>
      </c>
      <c r="AL313" s="0" t="n">
        <f aca="false">($AJ313-(($AC$2*COS(RADIANS(2*1*$AI313))*SINH(RADIANS(2*1*$AJ313)))+($AD$2*COS(RADIANS(2*2*$AI313))*SINH(RADIANS(2*2*$AJ313)))+($AE$2*COS(RADIANS(2*3*$AI313))*SINH(RADIANS(2*3*$AJ313)))))</f>
        <v>5.03459936587312</v>
      </c>
      <c r="AM313" s="0" t="n">
        <f aca="false">ASIN(((SIN(($AK313))/(COSH((($AL313)))))))</f>
        <v>0.0105017191556966</v>
      </c>
      <c r="AN313" s="0" t="n">
        <f aca="false">$T313*6-183</f>
        <v>9</v>
      </c>
      <c r="AO313" s="0" t="n">
        <f aca="false">$AM313+($AF$2*SIN(2*$AM313))+($AG$2*SIN(4*$AM313)+($AH$2*SIN(6*$AM313)))</f>
        <v>0.0105726283424667</v>
      </c>
      <c r="AP313" s="0" t="n">
        <f aca="false">$AN313+ATAN(SINH($AL313)/COS($AK313))</f>
        <v>10.5631041575983</v>
      </c>
    </row>
    <row r="314" customFormat="false" ht="13.8" hidden="false" customHeight="false" outlineLevel="0" collapsed="false">
      <c r="A314" s="1" t="s">
        <v>1141</v>
      </c>
      <c r="B314" s="1" t="s">
        <v>1142</v>
      </c>
      <c r="C314" s="1" t="s">
        <v>1143</v>
      </c>
      <c r="D314" s="1" t="s">
        <v>109</v>
      </c>
      <c r="E314" s="1" t="n">
        <v>0.03</v>
      </c>
      <c r="F314" s="1" t="n">
        <v>23.3</v>
      </c>
      <c r="G314" s="1" t="n">
        <v>23.3</v>
      </c>
      <c r="H314" s="1" t="n">
        <v>25</v>
      </c>
      <c r="I314" s="1" t="n">
        <v>3</v>
      </c>
      <c r="J314" s="1" t="s">
        <v>62</v>
      </c>
      <c r="K314" s="1" t="s">
        <v>1061</v>
      </c>
      <c r="L314" s="1" t="s">
        <v>1062</v>
      </c>
      <c r="M314" s="1" t="s">
        <v>49</v>
      </c>
      <c r="N314" s="1" t="n">
        <v>32531392.45</v>
      </c>
      <c r="O314" s="1" t="n">
        <v>5957108.05</v>
      </c>
      <c r="R314" s="1" t="s">
        <v>50</v>
      </c>
      <c r="S314" s="0" t="n">
        <v>1</v>
      </c>
      <c r="T314" s="0" t="n">
        <v>32</v>
      </c>
      <c r="U314" s="0" t="s">
        <v>51</v>
      </c>
      <c r="AI314" s="0" t="n">
        <f aca="false">($O314-$V$2)/($X$2*$AB$2)</f>
        <v>0.935906255457956</v>
      </c>
      <c r="AJ314" s="0" t="n">
        <f aca="false">($N314-$W$2)/($X$2*$AB$2)</f>
        <v>5.03237146504062</v>
      </c>
      <c r="AK314" s="0" t="n">
        <f aca="false">($AI314-(($AC$2*SIN(RADIANS(2*1*$AI314))*COSH(RADIANS(2*1*$AJ314)))+($AD$2*SIN(RADIANS(2*2*$AI314))*COSH(RADIANS(2*2*$AJ314)))+($AE$2*SIN(RADIANS(2*3*$AI314))*COSH(RADIANS(2*3*$AJ314)))))</f>
        <v>0.935878464827837</v>
      </c>
      <c r="AL314" s="0" t="n">
        <f aca="false">($AJ314-(($AC$2*COS(RADIANS(2*1*$AI314))*SINH(RADIANS(2*1*$AJ314)))+($AD$2*COS(RADIANS(2*2*$AI314))*SINH(RADIANS(2*2*$AJ314)))+($AE$2*COS(RADIANS(2*3*$AI314))*SINH(RADIANS(2*3*$AJ314)))))</f>
        <v>5.03222360628837</v>
      </c>
      <c r="AM314" s="0" t="n">
        <f aca="false">ASIN(((SIN(($AK314))/(COSH((($AL314)))))))</f>
        <v>0.0105054193696885</v>
      </c>
      <c r="AN314" s="0" t="n">
        <f aca="false">$T314*6-183</f>
        <v>9</v>
      </c>
      <c r="AO314" s="0" t="n">
        <f aca="false">$AM314+($AF$2*SIN(2*$AM314))+($AG$2*SIN(4*$AM314)+($AH$2*SIN(6*$AM314)))</f>
        <v>0.0105763535371189</v>
      </c>
      <c r="AP314" s="0" t="n">
        <f aca="false">$AN314+ATAN(SINH($AL314)/COS($AK314))</f>
        <v>10.563056894098</v>
      </c>
    </row>
    <row r="315" customFormat="false" ht="13.8" hidden="false" customHeight="false" outlineLevel="0" collapsed="false">
      <c r="A315" s="1" t="s">
        <v>1144</v>
      </c>
      <c r="B315" s="1" t="s">
        <v>1145</v>
      </c>
      <c r="C315" s="1" t="s">
        <v>1146</v>
      </c>
      <c r="D315" s="1" t="s">
        <v>303</v>
      </c>
      <c r="E315" s="1" t="n">
        <v>49.52</v>
      </c>
      <c r="F315" s="1" t="n">
        <v>28.15</v>
      </c>
      <c r="G315" s="1" t="n">
        <v>28.15</v>
      </c>
      <c r="H315" s="1" t="n">
        <v>30</v>
      </c>
      <c r="I315" s="1" t="n">
        <v>5</v>
      </c>
      <c r="J315" s="1" t="s">
        <v>56</v>
      </c>
      <c r="K315" s="1" t="s">
        <v>1015</v>
      </c>
      <c r="L315" s="1" t="s">
        <v>1016</v>
      </c>
      <c r="M315" s="1" t="s">
        <v>49</v>
      </c>
      <c r="N315" s="1" t="n">
        <v>32582396.91</v>
      </c>
      <c r="O315" s="1" t="n">
        <v>5945178.94</v>
      </c>
      <c r="P315" s="1" t="s">
        <v>50</v>
      </c>
      <c r="R315" s="1" t="s">
        <v>50</v>
      </c>
      <c r="S315" s="0" t="n">
        <v>1</v>
      </c>
      <c r="T315" s="0" t="n">
        <v>32</v>
      </c>
      <c r="U315" s="0" t="s">
        <v>51</v>
      </c>
      <c r="AI315" s="0" t="n">
        <f aca="false">($O315-$V$2)/($X$2*$AB$2)</f>
        <v>0.93403210300389</v>
      </c>
      <c r="AJ315" s="0" t="n">
        <f aca="false">($N315-$W$2)/($X$2*$AB$2)</f>
        <v>5.04038464740521</v>
      </c>
      <c r="AK315" s="0" t="n">
        <f aca="false">($AI315-(($AC$2*SIN(RADIANS(2*1*$AI315))*COSH(RADIANS(2*1*$AJ315)))+($AD$2*SIN(RADIANS(2*2*$AI315))*COSH(RADIANS(2*2*$AJ315)))+($AE$2*SIN(RADIANS(2*3*$AI315))*COSH(RADIANS(2*3*$AJ315)))))</f>
        <v>0.934004366654181</v>
      </c>
      <c r="AL315" s="0" t="n">
        <f aca="false">($AJ315-(($AC$2*COS(RADIANS(2*1*$AI315))*SINH(RADIANS(2*1*$AJ315)))+($AD$2*COS(RADIANS(2*2*$AI315))*SINH(RADIANS(2*2*$AJ315)))+($AE$2*COS(RADIANS(2*3*$AI315))*SINH(RADIANS(2*3*$AJ315)))))</f>
        <v>5.04023655047344</v>
      </c>
      <c r="AM315" s="0" t="n">
        <f aca="false">ASIN(((SIN(($AK315))/(COSH((($AL315)))))))</f>
        <v>0.0104071735547102</v>
      </c>
      <c r="AN315" s="0" t="n">
        <f aca="false">$T315*6-183</f>
        <v>9</v>
      </c>
      <c r="AO315" s="0" t="n">
        <f aca="false">$AM315+($AF$2*SIN(2*$AM315))+($AG$2*SIN(4*$AM315)+($AH$2*SIN(6*$AM315)))</f>
        <v>0.0104774444496135</v>
      </c>
      <c r="AP315" s="0" t="n">
        <f aca="false">$AN315+ATAN(SINH($AL315)/COS($AK315))</f>
        <v>10.5630991469977</v>
      </c>
    </row>
    <row r="316" customFormat="false" ht="13.8" hidden="false" customHeight="false" outlineLevel="0" collapsed="false">
      <c r="A316" s="1" t="s">
        <v>1147</v>
      </c>
      <c r="B316" s="1" t="s">
        <v>1148</v>
      </c>
      <c r="C316" s="1" t="s">
        <v>1149</v>
      </c>
      <c r="D316" s="1" t="s">
        <v>1150</v>
      </c>
      <c r="E316" s="1" t="n">
        <v>36.5</v>
      </c>
      <c r="F316" s="1" t="n">
        <v>460</v>
      </c>
      <c r="G316" s="1" t="n">
        <v>460</v>
      </c>
      <c r="H316" s="1" t="n">
        <v>606</v>
      </c>
      <c r="I316" s="1" t="n">
        <v>5</v>
      </c>
      <c r="J316" s="1" t="s">
        <v>248</v>
      </c>
      <c r="K316" s="1" t="s">
        <v>249</v>
      </c>
      <c r="L316" s="1" t="s">
        <v>250</v>
      </c>
      <c r="M316" s="1" t="s">
        <v>251</v>
      </c>
      <c r="N316" s="1" t="n">
        <v>32579118.44</v>
      </c>
      <c r="O316" s="1" t="n">
        <v>5957346.11</v>
      </c>
      <c r="Q316" s="1" t="s">
        <v>50</v>
      </c>
      <c r="S316" s="0" t="n">
        <v>1</v>
      </c>
      <c r="T316" s="0" t="n">
        <v>32</v>
      </c>
      <c r="U316" s="0" t="s">
        <v>51</v>
      </c>
      <c r="AI316" s="0" t="n">
        <f aca="false">($O316-$V$2)/($X$2*$AB$2)</f>
        <v>0.93594365646551</v>
      </c>
      <c r="AJ316" s="0" t="n">
        <f aca="false">($N316-$W$2)/($X$2*$AB$2)</f>
        <v>5.03986957523335</v>
      </c>
      <c r="AK316" s="0" t="n">
        <f aca="false">($AI316-(($AC$2*SIN(RADIANS(2*1*$AI316))*COSH(RADIANS(2*1*$AJ316)))+($AD$2*SIN(RADIANS(2*2*$AI316))*COSH(RADIANS(2*2*$AJ316)))+($AE$2*SIN(RADIANS(2*3*$AI316))*COSH(RADIANS(2*3*$AJ316)))))</f>
        <v>0.935915863458917</v>
      </c>
      <c r="AL316" s="0" t="n">
        <f aca="false">($AJ316-(($AC$2*COS(RADIANS(2*1*$AI316))*SINH(RADIANS(2*1*$AJ316)))+($AD$2*COS(RADIANS(2*2*$AI316))*SINH(RADIANS(2*2*$AJ316)))+($AE$2*COS(RADIANS(2*3*$AI316))*SINH(RADIANS(2*3*$AJ316)))))</f>
        <v>5.03972149391409</v>
      </c>
      <c r="AM316" s="0" t="n">
        <f aca="false">ASIN(((SIN(($AK316))/(COSH((($AL316)))))))</f>
        <v>0.010427236500745</v>
      </c>
      <c r="AN316" s="0" t="n">
        <f aca="false">$T316*6-183</f>
        <v>9</v>
      </c>
      <c r="AO316" s="0" t="n">
        <f aca="false">$AM316+($AF$2*SIN(2*$AM316))+($AG$2*SIN(4*$AM316)+($AH$2*SIN(6*$AM316)))</f>
        <v>0.0104976428438915</v>
      </c>
      <c r="AP316" s="0" t="n">
        <f aca="false">$AN316+ATAN(SINH($AL316)/COS($AK316))</f>
        <v>10.5631150990339</v>
      </c>
    </row>
    <row r="317" customFormat="false" ht="13.8" hidden="false" customHeight="false" outlineLevel="0" collapsed="false">
      <c r="A317" s="1" t="s">
        <v>1151</v>
      </c>
      <c r="B317" s="1" t="s">
        <v>1152</v>
      </c>
      <c r="C317" s="1" t="s">
        <v>1153</v>
      </c>
      <c r="D317" s="1" t="s">
        <v>414</v>
      </c>
      <c r="E317" s="1" t="n">
        <v>46</v>
      </c>
      <c r="F317" s="1" t="n">
        <v>19</v>
      </c>
      <c r="G317" s="1" t="n">
        <v>19</v>
      </c>
      <c r="H317" s="1" t="n">
        <v>21</v>
      </c>
      <c r="I317" s="1" t="n">
        <v>3</v>
      </c>
      <c r="J317" s="1" t="s">
        <v>62</v>
      </c>
      <c r="K317" s="1" t="s">
        <v>1015</v>
      </c>
      <c r="L317" s="1" t="s">
        <v>1016</v>
      </c>
      <c r="M317" s="1" t="s">
        <v>49</v>
      </c>
      <c r="N317" s="1" t="n">
        <v>32582837.87</v>
      </c>
      <c r="O317" s="1" t="n">
        <v>5953427.66</v>
      </c>
      <c r="P317" s="1" t="s">
        <v>50</v>
      </c>
      <c r="R317" s="1" t="s">
        <v>50</v>
      </c>
      <c r="S317" s="0" t="n">
        <v>1</v>
      </c>
      <c r="T317" s="0" t="n">
        <v>32</v>
      </c>
      <c r="U317" s="0" t="s">
        <v>51</v>
      </c>
      <c r="AI317" s="0" t="n">
        <f aca="false">($O317-$V$2)/($X$2*$AB$2)</f>
        <v>0.935328038646273</v>
      </c>
      <c r="AJ317" s="0" t="n">
        <f aca="false">($N317-$W$2)/($X$2*$AB$2)</f>
        <v>5.0404539255212</v>
      </c>
      <c r="AK317" s="0" t="n">
        <f aca="false">($AI317-(($AC$2*SIN(RADIANS(2*1*$AI317))*COSH(RADIANS(2*1*$AJ317)))+($AD$2*SIN(RADIANS(2*2*$AI317))*COSH(RADIANS(2*2*$AJ317)))+($AE$2*SIN(RADIANS(2*3*$AI317))*COSH(RADIANS(2*3*$AJ317)))))</f>
        <v>0.935300263815355</v>
      </c>
      <c r="AL317" s="0" t="n">
        <f aca="false">($AJ317-(($AC$2*COS(RADIANS(2*1*$AI317))*SINH(RADIANS(2*1*$AJ317)))+($AD$2*COS(RADIANS(2*2*$AI317))*SINH(RADIANS(2*2*$AJ317)))+($AE$2*COS(RADIANS(2*3*$AI317))*SINH(RADIANS(2*3*$AJ317)))))</f>
        <v>5.04030582675167</v>
      </c>
      <c r="AM317" s="0" t="n">
        <f aca="false">ASIN(((SIN(($AK317))/(COSH((($AL317)))))))</f>
        <v>0.0104164178671281</v>
      </c>
      <c r="AN317" s="0" t="n">
        <f aca="false">$T317*6-183</f>
        <v>9</v>
      </c>
      <c r="AO317" s="0" t="n">
        <f aca="false">$AM317+($AF$2*SIN(2*$AM317))+($AG$2*SIN(4*$AM317)+($AH$2*SIN(6*$AM317)))</f>
        <v>0.0104867511719168</v>
      </c>
      <c r="AP317" s="0" t="n">
        <f aca="false">$AN317+ATAN(SINH($AL317)/COS($AK317))</f>
        <v>10.5631131724746</v>
      </c>
    </row>
    <row r="318" customFormat="false" ht="13.8" hidden="false" customHeight="false" outlineLevel="0" collapsed="false">
      <c r="A318" s="1" t="s">
        <v>1154</v>
      </c>
      <c r="B318" s="1" t="s">
        <v>1155</v>
      </c>
      <c r="C318" s="1" t="s">
        <v>1156</v>
      </c>
      <c r="D318" s="1" t="s">
        <v>75</v>
      </c>
      <c r="E318" s="1" t="n">
        <v>27.02</v>
      </c>
      <c r="F318" s="1" t="n">
        <v>136</v>
      </c>
      <c r="G318" s="1" t="n">
        <v>138</v>
      </c>
      <c r="H318" s="1" t="n">
        <v>140</v>
      </c>
      <c r="I318" s="1" t="n">
        <v>10</v>
      </c>
      <c r="J318" s="1" t="s">
        <v>248</v>
      </c>
      <c r="K318" s="1" t="s">
        <v>249</v>
      </c>
      <c r="L318" s="1" t="s">
        <v>250</v>
      </c>
      <c r="M318" s="1" t="s">
        <v>251</v>
      </c>
      <c r="N318" s="1" t="n">
        <v>32577002.93</v>
      </c>
      <c r="O318" s="1" t="n">
        <v>5936952.37</v>
      </c>
      <c r="Q318" s="1" t="s">
        <v>50</v>
      </c>
      <c r="S318" s="0" t="n">
        <v>1</v>
      </c>
      <c r="T318" s="0" t="n">
        <v>32</v>
      </c>
      <c r="U318" s="0" t="s">
        <v>51</v>
      </c>
      <c r="AI318" s="0" t="n">
        <f aca="false">($O318-$V$2)/($X$2*$AB$2)</f>
        <v>0.932739647292269</v>
      </c>
      <c r="AJ318" s="0" t="n">
        <f aca="false">($N318-$W$2)/($X$2*$AB$2)</f>
        <v>5.03953721278065</v>
      </c>
      <c r="AK318" s="0" t="n">
        <f aca="false">($AI318-(($AC$2*SIN(RADIANS(2*1*$AI318))*COSH(RADIANS(2*1*$AJ318)))+($AD$2*SIN(RADIANS(2*2*$AI318))*COSH(RADIANS(2*2*$AJ318)))+($AE$2*SIN(RADIANS(2*3*$AI318))*COSH(RADIANS(2*3*$AJ318)))))</f>
        <v>0.932711949451559</v>
      </c>
      <c r="AL318" s="0" t="n">
        <f aca="false">($AJ318-(($AC$2*COS(RADIANS(2*1*$AI318))*SINH(RADIANS(2*1*$AJ318)))+($AD$2*COS(RADIANS(2*2*$AI318))*SINH(RADIANS(2*2*$AJ318)))+($AE$2*COS(RADIANS(2*3*$AI318))*SINH(RADIANS(2*3*$AJ318)))))</f>
        <v>5.03938914078688</v>
      </c>
      <c r="AM318" s="0" t="n">
        <f aca="false">ASIN(((SIN(($AK318))/(COSH((($AL318)))))))</f>
        <v>0.0104060310117849</v>
      </c>
      <c r="AN318" s="0" t="n">
        <f aca="false">$T318*6-183</f>
        <v>9</v>
      </c>
      <c r="AO318" s="0" t="n">
        <f aca="false">$AM318+($AF$2*SIN(2*$AM318))+($AG$2*SIN(4*$AM318)+($AH$2*SIN(6*$AM318)))</f>
        <v>0.0104762941931898</v>
      </c>
      <c r="AP318" s="0" t="n">
        <f aca="false">$AN318+ATAN(SINH($AL318)/COS($AK318))</f>
        <v>10.5630791658181</v>
      </c>
    </row>
    <row r="319" customFormat="false" ht="13.8" hidden="false" customHeight="false" outlineLevel="0" collapsed="false">
      <c r="A319" s="1" t="s">
        <v>1157</v>
      </c>
      <c r="B319" s="1" t="s">
        <v>1158</v>
      </c>
      <c r="C319" s="1" t="s">
        <v>1159</v>
      </c>
      <c r="D319" s="1" t="s">
        <v>75</v>
      </c>
      <c r="E319" s="1" t="n">
        <v>27.02</v>
      </c>
      <c r="F319" s="1" t="n">
        <v>204</v>
      </c>
      <c r="G319" s="1" t="n">
        <v>206</v>
      </c>
      <c r="H319" s="1" t="n">
        <v>300</v>
      </c>
      <c r="I319" s="1" t="n">
        <v>16</v>
      </c>
      <c r="J319" s="1" t="s">
        <v>255</v>
      </c>
      <c r="K319" s="1" t="s">
        <v>249</v>
      </c>
      <c r="L319" s="1" t="s">
        <v>250</v>
      </c>
      <c r="M319" s="1" t="s">
        <v>251</v>
      </c>
      <c r="N319" s="1" t="n">
        <v>32577001.93</v>
      </c>
      <c r="O319" s="1" t="n">
        <v>5936958.37</v>
      </c>
      <c r="Q319" s="1" t="s">
        <v>50</v>
      </c>
      <c r="S319" s="0" t="n">
        <v>1</v>
      </c>
      <c r="T319" s="0" t="n">
        <v>32</v>
      </c>
      <c r="U319" s="0" t="s">
        <v>51</v>
      </c>
      <c r="AI319" s="0" t="n">
        <f aca="false">($O319-$V$2)/($X$2*$AB$2)</f>
        <v>0.932740589937171</v>
      </c>
      <c r="AJ319" s="0" t="n">
        <f aca="false">($N319-$W$2)/($X$2*$AB$2)</f>
        <v>5.03953705567317</v>
      </c>
      <c r="AK319" s="0" t="n">
        <f aca="false">($AI319-(($AC$2*SIN(RADIANS(2*1*$AI319))*COSH(RADIANS(2*1*$AJ319)))+($AD$2*SIN(RADIANS(2*2*$AI319))*COSH(RADIANS(2*2*$AJ319)))+($AE$2*SIN(RADIANS(2*3*$AI319))*COSH(RADIANS(2*3*$AJ319)))))</f>
        <v>0.932712892068505</v>
      </c>
      <c r="AL319" s="0" t="n">
        <f aca="false">($AJ319-(($AC$2*COS(RADIANS(2*1*$AI319))*SINH(RADIANS(2*1*$AJ319)))+($AD$2*COS(RADIANS(2*2*$AI319))*SINH(RADIANS(2*2*$AJ319)))+($AE$2*COS(RADIANS(2*3*$AI319))*SINH(RADIANS(2*3*$AJ319)))))</f>
        <v>5.03938898368422</v>
      </c>
      <c r="AM319" s="0" t="n">
        <f aca="false">ASIN(((SIN(($AK319))/(COSH((($AL319)))))))</f>
        <v>0.010406039920773</v>
      </c>
      <c r="AN319" s="0" t="n">
        <f aca="false">$T319*6-183</f>
        <v>9</v>
      </c>
      <c r="AO319" s="0" t="n">
        <f aca="false">$AM319+($AF$2*SIN(2*$AM319))+($AG$2*SIN(4*$AM319)+($AH$2*SIN(6*$AM319)))</f>
        <v>0.010476303162324</v>
      </c>
      <c r="AP319" s="0" t="n">
        <f aca="false">$AN319+ATAN(SINH($AL319)/COS($AK319))</f>
        <v>10.5630791744147</v>
      </c>
    </row>
    <row r="320" customFormat="false" ht="13.8" hidden="false" customHeight="false" outlineLevel="0" collapsed="false">
      <c r="A320" s="1" t="s">
        <v>1160</v>
      </c>
      <c r="B320" s="1" t="s">
        <v>1161</v>
      </c>
      <c r="C320" s="1" t="s">
        <v>1162</v>
      </c>
      <c r="D320" s="1" t="s">
        <v>1150</v>
      </c>
      <c r="E320" s="1" t="n">
        <v>33.46</v>
      </c>
      <c r="F320" s="1" t="n">
        <v>525</v>
      </c>
      <c r="G320" s="1" t="n">
        <v>525</v>
      </c>
      <c r="H320" s="1" t="n">
        <v>606</v>
      </c>
      <c r="I320" s="1" t="n">
        <v>5</v>
      </c>
      <c r="J320" s="1" t="s">
        <v>255</v>
      </c>
      <c r="K320" s="1" t="s">
        <v>249</v>
      </c>
      <c r="L320" s="1" t="s">
        <v>250</v>
      </c>
      <c r="M320" s="1" t="s">
        <v>251</v>
      </c>
      <c r="N320" s="1" t="n">
        <v>32580023.96</v>
      </c>
      <c r="O320" s="1" t="n">
        <v>5951068.63</v>
      </c>
      <c r="Q320" s="1" t="s">
        <v>50</v>
      </c>
      <c r="S320" s="0" t="n">
        <v>1</v>
      </c>
      <c r="T320" s="0" t="n">
        <v>32</v>
      </c>
      <c r="U320" s="0" t="s">
        <v>51</v>
      </c>
      <c r="AI320" s="0" t="n">
        <f aca="false">($O320-$V$2)/($X$2*$AB$2)</f>
        <v>0.934957417379161</v>
      </c>
      <c r="AJ320" s="0" t="n">
        <f aca="false">($N320-$W$2)/($X$2*$AB$2)</f>
        <v>5.04001183920193</v>
      </c>
      <c r="AK320" s="0" t="n">
        <f aca="false">($AI320-(($AC$2*SIN(RADIANS(2*1*$AI320))*COSH(RADIANS(2*1*$AJ320)))+($AD$2*SIN(RADIANS(2*2*$AI320))*COSH(RADIANS(2*2*$AJ320)))+($AE$2*SIN(RADIANS(2*3*$AI320))*COSH(RADIANS(2*3*$AJ320)))))</f>
        <v>0.934929653624679</v>
      </c>
      <c r="AL320" s="0" t="n">
        <f aca="false">($AJ320-(($AC$2*COS(RADIANS(2*1*$AI320))*SINH(RADIANS(2*1*$AJ320)))+($AD$2*COS(RADIANS(2*2*$AI320))*SINH(RADIANS(2*2*$AJ320)))+($AE$2*COS(RADIANS(2*3*$AI320))*SINH(RADIANS(2*3*$AJ320)))))</f>
        <v>5.03986375349301</v>
      </c>
      <c r="AM320" s="0" t="n">
        <f aca="false">ASIN(((SIN(($AK320))/(COSH((($AL320)))))))</f>
        <v>0.0104181740835805</v>
      </c>
      <c r="AN320" s="0" t="n">
        <f aca="false">$T320*6-183</f>
        <v>9</v>
      </c>
      <c r="AO320" s="0" t="n">
        <f aca="false">$AM320+($AF$2*SIN(2*$AM320))+($AG$2*SIN(4*$AM320)+($AH$2*SIN(6*$AM320)))</f>
        <v>0.0104885192448749</v>
      </c>
      <c r="AP320" s="0" t="n">
        <f aca="false">$AN320+ATAN(SINH($AL320)/COS($AK320))</f>
        <v>10.5631059134206</v>
      </c>
    </row>
    <row r="321" customFormat="false" ht="13.8" hidden="false" customHeight="false" outlineLevel="0" collapsed="false">
      <c r="A321" s="1" t="s">
        <v>1163</v>
      </c>
      <c r="B321" s="1" t="s">
        <v>1164</v>
      </c>
      <c r="C321" s="1" t="s">
        <v>1165</v>
      </c>
      <c r="D321" s="1" t="s">
        <v>1150</v>
      </c>
      <c r="E321" s="1" t="n">
        <v>33.42</v>
      </c>
      <c r="F321" s="1" t="n">
        <v>348</v>
      </c>
      <c r="G321" s="1" t="n">
        <v>348</v>
      </c>
      <c r="H321" s="1" t="n">
        <v>360</v>
      </c>
      <c r="I321" s="1" t="n">
        <v>5</v>
      </c>
      <c r="J321" s="1" t="s">
        <v>248</v>
      </c>
      <c r="K321" s="1" t="s">
        <v>249</v>
      </c>
      <c r="L321" s="1" t="s">
        <v>250</v>
      </c>
      <c r="M321" s="1" t="s">
        <v>251</v>
      </c>
      <c r="N321" s="1" t="n">
        <v>32580020.96</v>
      </c>
      <c r="O321" s="1" t="n">
        <v>5951069.63</v>
      </c>
      <c r="Q321" s="1" t="s">
        <v>50</v>
      </c>
      <c r="S321" s="0" t="n">
        <v>1</v>
      </c>
      <c r="T321" s="0" t="n">
        <v>32</v>
      </c>
      <c r="U321" s="0" t="s">
        <v>51</v>
      </c>
      <c r="AI321" s="0" t="n">
        <f aca="false">($O321-$V$2)/($X$2*$AB$2)</f>
        <v>0.934957574486644</v>
      </c>
      <c r="AJ321" s="0" t="n">
        <f aca="false">($N321-$W$2)/($X$2*$AB$2)</f>
        <v>5.04001136787948</v>
      </c>
      <c r="AK321" s="0" t="n">
        <f aca="false">($AI321-(($AC$2*SIN(RADIANS(2*1*$AI321))*COSH(RADIANS(2*1*$AJ321)))+($AD$2*SIN(RADIANS(2*2*$AI321))*COSH(RADIANS(2*2*$AJ321)))+($AE$2*SIN(RADIANS(2*3*$AI321))*COSH(RADIANS(2*3*$AJ321)))))</f>
        <v>0.934929810727578</v>
      </c>
      <c r="AL321" s="0" t="n">
        <f aca="false">($AJ321-(($AC$2*COS(RADIANS(2*1*$AI321))*SINH(RADIANS(2*1*$AJ321)))+($AD$2*COS(RADIANS(2*2*$AI321))*SINH(RADIANS(2*2*$AJ321)))+($AE$2*COS(RADIANS(2*3*$AI321))*SINH(RADIANS(2*3*$AJ321)))))</f>
        <v>5.03986328218458</v>
      </c>
      <c r="AM321" s="0" t="n">
        <f aca="false">ASIN(((SIN(($AK321))/(COSH((($AL321)))))))</f>
        <v>0.0104181802016957</v>
      </c>
      <c r="AN321" s="0" t="n">
        <f aca="false">$T321*6-183</f>
        <v>9</v>
      </c>
      <c r="AO321" s="0" t="n">
        <f aca="false">$AM321+($AF$2*SIN(2*$AM321))+($AG$2*SIN(4*$AM321)+($AH$2*SIN(6*$AM321)))</f>
        <v>0.0104885254042945</v>
      </c>
      <c r="AP321" s="0" t="n">
        <f aca="false">$AN321+ATAN(SINH($AL321)/COS($AK321))</f>
        <v>10.5631059114326</v>
      </c>
    </row>
    <row r="322" customFormat="false" ht="13.8" hidden="false" customHeight="false" outlineLevel="0" collapsed="false">
      <c r="A322" s="1" t="s">
        <v>1166</v>
      </c>
      <c r="B322" s="1" t="s">
        <v>1167</v>
      </c>
      <c r="C322" s="1" t="s">
        <v>1168</v>
      </c>
      <c r="D322" s="1" t="s">
        <v>414</v>
      </c>
      <c r="E322" s="1" t="n">
        <v>43.91</v>
      </c>
      <c r="F322" s="1" t="n">
        <v>19</v>
      </c>
      <c r="G322" s="1" t="n">
        <v>19</v>
      </c>
      <c r="H322" s="1" t="n">
        <v>20</v>
      </c>
      <c r="I322" s="1" t="n">
        <v>3</v>
      </c>
      <c r="J322" s="1" t="s">
        <v>62</v>
      </c>
      <c r="K322" s="1" t="s">
        <v>1015</v>
      </c>
      <c r="L322" s="1" t="s">
        <v>1016</v>
      </c>
      <c r="M322" s="1" t="s">
        <v>49</v>
      </c>
      <c r="N322" s="1" t="n">
        <v>32581885.23</v>
      </c>
      <c r="O322" s="1" t="n">
        <v>5951929.29</v>
      </c>
      <c r="P322" s="1" t="s">
        <v>50</v>
      </c>
      <c r="R322" s="1" t="s">
        <v>50</v>
      </c>
      <c r="S322" s="0" t="n">
        <v>1</v>
      </c>
      <c r="T322" s="0" t="n">
        <v>32</v>
      </c>
      <c r="U322" s="0" t="s">
        <v>51</v>
      </c>
      <c r="AI322" s="0" t="n">
        <f aca="false">($O322-$V$2)/($X$2*$AB$2)</f>
        <v>0.935092633506023</v>
      </c>
      <c r="AJ322" s="0" t="n">
        <f aca="false">($N322-$W$2)/($X$2*$AB$2)</f>
        <v>5.04030425864799</v>
      </c>
      <c r="AK322" s="0" t="n">
        <f aca="false">($AI322-(($AC$2*SIN(RADIANS(2*1*$AI322))*COSH(RADIANS(2*1*$AJ322)))+($AD$2*SIN(RADIANS(2*2*$AI322))*COSH(RADIANS(2*2*$AJ322)))+($AE$2*SIN(RADIANS(2*3*$AI322))*COSH(RADIANS(2*3*$AJ322)))))</f>
        <v>0.935064865688318</v>
      </c>
      <c r="AL322" s="0" t="n">
        <f aca="false">($AJ322-(($AC$2*COS(RADIANS(2*1*$AI322))*SINH(RADIANS(2*1*$AJ322)))+($AD$2*COS(RADIANS(2*2*$AI322))*SINH(RADIANS(2*2*$AJ322)))+($AE$2*COS(RADIANS(2*3*$AI322))*SINH(RADIANS(2*3*$AJ322)))))</f>
        <v>5.04015616428153</v>
      </c>
      <c r="AM322" s="0" t="n">
        <f aca="false">ASIN(((SIN(($AK322))/(COSH((($AL322)))))))</f>
        <v>0.0104161677147291</v>
      </c>
      <c r="AN322" s="0" t="n">
        <f aca="false">$T322*6-183</f>
        <v>9</v>
      </c>
      <c r="AO322" s="0" t="n">
        <f aca="false">$AM322+($AF$2*SIN(2*$AM322))+($AG$2*SIN(4*$AM322)+($AH$2*SIN(6*$AM322)))</f>
        <v>0.0104864993306979</v>
      </c>
      <c r="AP322" s="0" t="n">
        <f aca="false">$AN322+ATAN(SINH($AL322)/COS($AK322))</f>
        <v>10.5631095702821</v>
      </c>
    </row>
    <row r="323" customFormat="false" ht="13.8" hidden="false" customHeight="false" outlineLevel="0" collapsed="false">
      <c r="A323" s="1" t="s">
        <v>1169</v>
      </c>
      <c r="B323" s="1" t="s">
        <v>1170</v>
      </c>
      <c r="C323" s="1" t="s">
        <v>1171</v>
      </c>
      <c r="D323" s="1" t="s">
        <v>741</v>
      </c>
      <c r="E323" s="1" t="n">
        <v>53.78</v>
      </c>
      <c r="F323" s="1" t="n">
        <v>470.8</v>
      </c>
      <c r="G323" s="1" t="n">
        <v>470.8</v>
      </c>
      <c r="H323" s="1" t="n">
        <v>504</v>
      </c>
      <c r="I323" s="1" t="n">
        <v>4.6</v>
      </c>
      <c r="J323" s="1" t="s">
        <v>255</v>
      </c>
      <c r="K323" s="1" t="s">
        <v>497</v>
      </c>
      <c r="L323" s="1" t="s">
        <v>498</v>
      </c>
      <c r="M323" s="1" t="s">
        <v>251</v>
      </c>
      <c r="N323" s="1" t="n">
        <v>32592129.19</v>
      </c>
      <c r="O323" s="1" t="n">
        <v>5954020.32</v>
      </c>
      <c r="Q323" s="1" t="s">
        <v>50</v>
      </c>
      <c r="S323" s="0" t="n">
        <v>1</v>
      </c>
      <c r="T323" s="0" t="n">
        <v>32</v>
      </c>
      <c r="U323" s="0" t="s">
        <v>51</v>
      </c>
      <c r="AI323" s="0" t="n">
        <f aca="false">($O323-$V$2)/($X$2*$AB$2)</f>
        <v>0.935421149967522</v>
      </c>
      <c r="AJ323" s="0" t="n">
        <f aca="false">($N323-$W$2)/($X$2*$AB$2)</f>
        <v>5.04191366142601</v>
      </c>
      <c r="AK323" s="0" t="n">
        <f aca="false">($AI323-(($AC$2*SIN(RADIANS(2*1*$AI323))*COSH(RADIANS(2*1*$AJ323)))+($AD$2*SIN(RADIANS(2*2*$AI323))*COSH(RADIANS(2*2*$AJ323)))+($AE$2*SIN(RADIANS(2*3*$AI323))*COSH(RADIANS(2*3*$AJ323)))))</f>
        <v>0.935393372125985</v>
      </c>
      <c r="AL323" s="0" t="n">
        <f aca="false">($AJ323-(($AC$2*COS(RADIANS(2*1*$AI323))*SINH(RADIANS(2*1*$AJ323)))+($AD$2*COS(RADIANS(2*2*$AI323))*SINH(RADIANS(2*2*$AJ323)))+($AE$2*COS(RADIANS(2*3*$AI323))*SINH(RADIANS(2*3*$AJ323)))))</f>
        <v>5.04176551934017</v>
      </c>
      <c r="AM323" s="0" t="n">
        <f aca="false">ASIN(((SIN(($AK323))/(COSH((($AL323)))))))</f>
        <v>0.0104019391824547</v>
      </c>
      <c r="AN323" s="0" t="n">
        <f aca="false">$T323*6-183</f>
        <v>9</v>
      </c>
      <c r="AO323" s="0" t="n">
        <f aca="false">$AM323+($AF$2*SIN(2*$AM323))+($AG$2*SIN(4*$AM323)+($AH$2*SIN(6*$AM323)))</f>
        <v>0.0104721747392324</v>
      </c>
      <c r="AP323" s="0" t="n">
        <f aca="false">$AN323+ATAN(SINH($AL323)/COS($AK323))</f>
        <v>10.5631253483136</v>
      </c>
    </row>
    <row r="324" customFormat="false" ht="13.8" hidden="false" customHeight="false" outlineLevel="0" collapsed="false">
      <c r="A324" s="1" t="s">
        <v>1172</v>
      </c>
      <c r="B324" s="1" t="s">
        <v>1173</v>
      </c>
      <c r="C324" s="1" t="s">
        <v>1174</v>
      </c>
      <c r="D324" s="1" t="s">
        <v>81</v>
      </c>
      <c r="E324" s="1" t="n">
        <v>72.15</v>
      </c>
      <c r="F324" s="1" t="n">
        <v>286</v>
      </c>
      <c r="G324" s="1" t="n">
        <v>288</v>
      </c>
      <c r="H324" s="1" t="n">
        <v>389</v>
      </c>
      <c r="I324" s="1" t="n">
        <v>10</v>
      </c>
      <c r="J324" s="1" t="s">
        <v>248</v>
      </c>
      <c r="K324" s="1" t="s">
        <v>497</v>
      </c>
      <c r="L324" s="1" t="s">
        <v>498</v>
      </c>
      <c r="M324" s="1" t="s">
        <v>251</v>
      </c>
      <c r="N324" s="1" t="n">
        <v>32592678.95</v>
      </c>
      <c r="O324" s="1" t="n">
        <v>5953524.51</v>
      </c>
      <c r="Q324" s="1" t="s">
        <v>50</v>
      </c>
      <c r="S324" s="0" t="n">
        <v>1</v>
      </c>
      <c r="T324" s="0" t="n">
        <v>32</v>
      </c>
      <c r="U324" s="0" t="s">
        <v>51</v>
      </c>
      <c r="AI324" s="0" t="n">
        <f aca="false">($O324-$V$2)/($X$2*$AB$2)</f>
        <v>0.935343254506062</v>
      </c>
      <c r="AJ324" s="0" t="n">
        <f aca="false">($N324-$W$2)/($X$2*$AB$2)</f>
        <v>5.04200003283621</v>
      </c>
      <c r="AK324" s="0" t="n">
        <f aca="false">($AI324-(($AC$2*SIN(RADIANS(2*1*$AI324))*COSH(RADIANS(2*1*$AJ324)))+($AD$2*SIN(RADIANS(2*2*$AI324))*COSH(RADIANS(2*2*$AJ324)))+($AE$2*SIN(RADIANS(2*3*$AI324))*COSH(RADIANS(2*3*$AJ324)))))</f>
        <v>0.935315478962257</v>
      </c>
      <c r="AL324" s="0" t="n">
        <f aca="false">($AJ324-(($AC$2*COS(RADIANS(2*1*$AI324))*SINH(RADIANS(2*1*$AJ324)))+($AD$2*COS(RADIANS(2*2*$AI324))*SINH(RADIANS(2*2*$AJ324)))+($AE$2*COS(RADIANS(2*3*$AI324))*SINH(RADIANS(2*3*$AJ324)))))</f>
        <v>5.04185188817328</v>
      </c>
      <c r="AM324" s="0" t="n">
        <f aca="false">ASIN(((SIN(($AK324))/(COSH((($AL324)))))))</f>
        <v>0.0104004433696579</v>
      </c>
      <c r="AN324" s="0" t="n">
        <f aca="false">$T324*6-183</f>
        <v>9</v>
      </c>
      <c r="AO324" s="0" t="n">
        <f aca="false">$AM324+($AF$2*SIN(2*$AM324))+($AG$2*SIN(4*$AM324)+($AH$2*SIN(6*$AM324)))</f>
        <v>0.010470668827951</v>
      </c>
      <c r="AP324" s="0" t="n">
        <f aca="false">$AN324+ATAN(SINH($AL324)/COS($AK324))</f>
        <v>10.5631252006957</v>
      </c>
    </row>
    <row r="325" customFormat="false" ht="13.8" hidden="false" customHeight="false" outlineLevel="0" collapsed="false">
      <c r="A325" s="1" t="s">
        <v>1175</v>
      </c>
      <c r="B325" s="1" t="s">
        <v>1176</v>
      </c>
      <c r="C325" s="1" t="s">
        <v>1177</v>
      </c>
      <c r="D325" s="1" t="s">
        <v>296</v>
      </c>
      <c r="E325" s="1" t="n">
        <v>24.49</v>
      </c>
      <c r="F325" s="1" t="n">
        <v>381.1</v>
      </c>
      <c r="G325" s="1" t="n">
        <v>383.1</v>
      </c>
      <c r="H325" s="1" t="n">
        <v>390</v>
      </c>
      <c r="I325" s="1" t="n">
        <v>9</v>
      </c>
      <c r="J325" s="1" t="s">
        <v>248</v>
      </c>
      <c r="K325" s="1" t="s">
        <v>497</v>
      </c>
      <c r="L325" s="1" t="s">
        <v>498</v>
      </c>
      <c r="M325" s="1" t="s">
        <v>251</v>
      </c>
      <c r="N325" s="1" t="n">
        <v>32584716.34</v>
      </c>
      <c r="O325" s="1" t="n">
        <v>5963001.76</v>
      </c>
      <c r="Q325" s="1" t="s">
        <v>50</v>
      </c>
      <c r="S325" s="0" t="n">
        <v>1</v>
      </c>
      <c r="T325" s="0" t="n">
        <v>32</v>
      </c>
      <c r="U325" s="0" t="s">
        <v>51</v>
      </c>
      <c r="AI325" s="0" t="n">
        <f aca="false">($O325-$V$2)/($X$2*$AB$2)</f>
        <v>0.936832201405311</v>
      </c>
      <c r="AJ325" s="0" t="n">
        <f aca="false">($N325-$W$2)/($X$2*$AB$2)</f>
        <v>5.04074904721597</v>
      </c>
      <c r="AK325" s="0" t="n">
        <f aca="false">($AI325-(($AC$2*SIN(RADIANS(2*1*$AI325))*COSH(RADIANS(2*1*$AJ325)))+($AD$2*SIN(RADIANS(2*2*$AI325))*COSH(RADIANS(2*2*$AJ325)))+($AE$2*SIN(RADIANS(2*3*$AI325))*COSH(RADIANS(2*3*$AJ325)))))</f>
        <v>0.936804381873839</v>
      </c>
      <c r="AL325" s="0" t="n">
        <f aca="false">($AJ325-(($AC$2*COS(RADIANS(2*1*$AI325))*SINH(RADIANS(2*1*$AJ325)))+($AD$2*COS(RADIANS(2*2*$AI325))*SINH(RADIANS(2*2*$AJ325)))+($AE$2*COS(RADIANS(2*3*$AI325))*SINH(RADIANS(2*3*$AJ325)))))</f>
        <v>5.04060093994013</v>
      </c>
      <c r="AM325" s="0" t="n">
        <f aca="false">ASIN(((SIN(($AK325))/(COSH((($AL325)))))))</f>
        <v>0.0104248855085849</v>
      </c>
      <c r="AN325" s="0" t="n">
        <f aca="false">$T325*6-183</f>
        <v>9</v>
      </c>
      <c r="AO325" s="0" t="n">
        <f aca="false">$AM325+($AF$2*SIN(2*$AM325))+($AG$2*SIN(4*$AM325)+($AH$2*SIN(6*$AM325)))</f>
        <v>0.0104952759798033</v>
      </c>
      <c r="AP325" s="0" t="n">
        <f aca="false">$AN325+ATAN(SINH($AL325)/COS($AK325))</f>
        <v>10.5631311113286</v>
      </c>
    </row>
    <row r="326" customFormat="false" ht="13.8" hidden="false" customHeight="false" outlineLevel="0" collapsed="false">
      <c r="A326" s="1" t="s">
        <v>1178</v>
      </c>
      <c r="B326" s="1" t="s">
        <v>1179</v>
      </c>
      <c r="C326" s="1" t="s">
        <v>1180</v>
      </c>
      <c r="D326" s="1" t="s">
        <v>296</v>
      </c>
      <c r="E326" s="1" t="n">
        <v>24.49</v>
      </c>
      <c r="F326" s="1" t="n">
        <v>590.35</v>
      </c>
      <c r="G326" s="1" t="n">
        <v>594.6</v>
      </c>
      <c r="H326" s="1" t="n">
        <v>731</v>
      </c>
      <c r="I326" s="1" t="n">
        <v>20</v>
      </c>
      <c r="J326" s="1" t="s">
        <v>255</v>
      </c>
      <c r="K326" s="1" t="s">
        <v>497</v>
      </c>
      <c r="L326" s="1" t="s">
        <v>498</v>
      </c>
      <c r="M326" s="1" t="s">
        <v>251</v>
      </c>
      <c r="N326" s="1" t="n">
        <v>32584716.34</v>
      </c>
      <c r="O326" s="1" t="n">
        <v>5963006.76</v>
      </c>
      <c r="Q326" s="1" t="s">
        <v>50</v>
      </c>
      <c r="S326" s="0" t="n">
        <v>1</v>
      </c>
      <c r="T326" s="0" t="n">
        <v>32</v>
      </c>
      <c r="U326" s="0" t="s">
        <v>51</v>
      </c>
      <c r="AI326" s="0" t="n">
        <f aca="false">($O326-$V$2)/($X$2*$AB$2)</f>
        <v>0.93683298694273</v>
      </c>
      <c r="AJ326" s="0" t="n">
        <f aca="false">($N326-$W$2)/($X$2*$AB$2)</f>
        <v>5.04074904721597</v>
      </c>
      <c r="AK326" s="0" t="n">
        <f aca="false">($AI326-(($AC$2*SIN(RADIANS(2*1*$AI326))*COSH(RADIANS(2*1*$AJ326)))+($AD$2*SIN(RADIANS(2*2*$AI326))*COSH(RADIANS(2*2*$AJ326)))+($AE$2*SIN(RADIANS(2*3*$AI326))*COSH(RADIANS(2*3*$AJ326)))))</f>
        <v>0.936805167387939</v>
      </c>
      <c r="AL326" s="0" t="n">
        <f aca="false">($AJ326-(($AC$2*COS(RADIANS(2*1*$AI326))*SINH(RADIANS(2*1*$AJ326)))+($AD$2*COS(RADIANS(2*2*$AI326))*SINH(RADIANS(2*2*$AJ326)))+($AE$2*COS(RADIANS(2*3*$AI326))*SINH(RADIANS(2*3*$AJ326)))))</f>
        <v>5.04060093994027</v>
      </c>
      <c r="AM326" s="0" t="n">
        <f aca="false">ASIN(((SIN(($AK326))/(COSH((($AL326)))))))</f>
        <v>0.0104248915296562</v>
      </c>
      <c r="AN326" s="0" t="n">
        <f aca="false">$T326*6-183</f>
        <v>9</v>
      </c>
      <c r="AO326" s="0" t="n">
        <f aca="false">$AM326+($AF$2*SIN(2*$AM326))+($AG$2*SIN(4*$AM326)+($AH$2*SIN(6*$AM326)))</f>
        <v>0.0104952820415238</v>
      </c>
      <c r="AP326" s="0" t="n">
        <f aca="false">$AN326+ATAN(SINH($AL326)/COS($AK326))</f>
        <v>10.5631311195176</v>
      </c>
    </row>
    <row r="327" customFormat="false" ht="13.8" hidden="false" customHeight="false" outlineLevel="0" collapsed="false">
      <c r="A327" s="1" t="s">
        <v>1181</v>
      </c>
      <c r="B327" s="1" t="s">
        <v>1182</v>
      </c>
      <c r="C327" s="1" t="s">
        <v>1183</v>
      </c>
      <c r="D327" s="1" t="s">
        <v>343</v>
      </c>
      <c r="E327" s="1" t="n">
        <v>33.47</v>
      </c>
      <c r="F327" s="1" t="n">
        <v>5.4</v>
      </c>
      <c r="G327" s="1" t="n">
        <v>5.4</v>
      </c>
      <c r="H327" s="1" t="n">
        <v>6.5</v>
      </c>
      <c r="I327" s="1" t="n">
        <v>1.9</v>
      </c>
      <c r="J327" s="1" t="s">
        <v>46</v>
      </c>
      <c r="K327" s="1" t="s">
        <v>1184</v>
      </c>
      <c r="L327" s="1" t="s">
        <v>1185</v>
      </c>
      <c r="M327" s="1" t="s">
        <v>49</v>
      </c>
      <c r="N327" s="1" t="n">
        <v>32590174.66</v>
      </c>
      <c r="O327" s="1" t="n">
        <v>5938652.46</v>
      </c>
      <c r="P327" s="1" t="s">
        <v>50</v>
      </c>
      <c r="R327" s="1" t="s">
        <v>50</v>
      </c>
      <c r="S327" s="0" t="n">
        <v>1</v>
      </c>
      <c r="T327" s="0" t="n">
        <v>32</v>
      </c>
      <c r="U327" s="0" t="s">
        <v>51</v>
      </c>
      <c r="AI327" s="0" t="n">
        <f aca="false">($O327-$V$2)/($X$2*$AB$2)</f>
        <v>0.933006744154117</v>
      </c>
      <c r="AJ327" s="0" t="n">
        <f aca="false">($N327-$W$2)/($X$2*$AB$2)</f>
        <v>5.04160659013603</v>
      </c>
      <c r="AK327" s="0" t="n">
        <f aca="false">($AI327-(($AC$2*SIN(RADIANS(2*1*$AI327))*COSH(RADIANS(2*1*$AJ327)))+($AD$2*SIN(RADIANS(2*2*$AI327))*COSH(RADIANS(2*2*$AJ327)))+($AE$2*SIN(RADIANS(2*3*$AI327))*COSH(RADIANS(2*3*$AJ327)))))</f>
        <v>0.932979038036038</v>
      </c>
      <c r="AL327" s="0" t="n">
        <f aca="false">($AJ327-(($AC$2*COS(RADIANS(2*1*$AI327))*SINH(RADIANS(2*1*$AJ327)))+($AD$2*COS(RADIANS(2*2*$AI327))*SINH(RADIANS(2*2*$AJ327)))+($AE$2*COS(RADIANS(2*3*$AI327))*SINH(RADIANS(2*3*$AJ327)))))</f>
        <v>5.04145845675814</v>
      </c>
      <c r="AM327" s="0" t="n">
        <f aca="false">ASIN(((SIN(($AK327))/(COSH((($AL327)))))))</f>
        <v>0.0103865774493614</v>
      </c>
      <c r="AN327" s="0" t="n">
        <f aca="false">$T327*6-183</f>
        <v>9</v>
      </c>
      <c r="AO327" s="0" t="n">
        <f aca="false">$AM327+($AF$2*SIN(2*$AM327))+($AG$2*SIN(4*$AM327)+($AH$2*SIN(6*$AM327)))</f>
        <v>0.0104567092964556</v>
      </c>
      <c r="AP327" s="0" t="n">
        <f aca="false">$AN327+ATAN(SINH($AL327)/COS($AK327))</f>
        <v>10.5630978931337</v>
      </c>
    </row>
    <row r="328" customFormat="false" ht="13.8" hidden="false" customHeight="false" outlineLevel="0" collapsed="false">
      <c r="A328" s="1" t="s">
        <v>1186</v>
      </c>
      <c r="B328" s="1" t="s">
        <v>1187</v>
      </c>
      <c r="C328" s="1" t="s">
        <v>1188</v>
      </c>
      <c r="D328" s="1" t="s">
        <v>303</v>
      </c>
      <c r="E328" s="1" t="n">
        <v>43.57</v>
      </c>
      <c r="F328" s="1" t="n">
        <v>180.15</v>
      </c>
      <c r="G328" s="1" t="n">
        <v>184.15</v>
      </c>
      <c r="H328" s="1" t="n">
        <v>186</v>
      </c>
      <c r="I328" s="1" t="n">
        <v>5</v>
      </c>
      <c r="J328" s="1" t="s">
        <v>248</v>
      </c>
      <c r="K328" s="1" t="s">
        <v>249</v>
      </c>
      <c r="L328" s="1" t="s">
        <v>250</v>
      </c>
      <c r="M328" s="1" t="s">
        <v>251</v>
      </c>
      <c r="N328" s="1" t="n">
        <v>32593484.43</v>
      </c>
      <c r="O328" s="1" t="n">
        <v>5945045.87</v>
      </c>
      <c r="Q328" s="1" t="s">
        <v>50</v>
      </c>
      <c r="S328" s="0" t="n">
        <v>1</v>
      </c>
      <c r="T328" s="0" t="n">
        <v>32</v>
      </c>
      <c r="U328" s="0" t="s">
        <v>51</v>
      </c>
      <c r="AI328" s="0" t="n">
        <f aca="false">($O328-$V$2)/($X$2*$AB$2)</f>
        <v>0.934011196711043</v>
      </c>
      <c r="AJ328" s="0" t="n">
        <f aca="false">($N328-$W$2)/($X$2*$AB$2)</f>
        <v>5.04212657977213</v>
      </c>
      <c r="AK328" s="0" t="n">
        <f aca="false">($AI328-(($AC$2*SIN(RADIANS(2*1*$AI328))*COSH(RADIANS(2*1*$AJ328)))+($AD$2*SIN(RADIANS(2*2*$AI328))*COSH(RADIANS(2*2*$AJ328)))+($AE$2*SIN(RADIANS(2*3*$AI328))*COSH(RADIANS(2*3*$AJ328)))))</f>
        <v>0.933983460688057</v>
      </c>
      <c r="AL328" s="0" t="n">
        <f aca="false">($AJ328-(($AC$2*COS(RADIANS(2*1*$AI328))*SINH(RADIANS(2*1*$AJ328)))+($AD$2*COS(RADIANS(2*2*$AI328))*SINH(RADIANS(2*2*$AJ328)))+($AE$2*COS(RADIANS(2*3*$AI328))*SINH(RADIANS(2*3*$AJ328)))))</f>
        <v>5.04197843112772</v>
      </c>
      <c r="AM328" s="0" t="n">
        <f aca="false">ASIN(((SIN(($AK328))/(COSH((($AL328)))))))</f>
        <v>0.0103889015033495</v>
      </c>
      <c r="AN328" s="0" t="n">
        <f aca="false">$T328*6-183</f>
        <v>9</v>
      </c>
      <c r="AO328" s="0" t="n">
        <f aca="false">$AM328+($AF$2*SIN(2*$AM328))+($AG$2*SIN(4*$AM328)+($AH$2*SIN(6*$AM328)))</f>
        <v>0.0104590490405334</v>
      </c>
      <c r="AP328" s="0" t="n">
        <f aca="false">$AN328+ATAN(SINH($AL328)/COS($AK328))</f>
        <v>10.5631123262944</v>
      </c>
    </row>
    <row r="329" customFormat="false" ht="13.8" hidden="false" customHeight="false" outlineLevel="0" collapsed="false">
      <c r="A329" s="1" t="s">
        <v>1189</v>
      </c>
      <c r="B329" s="1" t="s">
        <v>1190</v>
      </c>
      <c r="C329" s="1" t="s">
        <v>1191</v>
      </c>
      <c r="D329" s="1" t="s">
        <v>303</v>
      </c>
      <c r="E329" s="1" t="n">
        <v>43.57</v>
      </c>
      <c r="F329" s="1" t="n">
        <v>223.15</v>
      </c>
      <c r="G329" s="1" t="n">
        <v>227.15</v>
      </c>
      <c r="H329" s="1" t="n">
        <v>327</v>
      </c>
      <c r="I329" s="1" t="n">
        <v>5</v>
      </c>
      <c r="J329" s="1" t="s">
        <v>255</v>
      </c>
      <c r="K329" s="1" t="s">
        <v>249</v>
      </c>
      <c r="L329" s="1" t="s">
        <v>250</v>
      </c>
      <c r="M329" s="1" t="s">
        <v>251</v>
      </c>
      <c r="N329" s="1" t="n">
        <v>32593478.43</v>
      </c>
      <c r="O329" s="1" t="n">
        <v>5945040.87</v>
      </c>
      <c r="Q329" s="1" t="s">
        <v>50</v>
      </c>
      <c r="S329" s="0" t="n">
        <v>1</v>
      </c>
      <c r="T329" s="0" t="n">
        <v>32</v>
      </c>
      <c r="U329" s="0" t="s">
        <v>51</v>
      </c>
      <c r="AI329" s="0" t="n">
        <f aca="false">($O329-$V$2)/($X$2*$AB$2)</f>
        <v>0.934010411173625</v>
      </c>
      <c r="AJ329" s="0" t="n">
        <f aca="false">($N329-$W$2)/($X$2*$AB$2)</f>
        <v>5.04212563712723</v>
      </c>
      <c r="AK329" s="0" t="n">
        <f aca="false">($AI329-(($AC$2*SIN(RADIANS(2*1*$AI329))*COSH(RADIANS(2*1*$AJ329)))+($AD$2*SIN(RADIANS(2*2*$AI329))*COSH(RADIANS(2*2*$AJ329)))+($AE$2*SIN(RADIANS(2*3*$AI329))*COSH(RADIANS(2*3*$AJ329)))))</f>
        <v>0.933982675174117</v>
      </c>
      <c r="AL329" s="0" t="n">
        <f aca="false">($AJ329-(($AC$2*COS(RADIANS(2*1*$AI329))*SINH(RADIANS(2*1*$AJ329)))+($AD$2*COS(RADIANS(2*2*$AI329))*SINH(RADIANS(2*2*$AJ329)))+($AE$2*COS(RADIANS(2*3*$AI329))*SINH(RADIANS(2*3*$AJ329)))))</f>
        <v>5.04197748851066</v>
      </c>
      <c r="AM329" s="0" t="n">
        <f aca="false">ASIN(((SIN(($AK329))/(COSH((($AL329)))))))</f>
        <v>0.0103889052598056</v>
      </c>
      <c r="AN329" s="0" t="n">
        <f aca="false">$T329*6-183</f>
        <v>9</v>
      </c>
      <c r="AO329" s="0" t="n">
        <f aca="false">$AM329+($AF$2*SIN(2*$AM329))+($AG$2*SIN(4*$AM329)+($AH$2*SIN(6*$AM329)))</f>
        <v>0.01045905282235</v>
      </c>
      <c r="AP329" s="0" t="n">
        <f aca="false">$AN329+ATAN(SINH($AL329)/COS($AK329))</f>
        <v>10.5631123108903</v>
      </c>
    </row>
    <row r="330" customFormat="false" ht="13.8" hidden="false" customHeight="false" outlineLevel="0" collapsed="false">
      <c r="A330" s="1" t="s">
        <v>1192</v>
      </c>
      <c r="B330" s="1" t="s">
        <v>1193</v>
      </c>
      <c r="C330" s="1" t="s">
        <v>1194</v>
      </c>
      <c r="D330" s="1" t="s">
        <v>303</v>
      </c>
      <c r="E330" s="1" t="n">
        <v>50.97</v>
      </c>
      <c r="F330" s="1" t="n">
        <v>257.15</v>
      </c>
      <c r="G330" s="1" t="n">
        <v>261.15</v>
      </c>
      <c r="H330" s="1" t="n">
        <v>263</v>
      </c>
      <c r="I330" s="1" t="n">
        <v>5</v>
      </c>
      <c r="J330" s="1" t="s">
        <v>248</v>
      </c>
      <c r="K330" s="1" t="s">
        <v>249</v>
      </c>
      <c r="L330" s="1" t="s">
        <v>250</v>
      </c>
      <c r="M330" s="1" t="s">
        <v>251</v>
      </c>
      <c r="N330" s="1" t="n">
        <v>32585700.63</v>
      </c>
      <c r="O330" s="1" t="n">
        <v>5945880.61</v>
      </c>
      <c r="Q330" s="1" t="s">
        <v>50</v>
      </c>
      <c r="S330" s="0" t="n">
        <v>1</v>
      </c>
      <c r="T330" s="0" t="n">
        <v>32</v>
      </c>
      <c r="U330" s="0" t="s">
        <v>51</v>
      </c>
      <c r="AI330" s="0" t="n">
        <f aca="false">($O330-$V$2)/($X$2*$AB$2)</f>
        <v>0.93414234061193</v>
      </c>
      <c r="AJ330" s="0" t="n">
        <f aca="false">($N330-$W$2)/($X$2*$AB$2)</f>
        <v>5.04090368654104</v>
      </c>
      <c r="AK330" s="0" t="n">
        <f aca="false">($AI330-(($AC$2*SIN(RADIANS(2*1*$AI330))*COSH(RADIANS(2*1*$AJ330)))+($AD$2*SIN(RADIANS(2*2*$AI330))*COSH(RADIANS(2*2*$AJ330)))+($AE$2*SIN(RADIANS(2*3*$AI330))*COSH(RADIANS(2*3*$AJ330)))))</f>
        <v>0.934114600902278</v>
      </c>
      <c r="AL330" s="0" t="n">
        <f aca="false">($AJ330-(($AC$2*COS(RADIANS(2*1*$AI330))*SINH(RADIANS(2*1*$AJ330)))+($AD$2*COS(RADIANS(2*2*$AI330))*SINH(RADIANS(2*2*$AJ330)))+($AE$2*COS(RADIANS(2*3*$AI330))*SINH(RADIANS(2*3*$AJ330)))))</f>
        <v>5.04075557422029</v>
      </c>
      <c r="AM330" s="0" t="n">
        <f aca="false">ASIN(((SIN(($AK330))/(COSH((($AL330)))))))</f>
        <v>0.0104026216242441</v>
      </c>
      <c r="AN330" s="0" t="n">
        <f aca="false">$T330*6-183</f>
        <v>9</v>
      </c>
      <c r="AO330" s="0" t="n">
        <f aca="false">$AM330+($AF$2*SIN(2*$AM330))+($AG$2*SIN(4*$AM330)+($AH$2*SIN(6*$AM330)))</f>
        <v>0.0104728617883013</v>
      </c>
      <c r="AP330" s="0" t="n">
        <f aca="false">$AN330+ATAN(SINH($AL330)/COS($AK330))</f>
        <v>10.5631042878428</v>
      </c>
    </row>
    <row r="331" customFormat="false" ht="13.8" hidden="false" customHeight="false" outlineLevel="0" collapsed="false">
      <c r="A331" s="1" t="s">
        <v>1195</v>
      </c>
      <c r="B331" s="1" t="s">
        <v>1196</v>
      </c>
      <c r="C331" s="1" t="s">
        <v>1197</v>
      </c>
      <c r="D331" s="1" t="s">
        <v>303</v>
      </c>
      <c r="E331" s="1" t="n">
        <v>50.97</v>
      </c>
      <c r="F331" s="1" t="n">
        <v>331.15</v>
      </c>
      <c r="G331" s="1" t="n">
        <v>335.15</v>
      </c>
      <c r="H331" s="1" t="n">
        <v>462</v>
      </c>
      <c r="I331" s="1" t="n">
        <v>5</v>
      </c>
      <c r="J331" s="1" t="s">
        <v>255</v>
      </c>
      <c r="K331" s="1" t="s">
        <v>249</v>
      </c>
      <c r="L331" s="1" t="s">
        <v>250</v>
      </c>
      <c r="M331" s="1" t="s">
        <v>251</v>
      </c>
      <c r="N331" s="1" t="n">
        <v>32585702.63</v>
      </c>
      <c r="O331" s="1" t="n">
        <v>5945873.61</v>
      </c>
      <c r="Q331" s="1" t="s">
        <v>50</v>
      </c>
      <c r="S331" s="0" t="n">
        <v>1</v>
      </c>
      <c r="T331" s="0" t="n">
        <v>32</v>
      </c>
      <c r="U331" s="0" t="s">
        <v>51</v>
      </c>
      <c r="AI331" s="0" t="n">
        <f aca="false">($O331-$V$2)/($X$2*$AB$2)</f>
        <v>0.934141240859544</v>
      </c>
      <c r="AJ331" s="0" t="n">
        <f aca="false">($N331-$W$2)/($X$2*$AB$2)</f>
        <v>5.040904000756</v>
      </c>
      <c r="AK331" s="0" t="n">
        <f aca="false">($AI331-(($AC$2*SIN(RADIANS(2*1*$AI331))*COSH(RADIANS(2*1*$AJ331)))+($AD$2*SIN(RADIANS(2*2*$AI331))*COSH(RADIANS(2*2*$AJ331)))+($AE$2*SIN(RADIANS(2*3*$AI331))*COSH(RADIANS(2*3*$AJ331)))))</f>
        <v>0.934113501182485</v>
      </c>
      <c r="AL331" s="0" t="n">
        <f aca="false">($AJ331-(($AC$2*COS(RADIANS(2*1*$AI331))*SINH(RADIANS(2*1*$AJ331)))+($AD$2*COS(RADIANS(2*2*$AI331))*SINH(RADIANS(2*2*$AJ331)))+($AE$2*COS(RADIANS(2*3*$AI331))*SINH(RADIANS(2*3*$AJ331)))))</f>
        <v>5.04075588842574</v>
      </c>
      <c r="AM331" s="0" t="n">
        <f aca="false">ASIN(((SIN(($AK331))/(COSH((($AL331)))))))</f>
        <v>0.0104026098968321</v>
      </c>
      <c r="AN331" s="0" t="n">
        <f aca="false">$T331*6-183</f>
        <v>9</v>
      </c>
      <c r="AO331" s="0" t="n">
        <f aca="false">$AM331+($AF$2*SIN(2*$AM331))+($AG$2*SIN(4*$AM331)+($AH$2*SIN(6*$AM331)))</f>
        <v>0.0104728499817156</v>
      </c>
      <c r="AP331" s="0" t="n">
        <f aca="false">$AN331+ATAN(SINH($AL331)/COS($AK331))</f>
        <v>10.5631042788197</v>
      </c>
    </row>
    <row r="332" customFormat="false" ht="13.8" hidden="false" customHeight="false" outlineLevel="0" collapsed="false">
      <c r="A332" s="1" t="s">
        <v>1198</v>
      </c>
      <c r="B332" s="1" t="s">
        <v>1199</v>
      </c>
      <c r="C332" s="1" t="s">
        <v>1200</v>
      </c>
      <c r="D332" s="1" t="s">
        <v>137</v>
      </c>
      <c r="E332" s="1" t="n">
        <v>30.4</v>
      </c>
      <c r="F332" s="1" t="n">
        <v>22</v>
      </c>
      <c r="G332" s="1" t="n">
        <v>22</v>
      </c>
      <c r="H332" s="1" t="n">
        <v>23</v>
      </c>
      <c r="I332" s="1" t="n">
        <v>4</v>
      </c>
      <c r="J332" s="1" t="s">
        <v>62</v>
      </c>
      <c r="K332" s="1" t="s">
        <v>1015</v>
      </c>
      <c r="L332" s="1" t="s">
        <v>1016</v>
      </c>
      <c r="M332" s="1" t="s">
        <v>49</v>
      </c>
      <c r="N332" s="1" t="n">
        <v>32580053</v>
      </c>
      <c r="O332" s="1" t="n">
        <v>5952572.03</v>
      </c>
      <c r="P332" s="1" t="s">
        <v>50</v>
      </c>
      <c r="R332" s="1" t="s">
        <v>50</v>
      </c>
      <c r="S332" s="0" t="n">
        <v>1</v>
      </c>
      <c r="T332" s="0" t="n">
        <v>32</v>
      </c>
      <c r="U332" s="0" t="s">
        <v>51</v>
      </c>
      <c r="AI332" s="0" t="n">
        <f aca="false">($O332-$V$2)/($X$2*$AB$2)</f>
        <v>0.935193612770053</v>
      </c>
      <c r="AJ332" s="0" t="n">
        <f aca="false">($N332-$W$2)/($X$2*$AB$2)</f>
        <v>5.04001640160325</v>
      </c>
      <c r="AK332" s="0" t="n">
        <f aca="false">($AI332-(($AC$2*SIN(RADIANS(2*1*$AI332))*COSH(RADIANS(2*1*$AJ332)))+($AD$2*SIN(RADIANS(2*2*$AI332))*COSH(RADIANS(2*2*$AJ332)))+($AE$2*SIN(RADIANS(2*3*$AI332))*COSH(RADIANS(2*3*$AJ332)))))</f>
        <v>0.935165842003422</v>
      </c>
      <c r="AL332" s="0" t="n">
        <f aca="false">($AJ332-(($AC$2*COS(RADIANS(2*1*$AI332))*SINH(RADIANS(2*1*$AJ332)))+($AD$2*COS(RADIANS(2*2*$AI332))*SINH(RADIANS(2*2*$AJ332)))+($AE$2*COS(RADIANS(2*3*$AI332))*SINH(RADIANS(2*3*$AJ332)))))</f>
        <v>5.03986831579879</v>
      </c>
      <c r="AM332" s="0" t="n">
        <f aca="false">ASIN(((SIN(($AK332))/(COSH((($AL332)))))))</f>
        <v>0.0104199426245364</v>
      </c>
      <c r="AN332" s="0" t="n">
        <f aca="false">$T332*6-183</f>
        <v>9</v>
      </c>
      <c r="AO332" s="0" t="n">
        <f aca="false">$AM332+($AF$2*SIN(2*$AM332))+($AG$2*SIN(4*$AM332)+($AH$2*SIN(6*$AM332)))</f>
        <v>0.0104902997255402</v>
      </c>
      <c r="AP332" s="0" t="n">
        <f aca="false">$AN332+ATAN(SINH($AL332)/COS($AK332))</f>
        <v>10.5631084093793</v>
      </c>
    </row>
    <row r="333" customFormat="false" ht="13.8" hidden="false" customHeight="false" outlineLevel="0" collapsed="false">
      <c r="A333" s="1" t="s">
        <v>1201</v>
      </c>
      <c r="B333" s="1" t="s">
        <v>1202</v>
      </c>
      <c r="C333" s="1" t="s">
        <v>1203</v>
      </c>
      <c r="D333" s="1" t="s">
        <v>75</v>
      </c>
      <c r="E333" s="1" t="n">
        <v>38.33</v>
      </c>
      <c r="F333" s="1" t="n">
        <v>272</v>
      </c>
      <c r="G333" s="1" t="n">
        <v>276</v>
      </c>
      <c r="H333" s="1" t="n">
        <v>278</v>
      </c>
      <c r="I333" s="1" t="n">
        <v>7</v>
      </c>
      <c r="J333" s="1" t="s">
        <v>248</v>
      </c>
      <c r="K333" s="1" t="s">
        <v>497</v>
      </c>
      <c r="L333" s="1" t="s">
        <v>498</v>
      </c>
      <c r="M333" s="1" t="s">
        <v>251</v>
      </c>
      <c r="N333" s="1" t="n">
        <v>32594573.45</v>
      </c>
      <c r="O333" s="1" t="n">
        <v>5963195.63</v>
      </c>
      <c r="Q333" s="1" t="s">
        <v>50</v>
      </c>
      <c r="S333" s="0" t="n">
        <v>1</v>
      </c>
      <c r="T333" s="0" t="n">
        <v>32</v>
      </c>
      <c r="U333" s="0" t="s">
        <v>51</v>
      </c>
      <c r="AI333" s="0" t="n">
        <f aca="false">($O333-$V$2)/($X$2*$AB$2)</f>
        <v>0.936862659833163</v>
      </c>
      <c r="AJ333" s="0" t="n">
        <f aca="false">($N333-$W$2)/($X$2*$AB$2)</f>
        <v>5.04229767296395</v>
      </c>
      <c r="AK333" s="0" t="n">
        <f aca="false">($AI333-(($AC$2*SIN(RADIANS(2*1*$AI333))*COSH(RADIANS(2*1*$AJ333)))+($AD$2*SIN(RADIANS(2*2*$AI333))*COSH(RADIANS(2*2*$AJ333)))+($AE$2*SIN(RADIANS(2*3*$AI333))*COSH(RADIANS(2*3*$AJ333)))))</f>
        <v>0.936834839135467</v>
      </c>
      <c r="AL333" s="0" t="n">
        <f aca="false">($AJ333-(($AC$2*COS(RADIANS(2*1*$AI333))*SINH(RADIANS(2*1*$AJ333)))+($AD$2*COS(RADIANS(2*2*$AI333))*SINH(RADIANS(2*2*$AJ333)))+($AE$2*COS(RADIANS(2*3*$AI333))*SINH(RADIANS(2*3*$AJ333)))))</f>
        <v>5.04214951972252</v>
      </c>
      <c r="AM333" s="0" t="n">
        <f aca="false">ASIN(((SIN(($AK333))/(COSH((($AL333)))))))</f>
        <v>0.0104089880925554</v>
      </c>
      <c r="AN333" s="0" t="n">
        <f aca="false">$T333*6-183</f>
        <v>9</v>
      </c>
      <c r="AO333" s="0" t="n">
        <f aca="false">$AM333+($AF$2*SIN(2*$AM333))+($AG$2*SIN(4*$AM333)+($AH$2*SIN(6*$AM333)))</f>
        <v>0.0104792712377063</v>
      </c>
      <c r="AP333" s="0" t="n">
        <f aca="false">$AN333+ATAN(SINH($AL333)/COS($AK333))</f>
        <v>10.5631432898952</v>
      </c>
    </row>
    <row r="334" customFormat="false" ht="13.8" hidden="false" customHeight="false" outlineLevel="0" collapsed="false">
      <c r="A334" s="1" t="s">
        <v>1204</v>
      </c>
      <c r="B334" s="1" t="s">
        <v>1205</v>
      </c>
      <c r="C334" s="1" t="s">
        <v>1206</v>
      </c>
      <c r="D334" s="1" t="s">
        <v>75</v>
      </c>
      <c r="E334" s="1" t="n">
        <v>38.7</v>
      </c>
      <c r="F334" s="1" t="n">
        <v>487</v>
      </c>
      <c r="G334" s="1" t="n">
        <v>493</v>
      </c>
      <c r="H334" s="1" t="n">
        <v>546</v>
      </c>
      <c r="I334" s="1" t="n">
        <v>12</v>
      </c>
      <c r="J334" s="1" t="s">
        <v>255</v>
      </c>
      <c r="K334" s="1" t="s">
        <v>497</v>
      </c>
      <c r="L334" s="1" t="s">
        <v>498</v>
      </c>
      <c r="M334" s="1" t="s">
        <v>251</v>
      </c>
      <c r="N334" s="1" t="n">
        <v>32594567.45</v>
      </c>
      <c r="O334" s="1" t="n">
        <v>5963208.63</v>
      </c>
      <c r="Q334" s="1" t="s">
        <v>50</v>
      </c>
      <c r="S334" s="0" t="n">
        <v>1</v>
      </c>
      <c r="T334" s="0" t="n">
        <v>32</v>
      </c>
      <c r="U334" s="0" t="s">
        <v>51</v>
      </c>
      <c r="AI334" s="0" t="n">
        <f aca="false">($O334-$V$2)/($X$2*$AB$2)</f>
        <v>0.93686470223045</v>
      </c>
      <c r="AJ334" s="0" t="n">
        <f aca="false">($N334-$W$2)/($X$2*$AB$2)</f>
        <v>5.04229673031905</v>
      </c>
      <c r="AK334" s="0" t="n">
        <f aca="false">($AI334-(($AC$2*SIN(RADIANS(2*1*$AI334))*COSH(RADIANS(2*1*$AJ334)))+($AD$2*SIN(RADIANS(2*2*$AI334))*COSH(RADIANS(2*2*$AJ334)))+($AE$2*SIN(RADIANS(2*3*$AI334))*COSH(RADIANS(2*3*$AJ334)))))</f>
        <v>0.936836881472285</v>
      </c>
      <c r="AL334" s="0" t="n">
        <f aca="false">($AJ334-(($AC$2*COS(RADIANS(2*1*$AI334))*SINH(RADIANS(2*1*$AJ334)))+($AD$2*COS(RADIANS(2*2*$AI334))*SINH(RADIANS(2*2*$AJ334)))+($AE$2*COS(RADIANS(2*3*$AI334))*SINH(RADIANS(2*3*$AJ334)))))</f>
        <v>5.04214857710595</v>
      </c>
      <c r="AM334" s="0" t="n">
        <f aca="false">ASIN(((SIN(($AK334))/(COSH((($AL334)))))))</f>
        <v>0.0104090135336997</v>
      </c>
      <c r="AN334" s="0" t="n">
        <f aca="false">$T334*6-183</f>
        <v>9</v>
      </c>
      <c r="AO334" s="0" t="n">
        <f aca="false">$AM334+($AF$2*SIN(2*$AM334))+($AG$2*SIN(4*$AM334)+($AH$2*SIN(6*$AM334)))</f>
        <v>0.010479296850608</v>
      </c>
      <c r="AP334" s="0" t="n">
        <f aca="false">$AN334+ATAN(SINH($AL334)/COS($AK334))</f>
        <v>10.5631433039398</v>
      </c>
    </row>
    <row r="335" customFormat="false" ht="13.8" hidden="false" customHeight="false" outlineLevel="0" collapsed="false">
      <c r="A335" s="1" t="s">
        <v>1207</v>
      </c>
      <c r="B335" s="1" t="s">
        <v>1208</v>
      </c>
      <c r="C335" s="1" t="s">
        <v>1209</v>
      </c>
      <c r="D335" s="1" t="s">
        <v>429</v>
      </c>
      <c r="E335" s="1" t="n">
        <v>43.54</v>
      </c>
      <c r="F335" s="1" t="n">
        <v>172.5</v>
      </c>
      <c r="G335" s="1" t="n">
        <v>172.5</v>
      </c>
      <c r="H335" s="1" t="n">
        <v>174</v>
      </c>
      <c r="I335" s="1" t="n">
        <v>5</v>
      </c>
      <c r="J335" s="1" t="s">
        <v>248</v>
      </c>
      <c r="K335" s="1" t="s">
        <v>497</v>
      </c>
      <c r="L335" s="1" t="s">
        <v>498</v>
      </c>
      <c r="M335" s="1" t="s">
        <v>251</v>
      </c>
      <c r="N335" s="1" t="n">
        <v>32600448.54</v>
      </c>
      <c r="O335" s="1" t="n">
        <v>5974793.78</v>
      </c>
      <c r="Q335" s="1" t="s">
        <v>50</v>
      </c>
      <c r="S335" s="0" t="n">
        <v>1</v>
      </c>
      <c r="T335" s="0" t="n">
        <v>32</v>
      </c>
      <c r="U335" s="0" t="s">
        <v>51</v>
      </c>
      <c r="AI335" s="0" t="n">
        <f aca="false">($O335-$V$2)/($X$2*$AB$2)</f>
        <v>0.938684815994447</v>
      </c>
      <c r="AJ335" s="0" t="n">
        <f aca="false">($N335-$W$2)/($X$2*$AB$2)</f>
        <v>5.04322069356996</v>
      </c>
      <c r="AK335" s="0" t="n">
        <f aca="false">($AI335-(($AC$2*SIN(RADIANS(2*1*$AI335))*COSH(RADIANS(2*1*$AJ335)))+($AD$2*SIN(RADIANS(2*2*$AI335))*COSH(RADIANS(2*2*$AJ335)))+($AE$2*SIN(RADIANS(2*3*$AI335))*COSH(RADIANS(2*3*$AJ335)))))</f>
        <v>0.938656941049542</v>
      </c>
      <c r="AL335" s="0" t="n">
        <f aca="false">($AJ335-(($AC$2*COS(RADIANS(2*1*$AI335))*SINH(RADIANS(2*1*$AJ335)))+($AD$2*COS(RADIANS(2*2*$AI335))*SINH(RADIANS(2*2*$AJ335)))+($AE$2*COS(RADIANS(2*3*$AI335))*SINH(RADIANS(2*3*$AJ335)))))</f>
        <v>5.04307251323735</v>
      </c>
      <c r="AM335" s="0" t="n">
        <f aca="false">ASIN(((SIN(($AK335))/(COSH((($AL335)))))))</f>
        <v>0.0104132998919077</v>
      </c>
      <c r="AN335" s="0" t="n">
        <f aca="false">$T335*6-183</f>
        <v>9</v>
      </c>
      <c r="AO335" s="0" t="n">
        <f aca="false">$AM335+($AF$2*SIN(2*$AM335))+($AG$2*SIN(4*$AM335)+($AH$2*SIN(6*$AM335)))</f>
        <v>0.0104836121467317</v>
      </c>
      <c r="AP335" s="0" t="n">
        <f aca="false">$AN335+ATAN(SINH($AL335)/COS($AK335))</f>
        <v>10.5631693122067</v>
      </c>
    </row>
    <row r="336" customFormat="false" ht="13.8" hidden="false" customHeight="false" outlineLevel="0" collapsed="false">
      <c r="A336" s="1" t="s">
        <v>1210</v>
      </c>
      <c r="B336" s="1" t="s">
        <v>1211</v>
      </c>
      <c r="C336" s="1" t="s">
        <v>1212</v>
      </c>
      <c r="D336" s="1" t="s">
        <v>429</v>
      </c>
      <c r="E336" s="1" t="n">
        <v>43.54</v>
      </c>
      <c r="F336" s="1" t="n">
        <v>221.5</v>
      </c>
      <c r="G336" s="1" t="n">
        <v>221.5</v>
      </c>
      <c r="H336" s="1" t="n">
        <v>294</v>
      </c>
      <c r="I336" s="1" t="n">
        <v>2</v>
      </c>
      <c r="J336" s="1" t="s">
        <v>255</v>
      </c>
      <c r="K336" s="1" t="s">
        <v>497</v>
      </c>
      <c r="L336" s="1" t="s">
        <v>498</v>
      </c>
      <c r="M336" s="1" t="s">
        <v>251</v>
      </c>
      <c r="N336" s="1" t="n">
        <v>32600446.54</v>
      </c>
      <c r="O336" s="1" t="n">
        <v>5974793.69</v>
      </c>
      <c r="Q336" s="1" t="s">
        <v>50</v>
      </c>
      <c r="S336" s="0" t="n">
        <v>1</v>
      </c>
      <c r="T336" s="0" t="n">
        <v>32</v>
      </c>
      <c r="U336" s="0" t="s">
        <v>51</v>
      </c>
      <c r="AI336" s="0" t="n">
        <f aca="false">($O336-$V$2)/($X$2*$AB$2)</f>
        <v>0.938684801854773</v>
      </c>
      <c r="AJ336" s="0" t="n">
        <f aca="false">($N336-$W$2)/($X$2*$AB$2)</f>
        <v>5.043220379355</v>
      </c>
      <c r="AK336" s="0" t="n">
        <f aca="false">($AI336-(($AC$2*SIN(RADIANS(2*1*$AI336))*COSH(RADIANS(2*1*$AJ336)))+($AD$2*SIN(RADIANS(2*2*$AI336))*COSH(RADIANS(2*2*$AJ336)))+($AE$2*SIN(RADIANS(2*3*$AI336))*COSH(RADIANS(2*3*$AJ336)))))</f>
        <v>0.938656926910342</v>
      </c>
      <c r="AL336" s="0" t="n">
        <f aca="false">($AJ336-(($AC$2*COS(RADIANS(2*1*$AI336))*SINH(RADIANS(2*1*$AJ336)))+($AD$2*COS(RADIANS(2*2*$AI336))*SINH(RADIANS(2*2*$AJ336)))+($AE$2*COS(RADIANS(2*3*$AI336))*SINH(RADIANS(2*3*$AJ336)))))</f>
        <v>5.0430721990317</v>
      </c>
      <c r="AM336" s="0" t="n">
        <f aca="false">ASIN(((SIN(($AK336))/(COSH((($AL336)))))))</f>
        <v>0.0104133030558327</v>
      </c>
      <c r="AN336" s="0" t="n">
        <f aca="false">$T336*6-183</f>
        <v>9</v>
      </c>
      <c r="AO336" s="0" t="n">
        <f aca="false">$AM336+($AF$2*SIN(2*$AM336))+($AG$2*SIN(4*$AM336)+($AH$2*SIN(6*$AM336)))</f>
        <v>0.0104836153320168</v>
      </c>
      <c r="AP336" s="0" t="n">
        <f aca="false">$AN336+ATAN(SINH($AL336)/COS($AK336))</f>
        <v>10.5631693096629</v>
      </c>
    </row>
    <row r="337" customFormat="false" ht="13.8" hidden="false" customHeight="false" outlineLevel="0" collapsed="false">
      <c r="A337" s="1" t="s">
        <v>1213</v>
      </c>
      <c r="B337" s="1" t="s">
        <v>1214</v>
      </c>
      <c r="C337" s="1" t="s">
        <v>1215</v>
      </c>
      <c r="D337" s="1" t="s">
        <v>75</v>
      </c>
      <c r="E337" s="1" t="n">
        <v>20.55</v>
      </c>
      <c r="F337" s="1" t="n">
        <v>152.15</v>
      </c>
      <c r="G337" s="1" t="n">
        <v>154.15</v>
      </c>
      <c r="H337" s="1" t="n">
        <v>240</v>
      </c>
      <c r="I337" s="1" t="n">
        <v>14</v>
      </c>
      <c r="J337" s="1" t="s">
        <v>255</v>
      </c>
      <c r="K337" s="1" t="s">
        <v>249</v>
      </c>
      <c r="L337" s="1" t="s">
        <v>250</v>
      </c>
      <c r="M337" s="1" t="s">
        <v>251</v>
      </c>
      <c r="N337" s="1" t="n">
        <v>32577133.8</v>
      </c>
      <c r="O337" s="1" t="n">
        <v>5931467.51</v>
      </c>
      <c r="Q337" s="1" t="s">
        <v>50</v>
      </c>
      <c r="S337" s="0" t="n">
        <v>1</v>
      </c>
      <c r="T337" s="0" t="n">
        <v>32</v>
      </c>
      <c r="U337" s="0" t="s">
        <v>51</v>
      </c>
      <c r="AI337" s="0" t="n">
        <f aca="false">($O337-$V$2)/($X$2*$AB$2)</f>
        <v>0.931877934739597</v>
      </c>
      <c r="AJ337" s="0" t="n">
        <f aca="false">($N337-$W$2)/($X$2*$AB$2)</f>
        <v>5.03955777343704</v>
      </c>
      <c r="AK337" s="0" t="n">
        <f aca="false">($AI337-(($AC$2*SIN(RADIANS(2*1*$AI337))*COSH(RADIANS(2*1*$AJ337)))+($AD$2*SIN(RADIANS(2*2*$AI337))*COSH(RADIANS(2*2*$AJ337)))+($AE$2*SIN(RADIANS(2*3*$AI337))*COSH(RADIANS(2*3*$AJ337)))))</f>
        <v>0.931850262475074</v>
      </c>
      <c r="AL337" s="0" t="n">
        <f aca="false">($AJ337-(($AC$2*COS(RADIANS(2*1*$AI337))*SINH(RADIANS(2*1*$AJ337)))+($AD$2*COS(RADIANS(2*2*$AI337))*SINH(RADIANS(2*2*$AJ337)))+($AE$2*COS(RADIANS(2*3*$AI337))*SINH(RADIANS(2*3*$AJ337)))))</f>
        <v>5.03940970068787</v>
      </c>
      <c r="AM337" s="0" t="n">
        <f aca="false">ASIN(((SIN(($AK337))/(COSH((($AL337)))))))</f>
        <v>0.0103991636405938</v>
      </c>
      <c r="AN337" s="0" t="n">
        <f aca="false">$T337*6-183</f>
        <v>9</v>
      </c>
      <c r="AO337" s="0" t="n">
        <f aca="false">$AM337+($AF$2*SIN(2*$AM337))+($AG$2*SIN(4*$AM337)+($AH$2*SIN(6*$AM337)))</f>
        <v>0.0104693804592193</v>
      </c>
      <c r="AP337" s="0" t="n">
        <f aca="false">$AN337+ATAN(SINH($AL337)/COS($AK337))</f>
        <v>10.5630703607405</v>
      </c>
    </row>
    <row r="338" customFormat="false" ht="13.8" hidden="false" customHeight="false" outlineLevel="0" collapsed="false">
      <c r="A338" s="1" t="s">
        <v>1216</v>
      </c>
      <c r="B338" s="1" t="s">
        <v>1217</v>
      </c>
      <c r="C338" s="1" t="s">
        <v>1218</v>
      </c>
      <c r="D338" s="1" t="s">
        <v>429</v>
      </c>
      <c r="E338" s="1" t="n">
        <v>22.78</v>
      </c>
      <c r="F338" s="1" t="n">
        <v>22</v>
      </c>
      <c r="G338" s="1" t="n">
        <v>22</v>
      </c>
      <c r="H338" s="1" t="n">
        <v>23</v>
      </c>
      <c r="I338" s="1" t="n">
        <v>2</v>
      </c>
      <c r="J338" s="1" t="s">
        <v>62</v>
      </c>
      <c r="K338" s="1" t="s">
        <v>1184</v>
      </c>
      <c r="L338" s="1" t="s">
        <v>1185</v>
      </c>
      <c r="M338" s="1" t="s">
        <v>49</v>
      </c>
      <c r="N338" s="1" t="n">
        <v>32584998.59</v>
      </c>
      <c r="O338" s="1" t="n">
        <v>5931988.21</v>
      </c>
      <c r="P338" s="1" t="s">
        <v>50</v>
      </c>
      <c r="R338" s="1" t="s">
        <v>50</v>
      </c>
      <c r="S338" s="0" t="n">
        <v>1</v>
      </c>
      <c r="T338" s="0" t="n">
        <v>32</v>
      </c>
      <c r="U338" s="0" t="s">
        <v>51</v>
      </c>
      <c r="AI338" s="0" t="n">
        <f aca="false">($O338-$V$2)/($X$2*$AB$2)</f>
        <v>0.931959740606324</v>
      </c>
      <c r="AJ338" s="0" t="n">
        <f aca="false">($N338-$W$2)/($X$2*$AB$2)</f>
        <v>5.04079339080323</v>
      </c>
      <c r="AK338" s="0" t="n">
        <f aca="false">($AI338-(($AC$2*SIN(RADIANS(2*1*$AI338))*COSH(RADIANS(2*1*$AJ338)))+($AD$2*SIN(RADIANS(2*2*$AI338))*COSH(RADIANS(2*2*$AJ338)))+($AE$2*SIN(RADIANS(2*3*$AI338))*COSH(RADIANS(2*3*$AJ338)))))</f>
        <v>0.931932065705466</v>
      </c>
      <c r="AL338" s="0" t="n">
        <f aca="false">($AJ338-(($AC$2*COS(RADIANS(2*1*$AI338))*SINH(RADIANS(2*1*$AJ338)))+($AD$2*COS(RADIANS(2*2*$AI338))*SINH(RADIANS(2*2*$AJ338)))+($AE$2*COS(RADIANS(2*3*$AI338))*SINH(RADIANS(2*3*$AJ338)))))</f>
        <v>5.04064528138878</v>
      </c>
      <c r="AM338" s="0" t="n">
        <f aca="false">ASIN(((SIN(($AK338))/(COSH((($AL338)))))))</f>
        <v>0.0103869543704744</v>
      </c>
      <c r="AN338" s="0" t="n">
        <f aca="false">$T338*6-183</f>
        <v>9</v>
      </c>
      <c r="AO338" s="0" t="n">
        <f aca="false">$AM338+($AF$2*SIN(2*$AM338))+($AG$2*SIN(4*$AM338)+($AH$2*SIN(6*$AM338)))</f>
        <v>0.0104570887622282</v>
      </c>
      <c r="AP338" s="0" t="n">
        <f aca="false">$AN338+ATAN(SINH($AL338)/COS($AK338))</f>
        <v>10.563080750986</v>
      </c>
    </row>
    <row r="339" customFormat="false" ht="13.8" hidden="false" customHeight="false" outlineLevel="0" collapsed="false">
      <c r="A339" s="1" t="s">
        <v>1219</v>
      </c>
      <c r="B339" s="1" t="s">
        <v>1220</v>
      </c>
      <c r="C339" s="1" t="s">
        <v>1221</v>
      </c>
      <c r="D339" s="1" t="s">
        <v>429</v>
      </c>
      <c r="E339" s="1" t="n">
        <v>44.8</v>
      </c>
      <c r="F339" s="1" t="n">
        <v>48</v>
      </c>
      <c r="G339" s="1" t="n">
        <v>48</v>
      </c>
      <c r="H339" s="1" t="n">
        <v>50</v>
      </c>
      <c r="I339" s="1" t="n">
        <v>3</v>
      </c>
      <c r="J339" s="1" t="s">
        <v>56</v>
      </c>
      <c r="K339" s="1" t="s">
        <v>129</v>
      </c>
      <c r="L339" s="1" t="s">
        <v>130</v>
      </c>
      <c r="M339" s="1" t="s">
        <v>49</v>
      </c>
      <c r="N339" s="1" t="n">
        <v>32595887.99</v>
      </c>
      <c r="O339" s="1" t="n">
        <v>5966113.4</v>
      </c>
      <c r="R339" s="1" t="s">
        <v>50</v>
      </c>
      <c r="S339" s="0" t="n">
        <v>1</v>
      </c>
      <c r="T339" s="0" t="n">
        <v>32</v>
      </c>
      <c r="U339" s="0" t="s">
        <v>51</v>
      </c>
      <c r="AI339" s="0" t="n">
        <f aca="false">($O339-$V$2)/($X$2*$AB$2)</f>
        <v>0.937321063335679</v>
      </c>
      <c r="AJ339" s="0" t="n">
        <f aca="false">($N339-$W$2)/($X$2*$AB$2)</f>
        <v>5.04250419703549</v>
      </c>
      <c r="AK339" s="0" t="n">
        <f aca="false">($AI339-(($AC$2*SIN(RADIANS(2*1*$AI339))*COSH(RADIANS(2*1*$AJ339)))+($AD$2*SIN(RADIANS(2*2*$AI339))*COSH(RADIANS(2*2*$AJ339)))+($AE$2*SIN(RADIANS(2*3*$AI339))*COSH(RADIANS(2*3*$AJ339)))))</f>
        <v>0.937293228995302</v>
      </c>
      <c r="AL339" s="0" t="n">
        <f aca="false">($AJ339-(($AC$2*COS(RADIANS(2*1*$AI339))*SINH(RADIANS(2*1*$AJ339)))+($AD$2*COS(RADIANS(2*2*$AI339))*SINH(RADIANS(2*2*$AJ339)))+($AE$2*COS(RADIANS(2*3*$AI339))*SINH(RADIANS(2*3*$AJ339)))))</f>
        <v>5.04235603774099</v>
      </c>
      <c r="AM339" s="0" t="n">
        <f aca="false">ASIN(((SIN(($AK339))/(COSH((($AL339)))))))</f>
        <v>0.0104103449950442</v>
      </c>
      <c r="AN339" s="0" t="n">
        <f aca="false">$T339*6-183</f>
        <v>9</v>
      </c>
      <c r="AO339" s="0" t="n">
        <f aca="false">$AM339+($AF$2*SIN(2*$AM339))+($AG$2*SIN(4*$AM339)+($AH$2*SIN(6*$AM339)))</f>
        <v>0.0104806373008696</v>
      </c>
      <c r="AP339" s="0" t="n">
        <f aca="false">$AN339+ATAN(SINH($AL339)/COS($AK339))</f>
        <v>10.5631496415179</v>
      </c>
    </row>
    <row r="340" customFormat="false" ht="13.8" hidden="false" customHeight="false" outlineLevel="0" collapsed="false">
      <c r="A340" s="1" t="s">
        <v>1222</v>
      </c>
      <c r="B340" s="1" t="s">
        <v>1223</v>
      </c>
      <c r="C340" s="1" t="s">
        <v>1224</v>
      </c>
      <c r="D340" s="1" t="s">
        <v>55</v>
      </c>
      <c r="E340" s="1" t="n">
        <v>45.32</v>
      </c>
      <c r="F340" s="1" t="n">
        <v>25</v>
      </c>
      <c r="G340" s="1" t="n">
        <v>26</v>
      </c>
      <c r="H340" s="1" t="n">
        <v>40</v>
      </c>
      <c r="I340" s="1" t="n">
        <v>5</v>
      </c>
      <c r="J340" s="1" t="s">
        <v>62</v>
      </c>
      <c r="K340" s="1" t="s">
        <v>1225</v>
      </c>
      <c r="L340" s="1" t="s">
        <v>1226</v>
      </c>
      <c r="M340" s="1" t="s">
        <v>49</v>
      </c>
      <c r="N340" s="1" t="n">
        <v>32580927.41</v>
      </c>
      <c r="O340" s="1" t="n">
        <v>5941801.33</v>
      </c>
      <c r="R340" s="1" t="s">
        <v>50</v>
      </c>
      <c r="S340" s="0" t="n">
        <v>1</v>
      </c>
      <c r="T340" s="0" t="n">
        <v>32</v>
      </c>
      <c r="U340" s="0" t="s">
        <v>51</v>
      </c>
      <c r="AI340" s="0" t="n">
        <f aca="false">($O340-$V$2)/($X$2*$AB$2)</f>
        <v>0.9335014551961</v>
      </c>
      <c r="AJ340" s="0" t="n">
        <f aca="false">($N340-$W$2)/($X$2*$AB$2)</f>
        <v>5.04015377795802</v>
      </c>
      <c r="AK340" s="0" t="n">
        <f aca="false">($AI340-(($AC$2*SIN(RADIANS(2*1*$AI340))*COSH(RADIANS(2*1*$AJ340)))+($AD$2*SIN(RADIANS(2*2*$AI340))*COSH(RADIANS(2*2*$AJ340)))+($AE$2*SIN(RADIANS(2*3*$AI340))*COSH(RADIANS(2*3*$AJ340)))))</f>
        <v>0.933473734637468</v>
      </c>
      <c r="AL340" s="0" t="n">
        <f aca="false">($AJ340-(($AC$2*COS(RADIANS(2*1*$AI340))*SINH(RADIANS(2*1*$AJ340)))+($AD$2*COS(RADIANS(2*2*$AI340))*SINH(RADIANS(2*2*$AJ340)))+($AE$2*COS(RADIANS(2*3*$AI340))*SINH(RADIANS(2*3*$AJ340)))))</f>
        <v>5.04000568779006</v>
      </c>
      <c r="AM340" s="0" t="n">
        <f aca="false">ASIN(((SIN(($AK340))/(COSH((($AL340)))))))</f>
        <v>0.0104054896074398</v>
      </c>
      <c r="AN340" s="0" t="n">
        <f aca="false">$T340*6-183</f>
        <v>9</v>
      </c>
      <c r="AO340" s="0" t="n">
        <f aca="false">$AM340+($AF$2*SIN(2*$AM340))+($AG$2*SIN(4*$AM340)+($AH$2*SIN(6*$AM340)))</f>
        <v>0.0104757491337333</v>
      </c>
      <c r="AP340" s="0" t="n">
        <f aca="false">$AN340+ATAN(SINH($AL340)/COS($AK340))</f>
        <v>10.5630918471163</v>
      </c>
    </row>
    <row r="341" customFormat="false" ht="13.8" hidden="false" customHeight="false" outlineLevel="0" collapsed="false">
      <c r="A341" s="1" t="s">
        <v>1227</v>
      </c>
      <c r="B341" s="1" t="s">
        <v>1228</v>
      </c>
      <c r="C341" s="1" t="s">
        <v>1229</v>
      </c>
      <c r="D341" s="1" t="s">
        <v>206</v>
      </c>
      <c r="E341" s="1" t="n">
        <v>41.34</v>
      </c>
      <c r="F341" s="1" t="n">
        <v>10.1</v>
      </c>
      <c r="G341" s="1" t="n">
        <v>10.1</v>
      </c>
      <c r="H341" s="1" t="n">
        <v>10.1</v>
      </c>
      <c r="I341" s="1" t="n">
        <v>3</v>
      </c>
      <c r="J341" s="1" t="s">
        <v>46</v>
      </c>
      <c r="K341" s="1" t="s">
        <v>543</v>
      </c>
      <c r="L341" s="1" t="s">
        <v>544</v>
      </c>
      <c r="M341" s="1" t="s">
        <v>49</v>
      </c>
      <c r="N341" s="1" t="n">
        <v>32569702.12</v>
      </c>
      <c r="O341" s="1" t="n">
        <v>5952727.13</v>
      </c>
      <c r="P341" s="1" t="s">
        <v>50</v>
      </c>
      <c r="R341" s="1" t="s">
        <v>50</v>
      </c>
      <c r="S341" s="0" t="n">
        <v>1</v>
      </c>
      <c r="T341" s="0" t="n">
        <v>32</v>
      </c>
      <c r="U341" s="0" t="s">
        <v>51</v>
      </c>
      <c r="AI341" s="0" t="n">
        <f aca="false">($O341-$V$2)/($X$2*$AB$2)</f>
        <v>0.935217980140764</v>
      </c>
      <c r="AJ341" s="0" t="n">
        <f aca="false">($N341-$W$2)/($X$2*$AB$2)</f>
        <v>5.03839020089308</v>
      </c>
      <c r="AK341" s="0" t="n">
        <f aca="false">($AI341-(($AC$2*SIN(RADIANS(2*1*$AI341))*COSH(RADIANS(2*1*$AJ341)))+($AD$2*SIN(RADIANS(2*2*$AI341))*COSH(RADIANS(2*2*$AJ341)))+($AE$2*SIN(RADIANS(2*3*$AI341))*COSH(RADIANS(2*3*$AJ341)))))</f>
        <v>0.935190208925388</v>
      </c>
      <c r="AL341" s="0" t="n">
        <f aca="false">($AJ341-(($AC$2*COS(RADIANS(2*1*$AI341))*SINH(RADIANS(2*1*$AJ341)))+($AD$2*COS(RADIANS(2*2*$AI341))*SINH(RADIANS(2*2*$AJ341)))+($AE$2*COS(RADIANS(2*3*$AI341))*SINH(RADIANS(2*3*$AJ341)))))</f>
        <v>5.03824216336569</v>
      </c>
      <c r="AM341" s="0" t="n">
        <f aca="false">ASIN(((SIN(($AK341))/(COSH((($AL341)))))))</f>
        <v>0.0104370876449978</v>
      </c>
      <c r="AN341" s="0" t="n">
        <f aca="false">$T341*6-183</f>
        <v>9</v>
      </c>
      <c r="AO341" s="0" t="n">
        <f aca="false">$AM341+($AF$2*SIN(2*$AM341))+($AG$2*SIN(4*$AM341)+($AH$2*SIN(6*$AM341)))</f>
        <v>0.0105075604947946</v>
      </c>
      <c r="AP341" s="0" t="n">
        <f aca="false">$AN341+ATAN(SINH($AL341)/COS($AK341))</f>
        <v>10.563096151245</v>
      </c>
    </row>
    <row r="342" customFormat="false" ht="13.8" hidden="false" customHeight="false" outlineLevel="0" collapsed="false">
      <c r="A342" s="1" t="s">
        <v>1230</v>
      </c>
      <c r="B342" s="1" t="s">
        <v>1231</v>
      </c>
      <c r="C342" s="1" t="s">
        <v>1232</v>
      </c>
      <c r="D342" s="1" t="s">
        <v>370</v>
      </c>
      <c r="E342" s="1" t="n">
        <v>41.78</v>
      </c>
      <c r="F342" s="1" t="n">
        <v>13.5</v>
      </c>
      <c r="G342" s="1" t="n">
        <v>13.5</v>
      </c>
      <c r="H342" s="1" t="n">
        <v>14</v>
      </c>
      <c r="I342" s="1" t="n">
        <v>3</v>
      </c>
      <c r="J342" s="1" t="s">
        <v>46</v>
      </c>
      <c r="K342" s="1" t="s">
        <v>543</v>
      </c>
      <c r="L342" s="1" t="s">
        <v>544</v>
      </c>
      <c r="M342" s="1" t="s">
        <v>49</v>
      </c>
      <c r="N342" s="1" t="n">
        <v>32569358.28</v>
      </c>
      <c r="O342" s="1" t="n">
        <v>5954483.46</v>
      </c>
      <c r="P342" s="1" t="s">
        <v>50</v>
      </c>
      <c r="R342" s="1" t="s">
        <v>50</v>
      </c>
      <c r="S342" s="0" t="n">
        <v>1</v>
      </c>
      <c r="T342" s="0" t="n">
        <v>32</v>
      </c>
      <c r="U342" s="0" t="s">
        <v>51</v>
      </c>
      <c r="AI342" s="0" t="n">
        <f aca="false">($O342-$V$2)/($X$2*$AB$2)</f>
        <v>0.935493912727491</v>
      </c>
      <c r="AJ342" s="0" t="n">
        <f aca="false">($N342-$W$2)/($X$2*$AB$2)</f>
        <v>5.03833618105591</v>
      </c>
      <c r="AK342" s="0" t="n">
        <f aca="false">($AI342-(($AC$2*SIN(RADIANS(2*1*$AI342))*COSH(RADIANS(2*1*$AJ342)))+($AD$2*SIN(RADIANS(2*2*$AI342))*COSH(RADIANS(2*2*$AJ342)))+($AE$2*SIN(RADIANS(2*3*$AI342))*COSH(RADIANS(2*3*$AJ342)))))</f>
        <v>0.935466133330357</v>
      </c>
      <c r="AL342" s="0" t="n">
        <f aca="false">($AJ342-(($AC$2*COS(RADIANS(2*1*$AI342))*SINH(RADIANS(2*1*$AJ342)))+($AD$2*COS(RADIANS(2*2*$AI342))*SINH(RADIANS(2*2*$AJ342)))+($AE$2*COS(RADIANS(2*3*$AI342))*SINH(RADIANS(2*3*$AJ342)))))</f>
        <v>5.03818814517866</v>
      </c>
      <c r="AM342" s="0" t="n">
        <f aca="false">ASIN(((SIN(($AK342))/(COSH((($AL342)))))))</f>
        <v>0.0104397757886121</v>
      </c>
      <c r="AN342" s="0" t="n">
        <f aca="false">$T342*6-183</f>
        <v>9</v>
      </c>
      <c r="AO342" s="0" t="n">
        <f aca="false">$AM342+($AF$2*SIN(2*$AM342))+($AG$2*SIN(4*$AM342)+($AH$2*SIN(6*$AM342)))</f>
        <v>0.0105102667864915</v>
      </c>
      <c r="AP342" s="0" t="n">
        <f aca="false">$AN342+ATAN(SINH($AL342)/COS($AK342))</f>
        <v>10.5630986155808</v>
      </c>
    </row>
    <row r="343" customFormat="false" ht="13.8" hidden="false" customHeight="false" outlineLevel="0" collapsed="false">
      <c r="A343" s="1" t="s">
        <v>1233</v>
      </c>
      <c r="B343" s="1" t="s">
        <v>1234</v>
      </c>
      <c r="C343" s="1" t="s">
        <v>1235</v>
      </c>
      <c r="D343" s="1" t="s">
        <v>105</v>
      </c>
      <c r="E343" s="1" t="n">
        <v>36.44</v>
      </c>
      <c r="F343" s="1" t="n">
        <v>38</v>
      </c>
      <c r="G343" s="1" t="n">
        <v>38</v>
      </c>
      <c r="H343" s="1" t="n">
        <v>39</v>
      </c>
      <c r="I343" s="1" t="n">
        <v>3</v>
      </c>
      <c r="J343" s="1" t="s">
        <v>56</v>
      </c>
      <c r="K343" s="1" t="s">
        <v>129</v>
      </c>
      <c r="L343" s="1" t="s">
        <v>130</v>
      </c>
      <c r="M343" s="1" t="s">
        <v>49</v>
      </c>
      <c r="N343" s="1" t="n">
        <v>32587202.19</v>
      </c>
      <c r="O343" s="1" t="n">
        <v>5957609.91</v>
      </c>
      <c r="R343" s="1" t="s">
        <v>50</v>
      </c>
      <c r="S343" s="0" t="n">
        <v>1</v>
      </c>
      <c r="T343" s="0" t="n">
        <v>32</v>
      </c>
      <c r="U343" s="0" t="s">
        <v>51</v>
      </c>
      <c r="AI343" s="0" t="n">
        <f aca="false">($O343-$V$2)/($X$2*$AB$2)</f>
        <v>0.935985101419692</v>
      </c>
      <c r="AJ343" s="0" t="n">
        <f aca="false">($N343-$W$2)/($X$2*$AB$2)</f>
        <v>5.04113959285416</v>
      </c>
      <c r="AK343" s="0" t="n">
        <f aca="false">($AI343-(($AC$2*SIN(RADIANS(2*1*$AI343))*COSH(RADIANS(2*1*$AJ343)))+($AD$2*SIN(RADIANS(2*2*$AI343))*COSH(RADIANS(2*2*$AJ343)))+($AE$2*SIN(RADIANS(2*3*$AI343))*COSH(RADIANS(2*3*$AJ343)))))</f>
        <v>0.935957306968142</v>
      </c>
      <c r="AL343" s="0" t="n">
        <f aca="false">($AJ343-(($AC$2*COS(RADIANS(2*1*$AI343))*SINH(RADIANS(2*1*$AJ343)))+($AD$2*COS(RADIANS(2*2*$AI343))*SINH(RADIANS(2*2*$AJ343)))+($AE$2*COS(RADIANS(2*3*$AI343))*SINH(RADIANS(2*3*$AJ343)))))</f>
        <v>5.04099147384179</v>
      </c>
      <c r="AM343" s="0" t="n">
        <f aca="false">ASIN(((SIN(($AK343))/(COSH((($AL343)))))))</f>
        <v>0.0104143210748538</v>
      </c>
      <c r="AN343" s="0" t="n">
        <f aca="false">$T343*6-183</f>
        <v>9</v>
      </c>
      <c r="AO343" s="0" t="n">
        <f aca="false">$AM343+($AF$2*SIN(2*$AM343))+($AG$2*SIN(4*$AM343)+($AH$2*SIN(6*$AM343)))</f>
        <v>0.0104846402238525</v>
      </c>
      <c r="AP343" s="0" t="n">
        <f aca="false">$AN343+ATAN(SINH($AL343)/COS($AK343))</f>
        <v>10.5631252798829</v>
      </c>
    </row>
    <row r="344" customFormat="false" ht="13.8" hidden="false" customHeight="false" outlineLevel="0" collapsed="false">
      <c r="A344" s="1" t="s">
        <v>1236</v>
      </c>
      <c r="B344" s="1" t="s">
        <v>1237</v>
      </c>
      <c r="C344" s="1" t="s">
        <v>1238</v>
      </c>
      <c r="D344" s="1" t="s">
        <v>303</v>
      </c>
      <c r="E344" s="1" t="n">
        <v>44</v>
      </c>
      <c r="F344" s="1" t="n">
        <v>127.15</v>
      </c>
      <c r="G344" s="1" t="n">
        <v>131.15</v>
      </c>
      <c r="H344" s="1" t="n">
        <v>133</v>
      </c>
      <c r="I344" s="1" t="n">
        <v>5</v>
      </c>
      <c r="J344" s="1" t="s">
        <v>248</v>
      </c>
      <c r="K344" s="1" t="s">
        <v>249</v>
      </c>
      <c r="L344" s="1" t="s">
        <v>250</v>
      </c>
      <c r="M344" s="1" t="s">
        <v>251</v>
      </c>
      <c r="N344" s="1" t="n">
        <v>32599418.99</v>
      </c>
      <c r="O344" s="1" t="n">
        <v>5942774.36</v>
      </c>
      <c r="Q344" s="1" t="s">
        <v>50</v>
      </c>
      <c r="S344" s="0" t="n">
        <v>1</v>
      </c>
      <c r="T344" s="0" t="n">
        <v>32</v>
      </c>
      <c r="U344" s="0" t="s">
        <v>51</v>
      </c>
      <c r="AI344" s="0" t="n">
        <f aca="false">($O344-$V$2)/($X$2*$AB$2)</f>
        <v>0.933654325490899</v>
      </c>
      <c r="AJ344" s="0" t="n">
        <f aca="false">($N344-$W$2)/($X$2*$AB$2)</f>
        <v>5.04305894356019</v>
      </c>
      <c r="AK344" s="0" t="n">
        <f aca="false">($AI344-(($AC$2*SIN(RADIANS(2*1*$AI344))*COSH(RADIANS(2*1*$AJ344)))+($AD$2*SIN(RADIANS(2*2*$AI344))*COSH(RADIANS(2*2*$AJ344)))+($AE$2*SIN(RADIANS(2*3*$AI344))*COSH(RADIANS(2*3*$AJ344)))))</f>
        <v>0.933626599904386</v>
      </c>
      <c r="AL344" s="0" t="n">
        <f aca="false">($AJ344-(($AC$2*COS(RADIANS(2*1*$AI344))*SINH(RADIANS(2*1*$AJ344)))+($AD$2*COS(RADIANS(2*2*$AI344))*SINH(RADIANS(2*2*$AJ344)))+($AE$2*COS(RADIANS(2*3*$AI344))*SINH(RADIANS(2*3*$AJ344)))))</f>
        <v>5.0429107671782</v>
      </c>
      <c r="AM344" s="0" t="n">
        <f aca="false">ASIN(((SIN(($AK344))/(COSH((($AL344)))))))</f>
        <v>0.0103764803322892</v>
      </c>
      <c r="AN344" s="0" t="n">
        <f aca="false">$T344*6-183</f>
        <v>9</v>
      </c>
      <c r="AO344" s="0" t="n">
        <f aca="false">$AM344+($AF$2*SIN(2*$AM344))+($AG$2*SIN(4*$AM344)+($AH$2*SIN(6*$AM344)))</f>
        <v>0.010446544011985</v>
      </c>
      <c r="AP344" s="0" t="n">
        <f aca="false">$AN344+ATAN(SINH($AL344)/COS($AK344))</f>
        <v>10.5631157838703</v>
      </c>
    </row>
    <row r="345" customFormat="false" ht="13.8" hidden="false" customHeight="false" outlineLevel="0" collapsed="false">
      <c r="A345" s="1" t="s">
        <v>1239</v>
      </c>
      <c r="B345" s="1" t="s">
        <v>1240</v>
      </c>
      <c r="C345" s="1" t="s">
        <v>1241</v>
      </c>
      <c r="D345" s="1" t="s">
        <v>303</v>
      </c>
      <c r="E345" s="1" t="n">
        <v>44.05</v>
      </c>
      <c r="F345" s="1" t="n">
        <v>164.15</v>
      </c>
      <c r="G345" s="1" t="n">
        <v>168.15</v>
      </c>
      <c r="H345" s="1" t="n">
        <v>240</v>
      </c>
      <c r="I345" s="1" t="n">
        <v>5</v>
      </c>
      <c r="J345" s="1" t="s">
        <v>255</v>
      </c>
      <c r="K345" s="1" t="s">
        <v>249</v>
      </c>
      <c r="L345" s="1" t="s">
        <v>250</v>
      </c>
      <c r="M345" s="1" t="s">
        <v>251</v>
      </c>
      <c r="N345" s="1" t="n">
        <v>32599425.23</v>
      </c>
      <c r="O345" s="1" t="n">
        <v>5942768.62</v>
      </c>
      <c r="Q345" s="1" t="s">
        <v>50</v>
      </c>
      <c r="S345" s="0" t="n">
        <v>1</v>
      </c>
      <c r="T345" s="0" t="n">
        <v>32</v>
      </c>
      <c r="U345" s="0" t="s">
        <v>51</v>
      </c>
      <c r="AI345" s="0" t="n">
        <f aca="false">($O345-$V$2)/($X$2*$AB$2)</f>
        <v>0.933653423693942</v>
      </c>
      <c r="AJ345" s="0" t="n">
        <f aca="false">($N345-$W$2)/($X$2*$AB$2)</f>
        <v>5.04305992391089</v>
      </c>
      <c r="AK345" s="0" t="n">
        <f aca="false">($AI345-(($AC$2*SIN(RADIANS(2*1*$AI345))*COSH(RADIANS(2*1*$AJ345)))+($AD$2*SIN(RADIANS(2*2*$AI345))*COSH(RADIANS(2*2*$AJ345)))+($AE$2*SIN(RADIANS(2*3*$AI345))*COSH(RADIANS(2*3*$AJ345)))))</f>
        <v>0.933625698134034</v>
      </c>
      <c r="AL345" s="0" t="n">
        <f aca="false">($AJ345-(($AC$2*COS(RADIANS(2*1*$AI345))*SINH(RADIANS(2*1*$AJ345)))+($AD$2*COS(RADIANS(2*2*$AI345))*SINH(RADIANS(2*2*$AJ345)))+($AE$2*COS(RADIANS(2*3*$AI345))*SINH(RADIANS(2*3*$AJ345)))))</f>
        <v>5.04291174749964</v>
      </c>
      <c r="AM345" s="0" t="n">
        <f aca="false">ASIN(((SIN(($AK345))/(COSH((($AL345)))))))</f>
        <v>0.0103764632344753</v>
      </c>
      <c r="AN345" s="0" t="n">
        <f aca="false">$T345*6-183</f>
        <v>9</v>
      </c>
      <c r="AO345" s="0" t="n">
        <f aca="false">$AM345+($AF$2*SIN(2*$AM345))+($AG$2*SIN(4*$AM345)+($AH$2*SIN(6*$AM345)))</f>
        <v>0.0104465267987408</v>
      </c>
      <c r="AP345" s="0" t="n">
        <f aca="false">$AN345+ATAN(SINH($AL345)/COS($AK345))</f>
        <v>10.5631157820428</v>
      </c>
    </row>
    <row r="346" customFormat="false" ht="13.8" hidden="false" customHeight="false" outlineLevel="0" collapsed="false">
      <c r="A346" s="1" t="s">
        <v>1242</v>
      </c>
      <c r="B346" s="1" t="s">
        <v>1243</v>
      </c>
      <c r="C346" s="1" t="s">
        <v>1244</v>
      </c>
      <c r="D346" s="1" t="s">
        <v>186</v>
      </c>
      <c r="E346" s="1" t="n">
        <v>27.07</v>
      </c>
      <c r="F346" s="1" t="n">
        <v>5</v>
      </c>
      <c r="G346" s="1" t="n">
        <v>5</v>
      </c>
      <c r="H346" s="1" t="n">
        <v>5.5</v>
      </c>
      <c r="I346" s="1" t="n">
        <v>3</v>
      </c>
      <c r="J346" s="1" t="s">
        <v>46</v>
      </c>
      <c r="K346" s="1" t="s">
        <v>1184</v>
      </c>
      <c r="L346" s="1" t="s">
        <v>1185</v>
      </c>
      <c r="M346" s="1" t="s">
        <v>292</v>
      </c>
      <c r="N346" s="1" t="n">
        <v>32587888.54</v>
      </c>
      <c r="O346" s="1" t="n">
        <v>5936440.38</v>
      </c>
      <c r="P346" s="1" t="s">
        <v>50</v>
      </c>
      <c r="R346" s="1" t="s">
        <v>50</v>
      </c>
      <c r="S346" s="0" t="n">
        <v>1</v>
      </c>
      <c r="T346" s="0" t="n">
        <v>32</v>
      </c>
      <c r="U346" s="0" t="s">
        <v>51</v>
      </c>
      <c r="AI346" s="0" t="n">
        <f aca="false">($O346-$V$2)/($X$2*$AB$2)</f>
        <v>0.932659209831725</v>
      </c>
      <c r="AJ346" s="0" t="n">
        <f aca="false">($N346-$W$2)/($X$2*$AB$2)</f>
        <v>5.04124742357555</v>
      </c>
      <c r="AK346" s="0" t="n">
        <f aca="false">($AI346-(($AC$2*SIN(RADIANS(2*1*$AI346))*COSH(RADIANS(2*1*$AJ346)))+($AD$2*SIN(RADIANS(2*2*$AI346))*COSH(RADIANS(2*2*$AJ346)))+($AE$2*SIN(RADIANS(2*3*$AI346))*COSH(RADIANS(2*3*$AJ346)))))</f>
        <v>0.932631514090716</v>
      </c>
      <c r="AL346" s="0" t="n">
        <f aca="false">($AJ346-(($AC$2*COS(RADIANS(2*1*$AI346))*SINH(RADIANS(2*1*$AJ346)))+($AD$2*COS(RADIANS(2*2*$AI346))*SINH(RADIANS(2*2*$AJ346)))+($AE$2*COS(RADIANS(2*3*$AI346))*SINH(RADIANS(2*3*$AJ346)))))</f>
        <v>5.04109930080096</v>
      </c>
      <c r="AM346" s="0" t="n">
        <f aca="false">ASIN(((SIN(($AK346))/(COSH((($AL346)))))))</f>
        <v>0.0103876313907183</v>
      </c>
      <c r="AN346" s="0" t="n">
        <f aca="false">$T346*6-183</f>
        <v>9</v>
      </c>
      <c r="AO346" s="0" t="n">
        <f aca="false">$AM346+($AF$2*SIN(2*$AM346))+($AG$2*SIN(4*$AM346)+($AH$2*SIN(6*$AM346)))</f>
        <v>0.0104577703531527</v>
      </c>
      <c r="AP346" s="0" t="n">
        <f aca="false">$AN346+ATAN(SINH($AL346)/COS($AK346))</f>
        <v>10.5630915171382</v>
      </c>
    </row>
    <row r="347" customFormat="false" ht="13.8" hidden="false" customHeight="false" outlineLevel="0" collapsed="false">
      <c r="A347" s="1" t="s">
        <v>1245</v>
      </c>
      <c r="B347" s="1" t="s">
        <v>1246</v>
      </c>
      <c r="C347" s="1" t="s">
        <v>1247</v>
      </c>
      <c r="D347" s="1" t="s">
        <v>303</v>
      </c>
      <c r="E347" s="1" t="n">
        <v>56.28</v>
      </c>
      <c r="F347" s="1" t="n">
        <v>130</v>
      </c>
      <c r="G347" s="1" t="n">
        <v>134</v>
      </c>
      <c r="H347" s="1" t="n">
        <v>136</v>
      </c>
      <c r="I347" s="1" t="n">
        <v>5</v>
      </c>
      <c r="J347" s="1" t="s">
        <v>248</v>
      </c>
      <c r="K347" s="1" t="s">
        <v>249</v>
      </c>
      <c r="L347" s="1" t="s">
        <v>250</v>
      </c>
      <c r="M347" s="1" t="s">
        <v>251</v>
      </c>
      <c r="N347" s="1" t="n">
        <v>32585876</v>
      </c>
      <c r="O347" s="1" t="n">
        <v>5938070</v>
      </c>
      <c r="Q347" s="1" t="s">
        <v>50</v>
      </c>
      <c r="S347" s="0" t="n">
        <v>1</v>
      </c>
      <c r="T347" s="0" t="n">
        <v>32</v>
      </c>
      <c r="U347" s="0" t="s">
        <v>51</v>
      </c>
      <c r="AI347" s="0" t="n">
        <f aca="false">($O347-$V$2)/($X$2*$AB$2)</f>
        <v>0.932915235329201</v>
      </c>
      <c r="AJ347" s="0" t="n">
        <f aca="false">($N347-$W$2)/($X$2*$AB$2)</f>
        <v>5.04093123848044</v>
      </c>
      <c r="AK347" s="0" t="n">
        <f aca="false">($AI347-(($AC$2*SIN(RADIANS(2*1*$AI347))*COSH(RADIANS(2*1*$AJ347)))+($AD$2*SIN(RADIANS(2*2*$AI347))*COSH(RADIANS(2*2*$AJ347)))+($AE$2*SIN(RADIANS(2*3*$AI347))*COSH(RADIANS(2*3*$AJ347)))))</f>
        <v>0.932887532041365</v>
      </c>
      <c r="AL347" s="0" t="n">
        <f aca="false">($AJ347-(($AC$2*COS(RADIANS(2*1*$AI347))*SINH(RADIANS(2*1*$AJ347)))+($AD$2*COS(RADIANS(2*2*$AI347))*SINH(RADIANS(2*2*$AJ347)))+($AE$2*COS(RADIANS(2*3*$AI347))*SINH(RADIANS(2*3*$AJ347)))))</f>
        <v>5.04078312513492</v>
      </c>
      <c r="AM347" s="0" t="n">
        <f aca="false">ASIN(((SIN(($AK347))/(COSH((($AL347)))))))</f>
        <v>0.0103928889029078</v>
      </c>
      <c r="AN347" s="0" t="n">
        <f aca="false">$T347*6-183</f>
        <v>9</v>
      </c>
      <c r="AO347" s="0" t="n">
        <f aca="false">$AM347+($AF$2*SIN(2*$AM347))+($AG$2*SIN(4*$AM347)+($AH$2*SIN(6*$AM347)))</f>
        <v>0.0104630633597109</v>
      </c>
      <c r="AP347" s="0" t="n">
        <f aca="false">$AN347+ATAN(SINH($AL347)/COS($AK347))</f>
        <v>10.5630917411027</v>
      </c>
    </row>
    <row r="348" customFormat="false" ht="13.8" hidden="false" customHeight="false" outlineLevel="0" collapsed="false">
      <c r="A348" s="1" t="s">
        <v>1248</v>
      </c>
      <c r="B348" s="1" t="s">
        <v>1249</v>
      </c>
      <c r="C348" s="1" t="s">
        <v>1250</v>
      </c>
      <c r="D348" s="1" t="s">
        <v>303</v>
      </c>
      <c r="E348" s="1" t="n">
        <v>56.28</v>
      </c>
      <c r="F348" s="1" t="n">
        <v>190</v>
      </c>
      <c r="G348" s="1" t="n">
        <v>194</v>
      </c>
      <c r="H348" s="1" t="n">
        <v>202</v>
      </c>
      <c r="I348" s="1" t="n">
        <v>5</v>
      </c>
      <c r="J348" s="1" t="s">
        <v>255</v>
      </c>
      <c r="K348" s="1" t="s">
        <v>249</v>
      </c>
      <c r="L348" s="1" t="s">
        <v>250</v>
      </c>
      <c r="M348" s="1" t="s">
        <v>251</v>
      </c>
      <c r="N348" s="1" t="n">
        <v>32585870</v>
      </c>
      <c r="O348" s="1" t="n">
        <v>5938076</v>
      </c>
      <c r="Q348" s="1" t="s">
        <v>50</v>
      </c>
      <c r="S348" s="0" t="n">
        <v>1</v>
      </c>
      <c r="T348" s="0" t="n">
        <v>32</v>
      </c>
      <c r="U348" s="0" t="s">
        <v>51</v>
      </c>
      <c r="AI348" s="0" t="n">
        <f aca="false">($O348-$V$2)/($X$2*$AB$2)</f>
        <v>0.932916177974102</v>
      </c>
      <c r="AJ348" s="0" t="n">
        <f aca="false">($N348-$W$2)/($X$2*$AB$2)</f>
        <v>5.04093029583554</v>
      </c>
      <c r="AK348" s="0" t="n">
        <f aca="false">($AI348-(($AC$2*SIN(RADIANS(2*1*$AI348))*COSH(RADIANS(2*1*$AJ348)))+($AD$2*SIN(RADIANS(2*2*$AI348))*COSH(RADIANS(2*2*$AJ348)))+($AE$2*SIN(RADIANS(2*3*$AI348))*COSH(RADIANS(2*3*$AJ348)))))</f>
        <v>0.932888474658443</v>
      </c>
      <c r="AL348" s="0" t="n">
        <f aca="false">($AJ348-(($AC$2*COS(RADIANS(2*1*$AI348))*SINH(RADIANS(2*1*$AJ348)))+($AD$2*COS(RADIANS(2*2*$AI348))*SINH(RADIANS(2*2*$AJ348)))+($AE$2*COS(RADIANS(2*3*$AI348))*SINH(RADIANS(2*3*$AJ348)))))</f>
        <v>5.04078218251816</v>
      </c>
      <c r="AM348" s="0" t="n">
        <f aca="false">ASIN(((SIN(($AK348))/(COSH((($AL348)))))))</f>
        <v>0.010392905961361</v>
      </c>
      <c r="AN348" s="0" t="n">
        <f aca="false">$T348*6-183</f>
        <v>9</v>
      </c>
      <c r="AO348" s="0" t="n">
        <f aca="false">$AM348+($AF$2*SIN(2*$AM348))+($AG$2*SIN(4*$AM348)+($AH$2*SIN(6*$AM348)))</f>
        <v>0.0104630805333286</v>
      </c>
      <c r="AP348" s="0" t="n">
        <f aca="false">$AN348+ATAN(SINH($AL348)/COS($AK348))</f>
        <v>10.5630917436365</v>
      </c>
    </row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LibreOffice/5.4.2.2$Windows_x86 LibreOffice_project/22b09f6418e8c2d508a9eaf86b2399209b0990f4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2016-12-02T11:27:02Z</dcterms:created>
  <dc:creator>JHA</dc:creator>
  <dc:description/>
  <dc:language>de-DE</dc:language>
  <cp:lastModifiedBy/>
  <dcterms:modified xsi:type="dcterms:W3CDTF">2017-11-29T14:14:20Z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