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Personal Files\School Files\BS-CpE 2\Cluster 1 Sem 1 (Irreg) Second Year\CPE261 (OOP 1)\Final Project Files\"/>
    </mc:Choice>
  </mc:AlternateContent>
  <xr:revisionPtr revIDLastSave="0" documentId="13_ncr:1_{2050BA77-84DF-4271-9900-1BED1C3D3DD2}" xr6:coauthVersionLast="47" xr6:coauthVersionMax="47" xr10:uidLastSave="{00000000-0000-0000-0000-000000000000}"/>
  <bookViews>
    <workbookView xWindow="-108" yWindow="-108" windowWidth="23256" windowHeight="12456" activeTab="1" xr2:uid="{4A0C126B-1C7C-44C4-B144-CDDA2BAA47F8}"/>
  </bookViews>
  <sheets>
    <sheet name="Sheet2" sheetId="2" r:id="rId1"/>
    <sheet name="Sheet1" sheetId="1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Sheet1!$B$12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 a="1"/>
  <c r="S12" i="1" s="1"/>
  <c r="S7" i="1"/>
  <c r="R7" i="1"/>
  <c r="R12" i="1" a="1"/>
  <c r="R12" i="1" s="1"/>
  <c r="N12" i="1"/>
  <c r="N44" i="1" a="1"/>
  <c r="N44" i="1" s="1"/>
  <c r="J70" i="1"/>
  <c r="J68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44" i="1"/>
  <c r="H44" i="1"/>
  <c r="H70" i="1"/>
  <c r="H68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F44" i="1"/>
  <c r="F70" i="1"/>
  <c r="F68" i="1"/>
  <c r="F6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D70" i="1" l="1"/>
  <c r="D68" i="1" a="1"/>
  <c r="D68" i="1" s="1"/>
  <c r="E12" i="1" a="1"/>
  <c r="E12" i="1" s="1"/>
  <c r="O15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12" i="1"/>
  <c r="P12" i="1" l="1" a="1"/>
  <c r="P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<sst xmlns="http://schemas.openxmlformats.org/spreadsheetml/2006/main" count="59" uniqueCount="50">
  <si>
    <t>y</t>
  </si>
  <si>
    <t>a</t>
  </si>
  <si>
    <t>b</t>
  </si>
  <si>
    <t>c</t>
  </si>
  <si>
    <t>Linear Model: y = 12a-13.5b+2.43c-3.45</t>
  </si>
  <si>
    <t>a_coeff</t>
  </si>
  <si>
    <t>b_coeff</t>
  </si>
  <si>
    <t>c_coeff</t>
  </si>
  <si>
    <t>Random Sample Generator</t>
  </si>
  <si>
    <t>Training Samples</t>
  </si>
  <si>
    <t>Weights to predict/learn</t>
  </si>
  <si>
    <t>Avg</t>
  </si>
  <si>
    <t xml:space="preserve">Avg: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</si>
  <si>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</si>
  <si>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</si>
  <si>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</si>
  <si>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</si>
  <si>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</si>
  <si>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</si>
  <si>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</si>
  <si>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</si>
  <si>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</si>
  <si>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</si>
  <si>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</si>
  <si>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</si>
  <si>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</si>
  <si>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</si>
  <si>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</si>
  <si>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</si>
  <si>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</si>
  <si>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</si>
  <si>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</si>
  <si>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</si>
  <si>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</si>
  <si>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</si>
  <si>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</si>
  <si>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</si>
  <si>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</si>
  <si>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</si>
  <si>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</si>
  <si>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intercept</t>
  </si>
  <si>
    <t>weight 1</t>
  </si>
  <si>
    <t>w/ lr</t>
  </si>
  <si>
    <t>w/lr</t>
  </si>
  <si>
    <t>weight 2</t>
  </si>
  <si>
    <t>weight 3</t>
  </si>
  <si>
    <t>Standardized data</t>
  </si>
  <si>
    <t>Mean</t>
  </si>
  <si>
    <t>STD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</si>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</sst>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3EAF-010D-42D6-B0D0-BF275AC97907}">
  <dimension ref="A1:I20"/>
  <sheetViews>
    <sheetView workbookViewId="0">
      <selection activeCell="C28" sqref="C28"/>
    </sheetView>
  </sheetViews>
  <sheetFormatPr defaultRowHeight="14.4" x14ac:dyDescent="0.3"/>
  <sheetData>
    <row r="1" spans="1:9" x14ac:dyDescent="0.3">
      <c r="A1" t="s">
        <v>13</v>
      </c>
    </row>
    <row r="2" spans="1:9" ht="15" thickBot="1" x14ac:dyDescent="0.35"/>
    <row r="3" spans="1:9" x14ac:dyDescent="0.3">
      <c r="A3" s="6" t="s">
        <v>14</v>
      </c>
      <c r="B3" s="6"/>
    </row>
    <row r="4" spans="1:9" x14ac:dyDescent="0.3">
      <c r="A4" s="3" t="s">
        <v>15</v>
      </c>
      <c r="B4" s="3">
        <v>1</v>
      </c>
    </row>
    <row r="5" spans="1:9" x14ac:dyDescent="0.3">
      <c r="A5" s="3" t="s">
        <v>16</v>
      </c>
      <c r="B5" s="3">
        <v>1</v>
      </c>
    </row>
    <row r="6" spans="1:9" x14ac:dyDescent="0.3">
      <c r="A6" s="3" t="s">
        <v>17</v>
      </c>
      <c r="B6" s="3">
        <v>1</v>
      </c>
    </row>
    <row r="7" spans="1:9" x14ac:dyDescent="0.3">
      <c r="A7" s="3" t="s">
        <v>18</v>
      </c>
      <c r="B7" s="3">
        <v>1.8130586504710779E-13</v>
      </c>
    </row>
    <row r="8" spans="1:9" ht="15" thickBot="1" x14ac:dyDescent="0.35">
      <c r="A8" s="4" t="s">
        <v>19</v>
      </c>
      <c r="B8" s="4">
        <v>21</v>
      </c>
    </row>
    <row r="10" spans="1:9" ht="15" thickBot="1" x14ac:dyDescent="0.35">
      <c r="A10" t="s">
        <v>20</v>
      </c>
    </row>
    <row r="11" spans="1:9" x14ac:dyDescent="0.3">
      <c r="A11" s="5"/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</row>
    <row r="12" spans="1:9" x14ac:dyDescent="0.3">
      <c r="A12" s="3" t="s">
        <v>21</v>
      </c>
      <c r="B12" s="3">
        <v>3</v>
      </c>
      <c r="C12" s="3">
        <v>10409958.789788574</v>
      </c>
      <c r="D12" s="3">
        <v>3469986.2632628581</v>
      </c>
      <c r="E12" s="3">
        <v>1.0556113447822257E+32</v>
      </c>
      <c r="F12" s="3">
        <v>5.4841060014792934E-266</v>
      </c>
    </row>
    <row r="13" spans="1:9" x14ac:dyDescent="0.3">
      <c r="A13" s="3" t="s">
        <v>22</v>
      </c>
      <c r="B13" s="3">
        <v>17</v>
      </c>
      <c r="C13" s="3">
        <v>5.5882088390816101E-25</v>
      </c>
      <c r="D13" s="3">
        <v>3.2871816700480058E-26</v>
      </c>
      <c r="E13" s="3"/>
      <c r="F13" s="3"/>
    </row>
    <row r="14" spans="1:9" ht="15" thickBot="1" x14ac:dyDescent="0.35">
      <c r="A14" s="4" t="s">
        <v>23</v>
      </c>
      <c r="B14" s="4">
        <v>20</v>
      </c>
      <c r="C14" s="4">
        <v>10409958.789788574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30</v>
      </c>
      <c r="C16" s="5" t="s">
        <v>18</v>
      </c>
      <c r="D16" s="5" t="s">
        <v>31</v>
      </c>
      <c r="E16" s="5" t="s">
        <v>32</v>
      </c>
      <c r="F16" s="5" t="s">
        <v>33</v>
      </c>
      <c r="G16" s="5" t="s">
        <v>34</v>
      </c>
      <c r="H16" s="5" t="s">
        <v>35</v>
      </c>
      <c r="I16" s="5" t="s">
        <v>36</v>
      </c>
    </row>
    <row r="17" spans="1:9" x14ac:dyDescent="0.3">
      <c r="A17" s="3" t="s">
        <v>24</v>
      </c>
      <c r="B17" s="3">
        <v>-3.4500000000000455</v>
      </c>
      <c r="C17" s="3">
        <v>1.2004304527853665E-13</v>
      </c>
      <c r="D17" s="3">
        <v>-28739690766716.125</v>
      </c>
      <c r="E17" s="3">
        <v>8.8095326946182603E-220</v>
      </c>
      <c r="F17" s="3">
        <v>-3.4500000000002986</v>
      </c>
      <c r="G17" s="3">
        <v>-3.4499999999997923</v>
      </c>
      <c r="H17" s="3">
        <v>-3.4500000000002986</v>
      </c>
      <c r="I17" s="3">
        <v>-3.4499999999997923</v>
      </c>
    </row>
    <row r="18" spans="1:9" x14ac:dyDescent="0.3">
      <c r="A18" s="3" t="s">
        <v>37</v>
      </c>
      <c r="B18" s="3">
        <v>11.999999999999803</v>
      </c>
      <c r="C18" s="3">
        <v>1.5205097670148949E-13</v>
      </c>
      <c r="D18" s="3">
        <v>78920900479044.734</v>
      </c>
      <c r="E18" s="3">
        <v>3.0682014820017004E-227</v>
      </c>
      <c r="F18" s="3">
        <v>11.999999999999481</v>
      </c>
      <c r="G18" s="3">
        <v>12.000000000000124</v>
      </c>
      <c r="H18" s="3">
        <v>11.999999999999481</v>
      </c>
      <c r="I18" s="3">
        <v>12.000000000000124</v>
      </c>
    </row>
    <row r="19" spans="1:9" x14ac:dyDescent="0.3">
      <c r="A19" s="3" t="s">
        <v>38</v>
      </c>
      <c r="B19" s="3">
        <v>-13.5</v>
      </c>
      <c r="C19" s="3">
        <v>1.4006224925491742E-15</v>
      </c>
      <c r="D19" s="3">
        <v>-9638571472195624</v>
      </c>
      <c r="E19" s="3">
        <v>1.025493687101744E-262</v>
      </c>
      <c r="F19" s="3">
        <v>-13.500000000000004</v>
      </c>
      <c r="G19" s="3">
        <v>-13.499999999999996</v>
      </c>
      <c r="H19" s="3">
        <v>-13.500000000000004</v>
      </c>
      <c r="I19" s="3">
        <v>-13.499999999999996</v>
      </c>
    </row>
    <row r="20" spans="1:9" ht="15" thickBot="1" x14ac:dyDescent="0.35">
      <c r="A20" s="4" t="s">
        <v>39</v>
      </c>
      <c r="B20" s="4">
        <v>2.4300000000000002</v>
      </c>
      <c r="C20" s="4">
        <v>1.4581145407463002E-16</v>
      </c>
      <c r="D20" s="4">
        <v>1.6665357433142832E+16</v>
      </c>
      <c r="E20" s="4">
        <v>9.2960759025939354E-267</v>
      </c>
      <c r="F20" s="4">
        <v>2.4299999999999997</v>
      </c>
      <c r="G20" s="4">
        <v>2.4300000000000006</v>
      </c>
      <c r="H20" s="4">
        <v>2.4299999999999997</v>
      </c>
      <c r="I20" s="4">
        <v>2.4300000000000006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E594-631E-44B4-ACEB-038B07A52FC7}">
  <dimension ref="B6:S70"/>
  <sheetViews>
    <sheetView tabSelected="1" zoomScale="102" zoomScaleNormal="70" workbookViewId="0">
      <selection activeCell="H21" sqref="H21"/>
    </sheetView>
  </sheetViews>
  <sheetFormatPr defaultRowHeight="14.4" x14ac:dyDescent="0.3"/>
  <cols>
    <col min="18" max="19" width="13.44140625" bestFit="1" customWidth="1"/>
  </cols>
  <sheetData>
    <row r="6" spans="2:19" x14ac:dyDescent="0.3">
      <c r="R6" t="s">
        <v>47</v>
      </c>
      <c r="S6" t="s">
        <v>48</v>
      </c>
    </row>
    <row r="7" spans="2:19" x14ac:dyDescent="0.3">
      <c r="B7" t="s">
        <v>4</v>
      </c>
      <c r="R7">
        <f>AVERAGE(R12:R32)</f>
        <v>-2.9605947323337506E-16</v>
      </c>
      <c r="S7">
        <f>_xlfn.STDEV.P(_xlfn.ANCHORARRAY(R12))</f>
        <v>1.0000000000000009</v>
      </c>
    </row>
    <row r="9" spans="2:19" x14ac:dyDescent="0.3">
      <c r="B9" s="7" t="s">
        <v>9</v>
      </c>
      <c r="C9" s="7"/>
      <c r="D9" s="7"/>
      <c r="E9" s="7"/>
      <c r="G9" s="7" t="s">
        <v>10</v>
      </c>
      <c r="H9" s="7"/>
      <c r="I9" s="7"/>
      <c r="J9" s="7"/>
      <c r="M9" s="7" t="s">
        <v>8</v>
      </c>
      <c r="N9" s="7"/>
      <c r="O9" s="7"/>
      <c r="P9" s="7"/>
    </row>
    <row r="11" spans="2:19" x14ac:dyDescent="0.3">
      <c r="B11" s="1" t="s">
        <v>1</v>
      </c>
      <c r="C11" s="1" t="s">
        <v>2</v>
      </c>
      <c r="D11" s="1" t="s">
        <v>3</v>
      </c>
      <c r="E11" s="1" t="s">
        <v>0</v>
      </c>
      <c r="G11" s="1" t="s">
        <v>5</v>
      </c>
      <c r="H11" s="1" t="s">
        <v>6</v>
      </c>
      <c r="I11" s="1" t="s">
        <v>7</v>
      </c>
      <c r="J11" s="1" t="s">
        <v>49</v>
      </c>
      <c r="M11" s="1" t="s">
        <v>1</v>
      </c>
      <c r="N11" s="1" t="s">
        <v>2</v>
      </c>
      <c r="O11" s="1" t="s">
        <v>3</v>
      </c>
      <c r="P11" s="1" t="s">
        <v>0</v>
      </c>
    </row>
    <row r="12" spans="2:19" x14ac:dyDescent="0.3">
      <c r="B12" s="1">
        <v>0.84</v>
      </c>
      <c r="C12" s="1">
        <v>69</v>
      </c>
      <c r="D12" s="1">
        <v>270.10000000000002</v>
      </c>
      <c r="E12" s="1" cm="1">
        <f t="array" ref="E12:E32">(G12*B12:B32)+(H12*C12:C32)+(I12*D12:D32)+(J12)</f>
        <v>-268.52699999999987</v>
      </c>
      <c r="G12" s="1">
        <v>12</v>
      </c>
      <c r="H12" s="1">
        <v>-13.5</v>
      </c>
      <c r="I12" s="1">
        <v>2.4300000000000002</v>
      </c>
      <c r="J12" s="1">
        <v>-3.45</v>
      </c>
      <c r="M12" s="1">
        <f ca="1">ROUND(RAND(),2)</f>
        <v>0.34</v>
      </c>
      <c r="N12" s="1">
        <f ca="1">ROUND(RAND()*100,0)</f>
        <v>20</v>
      </c>
      <c r="O12" s="1">
        <f ca="1">ROUND(RAND()*1000,1)</f>
        <v>792.6</v>
      </c>
      <c r="P12" s="1" cm="1">
        <f t="array" aca="1" ref="P12:P32" ca="1">(G12*M12:M32)+(H12*N12:N32)+(I12*O12:O32)+(J12)</f>
        <v>1656.6480000000001</v>
      </c>
      <c r="R12" cm="1">
        <f t="array" ref="R12:R32">STANDARDIZE(D12:D32,AVERAGE(D12:D32),_xlfn.STDEV.P(D12:D32))</f>
        <v>-0.72463834126615279</v>
      </c>
      <c r="S12" cm="1">
        <f t="array" ref="S12:S32">STANDARDIZE(R12:R32,R7,S7)</f>
        <v>-0.72463834126615179</v>
      </c>
    </row>
    <row r="13" spans="2:19" x14ac:dyDescent="0.3">
      <c r="B13" s="1">
        <v>0.45</v>
      </c>
      <c r="C13" s="1">
        <v>22</v>
      </c>
      <c r="D13" s="1">
        <v>422.5</v>
      </c>
      <c r="E13" s="1">
        <v>731.62499999999989</v>
      </c>
      <c r="M13" s="1">
        <f t="shared" ref="M13:M32" ca="1" si="0">ROUND(RAND(),2)</f>
        <v>0.5</v>
      </c>
      <c r="N13" s="1">
        <f t="shared" ref="N13:N32" ca="1" si="1">ROUND(RAND()*100,0)</f>
        <v>82</v>
      </c>
      <c r="O13" s="1">
        <f t="shared" ref="O13:O32" ca="1" si="2">ROUND(RAND()*1000,1)</f>
        <v>468.5</v>
      </c>
      <c r="P13" s="1">
        <f ca="1"/>
        <v>34.005000000000152</v>
      </c>
      <c r="R13">
        <v>-0.18431249904714711</v>
      </c>
      <c r="S13" s="2">
        <v>-0.18431249904714664</v>
      </c>
    </row>
    <row r="14" spans="2:19" x14ac:dyDescent="0.3">
      <c r="B14" s="1">
        <v>0.02</v>
      </c>
      <c r="C14" s="1">
        <v>56</v>
      </c>
      <c r="D14" s="1">
        <v>594.70000000000005</v>
      </c>
      <c r="E14" s="1">
        <v>685.91100000000006</v>
      </c>
      <c r="M14" s="1">
        <f t="shared" ca="1" si="0"/>
        <v>0.14000000000000001</v>
      </c>
      <c r="N14" s="1">
        <f t="shared" ca="1" si="1"/>
        <v>58</v>
      </c>
      <c r="O14" s="1">
        <f t="shared" ca="1" si="2"/>
        <v>515.1</v>
      </c>
      <c r="P14" s="1">
        <f ca="1"/>
        <v>466.92300000000017</v>
      </c>
      <c r="R14">
        <v>0.42621315731842252</v>
      </c>
      <c r="S14" s="2">
        <v>0.42621315731842241</v>
      </c>
    </row>
    <row r="15" spans="2:19" x14ac:dyDescent="0.3">
      <c r="B15" s="1">
        <v>0.97</v>
      </c>
      <c r="C15" s="1">
        <v>68</v>
      </c>
      <c r="D15" s="1">
        <v>50.5</v>
      </c>
      <c r="E15" s="1">
        <v>-787.09500000000003</v>
      </c>
      <c r="M15" s="1">
        <f t="shared" ca="1" si="0"/>
        <v>0.6</v>
      </c>
      <c r="N15" s="1">
        <f t="shared" ca="1" si="1"/>
        <v>41</v>
      </c>
      <c r="O15" s="1">
        <f ca="1">ROUND(RAND()*1000,1)</f>
        <v>971</v>
      </c>
      <c r="P15" s="1">
        <f ca="1"/>
        <v>1809.7800000000002</v>
      </c>
      <c r="R15">
        <v>-1.5032180981644052</v>
      </c>
      <c r="S15" s="2">
        <v>-1.5032180981644037</v>
      </c>
    </row>
    <row r="16" spans="2:19" x14ac:dyDescent="0.3">
      <c r="B16" s="1">
        <v>0.03</v>
      </c>
      <c r="C16" s="1">
        <v>78</v>
      </c>
      <c r="D16" s="1">
        <v>543.20000000000005</v>
      </c>
      <c r="E16" s="1">
        <v>263.88600000000002</v>
      </c>
      <c r="M16" s="1">
        <f t="shared" ca="1" si="0"/>
        <v>0.73</v>
      </c>
      <c r="N16" s="1">
        <f t="shared" ca="1" si="1"/>
        <v>79</v>
      </c>
      <c r="O16" s="1">
        <f t="shared" ca="1" si="2"/>
        <v>494.7</v>
      </c>
      <c r="P16" s="1">
        <f ca="1"/>
        <v>140.9310000000001</v>
      </c>
      <c r="R16">
        <v>0.24362273163417847</v>
      </c>
      <c r="S16">
        <v>0.24362273163417855</v>
      </c>
    </row>
    <row r="17" spans="2:19" x14ac:dyDescent="0.3">
      <c r="B17" s="1">
        <v>0.55000000000000004</v>
      </c>
      <c r="C17" s="1">
        <v>48</v>
      </c>
      <c r="D17" s="1">
        <v>259</v>
      </c>
      <c r="E17" s="1">
        <v>-15.479999999999972</v>
      </c>
      <c r="M17" s="1">
        <f t="shared" ca="1" si="0"/>
        <v>0.69</v>
      </c>
      <c r="N17" s="1">
        <f t="shared" ca="1" si="1"/>
        <v>83</v>
      </c>
      <c r="O17" s="1">
        <f t="shared" ca="1" si="2"/>
        <v>251.3</v>
      </c>
      <c r="P17" s="1">
        <f ca="1"/>
        <v>-505.01099999999991</v>
      </c>
      <c r="R17">
        <v>-0.76399278253013558</v>
      </c>
      <c r="S17">
        <v>-0.76399278253013458</v>
      </c>
    </row>
    <row r="18" spans="2:19" x14ac:dyDescent="0.3">
      <c r="B18" s="1">
        <v>0.68</v>
      </c>
      <c r="C18" s="1">
        <v>98</v>
      </c>
      <c r="D18" s="1">
        <v>921.2</v>
      </c>
      <c r="E18" s="1">
        <v>920.22600000000011</v>
      </c>
      <c r="M18" s="1">
        <f t="shared" ca="1" si="0"/>
        <v>0.99</v>
      </c>
      <c r="N18" s="1">
        <f t="shared" ca="1" si="1"/>
        <v>84</v>
      </c>
      <c r="O18" s="1">
        <f t="shared" ca="1" si="2"/>
        <v>613.79999999999995</v>
      </c>
      <c r="P18" s="1">
        <f ca="1"/>
        <v>365.964</v>
      </c>
      <c r="R18">
        <v>1.5838010017049406</v>
      </c>
      <c r="S18">
        <v>1.5838010017049395</v>
      </c>
    </row>
    <row r="19" spans="2:19" x14ac:dyDescent="0.3">
      <c r="B19" s="1">
        <v>0.57999999999999996</v>
      </c>
      <c r="C19" s="1">
        <v>4</v>
      </c>
      <c r="D19" s="1">
        <v>400.4</v>
      </c>
      <c r="E19" s="1">
        <v>922.48199999999997</v>
      </c>
      <c r="M19" s="1">
        <f t="shared" ca="1" si="0"/>
        <v>0.03</v>
      </c>
      <c r="N19" s="1">
        <f t="shared" ca="1" si="1"/>
        <v>52</v>
      </c>
      <c r="O19" s="1">
        <f t="shared" ca="1" si="2"/>
        <v>294.8</v>
      </c>
      <c r="P19" s="1">
        <f ca="1"/>
        <v>11.274000000000047</v>
      </c>
      <c r="R19">
        <v>-0.26266683705922084</v>
      </c>
      <c r="S19">
        <v>-0.26266683705922034</v>
      </c>
    </row>
    <row r="20" spans="2:19" x14ac:dyDescent="0.3">
      <c r="B20" s="1">
        <v>0.53</v>
      </c>
      <c r="C20" s="1">
        <v>9</v>
      </c>
      <c r="D20" s="1">
        <v>487.5</v>
      </c>
      <c r="E20" s="1">
        <v>1066.0349999999999</v>
      </c>
      <c r="M20" s="1">
        <f t="shared" ca="1" si="0"/>
        <v>0.33</v>
      </c>
      <c r="N20" s="1">
        <f t="shared" ca="1" si="1"/>
        <v>67</v>
      </c>
      <c r="O20" s="1">
        <f t="shared" ca="1" si="2"/>
        <v>741.6</v>
      </c>
      <c r="P20" s="1">
        <f ca="1"/>
        <v>898.09800000000018</v>
      </c>
      <c r="R20">
        <v>4.6141436282481317E-2</v>
      </c>
      <c r="S20">
        <v>4.6141436282481574E-2</v>
      </c>
    </row>
    <row r="21" spans="2:19" x14ac:dyDescent="0.3">
      <c r="B21" s="1">
        <v>0.51</v>
      </c>
      <c r="C21" s="1">
        <v>94</v>
      </c>
      <c r="D21" s="1">
        <v>732.6</v>
      </c>
      <c r="E21" s="1">
        <v>513.88799999999992</v>
      </c>
      <c r="M21" s="1">
        <f t="shared" ca="1" si="0"/>
        <v>0.42</v>
      </c>
      <c r="N21" s="1">
        <f t="shared" ca="1" si="1"/>
        <v>9</v>
      </c>
      <c r="O21" s="1">
        <f t="shared" ca="1" si="2"/>
        <v>617.5</v>
      </c>
      <c r="P21" s="1">
        <f ca="1"/>
        <v>1380.615</v>
      </c>
      <c r="R21">
        <v>0.91513004473312642</v>
      </c>
      <c r="S21">
        <v>0.91513004473312598</v>
      </c>
    </row>
    <row r="22" spans="2:19" x14ac:dyDescent="0.3">
      <c r="B22" s="1">
        <v>0.04</v>
      </c>
      <c r="C22" s="1">
        <v>79</v>
      </c>
      <c r="D22" s="1">
        <v>466.4</v>
      </c>
      <c r="E22" s="1">
        <v>63.882000000000104</v>
      </c>
      <c r="M22" s="1">
        <f t="shared" ca="1" si="0"/>
        <v>0.8</v>
      </c>
      <c r="N22" s="1">
        <f t="shared" ca="1" si="1"/>
        <v>6</v>
      </c>
      <c r="O22" s="1">
        <f t="shared" ca="1" si="2"/>
        <v>469.2</v>
      </c>
      <c r="P22" s="1">
        <f ca="1"/>
        <v>1065.3059999999998</v>
      </c>
      <c r="R22">
        <v>-2.8667456570675071E-2</v>
      </c>
      <c r="S22">
        <v>-2.8667456570674751E-2</v>
      </c>
    </row>
    <row r="23" spans="2:19" x14ac:dyDescent="0.3">
      <c r="B23" s="1">
        <v>0.33</v>
      </c>
      <c r="C23" s="1">
        <v>64</v>
      </c>
      <c r="D23" s="1">
        <v>669.7</v>
      </c>
      <c r="E23" s="1">
        <v>763.88100000000031</v>
      </c>
      <c r="M23" s="1">
        <f t="shared" ca="1" si="0"/>
        <v>0.94</v>
      </c>
      <c r="N23" s="1">
        <f t="shared" ca="1" si="1"/>
        <v>27</v>
      </c>
      <c r="O23" s="1">
        <f t="shared" ca="1" si="2"/>
        <v>352.8</v>
      </c>
      <c r="P23" s="1">
        <f ca="1"/>
        <v>500.63400000000007</v>
      </c>
      <c r="R23">
        <v>0.69212154423722461</v>
      </c>
      <c r="S23">
        <v>0.69212154423722427</v>
      </c>
    </row>
    <row r="24" spans="2:19" x14ac:dyDescent="0.3">
      <c r="B24" s="1">
        <v>0.46</v>
      </c>
      <c r="C24" s="1">
        <v>13</v>
      </c>
      <c r="D24" s="1">
        <v>430.1</v>
      </c>
      <c r="E24" s="1">
        <v>871.71299999999997</v>
      </c>
      <c r="M24" s="1">
        <f t="shared" ca="1" si="0"/>
        <v>0.76</v>
      </c>
      <c r="N24" s="1">
        <f t="shared" ca="1" si="1"/>
        <v>40</v>
      </c>
      <c r="O24" s="1">
        <f t="shared" ca="1" si="2"/>
        <v>468.3</v>
      </c>
      <c r="P24" s="1">
        <f ca="1"/>
        <v>603.63900000000001</v>
      </c>
      <c r="R24">
        <v>-0.1573671158393751</v>
      </c>
      <c r="S24">
        <v>-0.15736711583937465</v>
      </c>
    </row>
    <row r="25" spans="2:19" x14ac:dyDescent="0.3">
      <c r="B25" s="1">
        <v>0.43</v>
      </c>
      <c r="C25" s="1">
        <v>35</v>
      </c>
      <c r="D25" s="1">
        <v>299.5</v>
      </c>
      <c r="E25" s="1">
        <v>256.99500000000012</v>
      </c>
      <c r="M25" s="1">
        <f t="shared" ca="1" si="0"/>
        <v>0.11</v>
      </c>
      <c r="N25" s="1">
        <f t="shared" ca="1" si="1"/>
        <v>61</v>
      </c>
      <c r="O25" s="1">
        <f t="shared" ca="1" si="2"/>
        <v>67.400000000000006</v>
      </c>
      <c r="P25" s="1">
        <f ca="1"/>
        <v>-661.84799999999996</v>
      </c>
      <c r="R25">
        <v>-0.62040225359398249</v>
      </c>
      <c r="S25">
        <v>-0.6204022535939816</v>
      </c>
    </row>
    <row r="26" spans="2:19" x14ac:dyDescent="0.3">
      <c r="B26" s="1">
        <v>0.12</v>
      </c>
      <c r="C26" s="1">
        <v>7</v>
      </c>
      <c r="D26" s="1">
        <v>795.1</v>
      </c>
      <c r="E26" s="1">
        <v>1835.5830000000001</v>
      </c>
      <c r="M26" s="1">
        <f t="shared" ca="1" si="0"/>
        <v>0.24</v>
      </c>
      <c r="N26" s="1">
        <f t="shared" ca="1" si="1"/>
        <v>57</v>
      </c>
      <c r="O26" s="1">
        <f t="shared" ca="1" si="2"/>
        <v>197.8</v>
      </c>
      <c r="P26" s="1">
        <f ca="1"/>
        <v>-289.41599999999994</v>
      </c>
      <c r="R26">
        <v>1.1367203671654615</v>
      </c>
      <c r="S26">
        <v>1.1367203671654607</v>
      </c>
    </row>
    <row r="27" spans="2:19" x14ac:dyDescent="0.3">
      <c r="B27" s="1">
        <v>0.7</v>
      </c>
      <c r="C27" s="1">
        <v>74</v>
      </c>
      <c r="D27" s="1">
        <v>824.8</v>
      </c>
      <c r="E27" s="1">
        <v>1010.2140000000001</v>
      </c>
      <c r="M27" s="1">
        <f t="shared" ca="1" si="0"/>
        <v>0</v>
      </c>
      <c r="N27" s="1">
        <f t="shared" ca="1" si="1"/>
        <v>9</v>
      </c>
      <c r="O27" s="1">
        <f t="shared" ca="1" si="2"/>
        <v>220.9</v>
      </c>
      <c r="P27" s="1">
        <f ca="1"/>
        <v>411.83700000000005</v>
      </c>
      <c r="R27">
        <v>1.2420200883853068</v>
      </c>
      <c r="S27">
        <v>1.2420200883853059</v>
      </c>
    </row>
    <row r="28" spans="2:19" x14ac:dyDescent="0.3">
      <c r="B28" s="1">
        <v>0.32</v>
      </c>
      <c r="C28" s="1">
        <v>54</v>
      </c>
      <c r="D28" s="1">
        <v>121.4</v>
      </c>
      <c r="E28" s="1">
        <v>-433.60799999999995</v>
      </c>
      <c r="M28" s="1">
        <f t="shared" ca="1" si="0"/>
        <v>0.51</v>
      </c>
      <c r="N28" s="1">
        <f t="shared" ca="1" si="1"/>
        <v>93</v>
      </c>
      <c r="O28" s="1">
        <f t="shared" ca="1" si="2"/>
        <v>656.2</v>
      </c>
      <c r="P28" s="1">
        <f ca="1"/>
        <v>341.73600000000016</v>
      </c>
      <c r="R28">
        <v>-1.2518460363971644</v>
      </c>
      <c r="S28">
        <v>-1.2518460363971631</v>
      </c>
    </row>
    <row r="29" spans="2:19" x14ac:dyDescent="0.3">
      <c r="B29" s="1">
        <v>0.25</v>
      </c>
      <c r="C29" s="1">
        <v>37</v>
      </c>
      <c r="D29" s="1">
        <v>7.7</v>
      </c>
      <c r="E29" s="1">
        <v>-481.23899999999998</v>
      </c>
      <c r="M29" s="1">
        <f t="shared" ca="1" si="0"/>
        <v>0.98</v>
      </c>
      <c r="N29" s="1">
        <f t="shared" ca="1" si="1"/>
        <v>33</v>
      </c>
      <c r="O29" s="1">
        <f t="shared" ca="1" si="2"/>
        <v>292.7</v>
      </c>
      <c r="P29" s="1">
        <f ca="1"/>
        <v>274.07099999999997</v>
      </c>
      <c r="R29">
        <v>-1.6549631509660683</v>
      </c>
      <c r="S29">
        <v>-1.6549631509660665</v>
      </c>
    </row>
    <row r="30" spans="2:19" x14ac:dyDescent="0.3">
      <c r="B30" s="1">
        <v>0.14000000000000001</v>
      </c>
      <c r="C30" s="1">
        <v>78</v>
      </c>
      <c r="D30" s="1">
        <v>850.1</v>
      </c>
      <c r="E30" s="1">
        <v>1010.9730000000004</v>
      </c>
      <c r="M30" s="1">
        <f t="shared" ca="1" si="0"/>
        <v>0.62</v>
      </c>
      <c r="N30" s="1">
        <f t="shared" ca="1" si="1"/>
        <v>69</v>
      </c>
      <c r="O30" s="1">
        <f t="shared" ca="1" si="2"/>
        <v>316.39999999999998</v>
      </c>
      <c r="P30" s="1">
        <f ca="1"/>
        <v>-158.65799999999996</v>
      </c>
      <c r="R30">
        <v>1.3317198509059163</v>
      </c>
      <c r="S30">
        <v>1.3317198509059154</v>
      </c>
    </row>
    <row r="31" spans="2:19" x14ac:dyDescent="0.3">
      <c r="B31" s="1">
        <v>0.28000000000000003</v>
      </c>
      <c r="C31" s="1">
        <v>80</v>
      </c>
      <c r="D31" s="1">
        <v>809.1</v>
      </c>
      <c r="E31" s="1">
        <v>886.02300000000014</v>
      </c>
      <c r="M31" s="1">
        <f t="shared" ca="1" si="0"/>
        <v>0.41</v>
      </c>
      <c r="N31" s="1">
        <f t="shared" ca="1" si="1"/>
        <v>23</v>
      </c>
      <c r="O31" s="1">
        <f t="shared" ca="1" si="2"/>
        <v>173.7</v>
      </c>
      <c r="P31" s="1">
        <f ca="1"/>
        <v>113.06100000000002</v>
      </c>
      <c r="R31">
        <v>1.1863565993903045</v>
      </c>
      <c r="S31">
        <v>1.1863565993903036</v>
      </c>
    </row>
    <row r="32" spans="2:19" x14ac:dyDescent="0.3">
      <c r="B32" s="1">
        <v>0.14000000000000001</v>
      </c>
      <c r="C32" s="1">
        <v>81</v>
      </c>
      <c r="D32" s="1">
        <v>8.6</v>
      </c>
      <c r="E32" s="1">
        <v>-1074.3720000000001</v>
      </c>
      <c r="M32" s="1">
        <f t="shared" ca="1" si="0"/>
        <v>0.08</v>
      </c>
      <c r="N32" s="1">
        <f t="shared" ca="1" si="1"/>
        <v>24</v>
      </c>
      <c r="O32" s="1">
        <f t="shared" ca="1" si="2"/>
        <v>641</v>
      </c>
      <c r="P32" s="1">
        <f ca="1"/>
        <v>1231.1400000000001</v>
      </c>
      <c r="R32">
        <v>-1.6517722503230425</v>
      </c>
      <c r="S32">
        <v>-1.6517722503230408</v>
      </c>
    </row>
    <row r="42" spans="4:14" x14ac:dyDescent="0.3">
      <c r="D42" t="s">
        <v>40</v>
      </c>
      <c r="F42" t="s">
        <v>41</v>
      </c>
      <c r="H42" t="s">
        <v>44</v>
      </c>
      <c r="J42" t="s">
        <v>45</v>
      </c>
      <c r="N42" t="s">
        <v>46</v>
      </c>
    </row>
    <row r="44" spans="4:14" x14ac:dyDescent="0.3">
      <c r="D44" s="1">
        <v>-268.52699999999987</v>
      </c>
      <c r="F44" s="1">
        <f>E12*B12</f>
        <v>-225.56267999999989</v>
      </c>
      <c r="H44" s="1">
        <f>E12*C12</f>
        <v>-18528.36299999999</v>
      </c>
      <c r="J44" s="1">
        <f>E12*D12</f>
        <v>-72529.142699999968</v>
      </c>
      <c r="N44" cm="1">
        <f t="array" ref="N44:N64" xml:space="preserve"> STANDARDIZE(B12:B32,AVERAGE(B12:B32),_xlfn.STDEV.P(B12:B32))</f>
        <v>1.6796455212160875</v>
      </c>
    </row>
    <row r="45" spans="4:14" x14ac:dyDescent="0.3">
      <c r="D45" s="1">
        <v>731.62499999999989</v>
      </c>
      <c r="F45" s="1">
        <f t="shared" ref="F45:F63" si="3">E13*B13</f>
        <v>329.23124999999993</v>
      </c>
      <c r="H45" s="1">
        <f t="shared" ref="H45:H64" si="4">E13*C13</f>
        <v>16095.749999999998</v>
      </c>
      <c r="J45" s="1">
        <f t="shared" ref="J45:J64" si="5">E13*D13</f>
        <v>309111.56249999994</v>
      </c>
      <c r="N45">
        <v>0.19568685684070908</v>
      </c>
    </row>
    <row r="46" spans="4:14" x14ac:dyDescent="0.3">
      <c r="D46" s="1">
        <v>685.91100000000006</v>
      </c>
      <c r="F46" s="1">
        <f t="shared" si="3"/>
        <v>13.718220000000002</v>
      </c>
      <c r="H46" s="1">
        <f t="shared" si="4"/>
        <v>38411.016000000003</v>
      </c>
      <c r="J46" s="1">
        <f t="shared" si="5"/>
        <v>407911.27170000004</v>
      </c>
      <c r="N46">
        <v>-1.4404726961885546</v>
      </c>
    </row>
    <row r="47" spans="4:14" x14ac:dyDescent="0.3">
      <c r="D47" s="1">
        <v>-787.09500000000003</v>
      </c>
      <c r="F47" s="1">
        <f t="shared" si="3"/>
        <v>-763.48215000000005</v>
      </c>
      <c r="H47" s="1">
        <f t="shared" si="4"/>
        <v>-53522.46</v>
      </c>
      <c r="J47" s="1">
        <f t="shared" si="5"/>
        <v>-39748.297500000001</v>
      </c>
      <c r="N47">
        <v>2.1742984093412141</v>
      </c>
    </row>
    <row r="48" spans="4:14" x14ac:dyDescent="0.3">
      <c r="D48" s="1">
        <v>263.88600000000002</v>
      </c>
      <c r="F48" s="1">
        <f t="shared" si="3"/>
        <v>7.9165800000000006</v>
      </c>
      <c r="H48" s="1">
        <f t="shared" si="4"/>
        <v>20583.108</v>
      </c>
      <c r="J48" s="1">
        <f t="shared" si="5"/>
        <v>143342.87520000004</v>
      </c>
      <c r="N48">
        <v>-1.4024224740250835</v>
      </c>
    </row>
    <row r="49" spans="4:14" x14ac:dyDescent="0.3">
      <c r="D49" s="1">
        <v>-15.479999999999972</v>
      </c>
      <c r="F49" s="1">
        <f t="shared" si="3"/>
        <v>-8.5139999999999851</v>
      </c>
      <c r="H49" s="1">
        <f t="shared" si="4"/>
        <v>-743.0399999999986</v>
      </c>
      <c r="J49" s="1">
        <f t="shared" si="5"/>
        <v>-4009.3199999999929</v>
      </c>
      <c r="N49">
        <v>0.57618907847542167</v>
      </c>
    </row>
    <row r="50" spans="4:14" x14ac:dyDescent="0.3">
      <c r="D50" s="1">
        <v>920.22600000000011</v>
      </c>
      <c r="F50" s="1">
        <f t="shared" si="3"/>
        <v>625.75368000000014</v>
      </c>
      <c r="H50" s="1">
        <f t="shared" si="4"/>
        <v>90182.148000000016</v>
      </c>
      <c r="J50" s="1">
        <f t="shared" si="5"/>
        <v>847712.19120000012</v>
      </c>
      <c r="N50">
        <v>1.070841966600548</v>
      </c>
    </row>
    <row r="51" spans="4:14" x14ac:dyDescent="0.3">
      <c r="D51" s="1">
        <v>922.48199999999997</v>
      </c>
      <c r="F51" s="1">
        <f t="shared" si="3"/>
        <v>535.03955999999994</v>
      </c>
      <c r="H51" s="1">
        <f t="shared" si="4"/>
        <v>3689.9279999999999</v>
      </c>
      <c r="J51" s="1">
        <f t="shared" si="5"/>
        <v>369361.7928</v>
      </c>
      <c r="N51">
        <v>0.69033974496583506</v>
      </c>
    </row>
    <row r="52" spans="4:14" x14ac:dyDescent="0.3">
      <c r="D52" s="1">
        <v>1066.0349999999999</v>
      </c>
      <c r="F52" s="1">
        <f t="shared" si="3"/>
        <v>564.99854999999991</v>
      </c>
      <c r="H52" s="1">
        <f t="shared" si="4"/>
        <v>9594.3149999999987</v>
      </c>
      <c r="J52" s="1">
        <f t="shared" si="5"/>
        <v>519692.06249999994</v>
      </c>
      <c r="N52">
        <v>0.50008863414847915</v>
      </c>
    </row>
    <row r="53" spans="4:14" x14ac:dyDescent="0.3">
      <c r="D53" s="1">
        <v>513.88799999999992</v>
      </c>
      <c r="F53" s="1">
        <f t="shared" si="3"/>
        <v>262.08287999999999</v>
      </c>
      <c r="H53" s="1">
        <f t="shared" si="4"/>
        <v>48305.471999999994</v>
      </c>
      <c r="J53" s="1">
        <f t="shared" si="5"/>
        <v>376474.34879999998</v>
      </c>
      <c r="N53">
        <v>0.42398818982153658</v>
      </c>
    </row>
    <row r="54" spans="4:14" x14ac:dyDescent="0.3">
      <c r="D54" s="1">
        <v>63.882000000000104</v>
      </c>
      <c r="F54" s="1">
        <f t="shared" si="3"/>
        <v>2.5552800000000042</v>
      </c>
      <c r="H54" s="1">
        <f t="shared" si="4"/>
        <v>5046.6780000000081</v>
      </c>
      <c r="J54" s="1">
        <f t="shared" si="5"/>
        <v>29794.564800000047</v>
      </c>
      <c r="N54">
        <v>-1.3643722518616122</v>
      </c>
    </row>
    <row r="55" spans="4:14" x14ac:dyDescent="0.3">
      <c r="D55" s="1">
        <v>763.88100000000031</v>
      </c>
      <c r="F55" s="1">
        <f t="shared" si="3"/>
        <v>252.0807300000001</v>
      </c>
      <c r="H55" s="1">
        <f t="shared" si="4"/>
        <v>48888.38400000002</v>
      </c>
      <c r="J55" s="1">
        <f t="shared" si="5"/>
        <v>511571.10570000025</v>
      </c>
      <c r="N55">
        <v>-0.26091580912094586</v>
      </c>
    </row>
    <row r="56" spans="4:14" x14ac:dyDescent="0.3">
      <c r="D56" s="1">
        <v>871.71299999999997</v>
      </c>
      <c r="F56" s="1">
        <f t="shared" si="3"/>
        <v>400.98797999999999</v>
      </c>
      <c r="H56" s="1">
        <f t="shared" si="4"/>
        <v>11332.269</v>
      </c>
      <c r="J56" s="1">
        <f t="shared" si="5"/>
        <v>374923.76130000001</v>
      </c>
      <c r="N56">
        <v>0.23373707900418036</v>
      </c>
    </row>
    <row r="57" spans="4:14" x14ac:dyDescent="0.3">
      <c r="D57" s="1">
        <v>256.99500000000012</v>
      </c>
      <c r="F57" s="1">
        <f t="shared" si="3"/>
        <v>110.50785000000005</v>
      </c>
      <c r="H57" s="1">
        <f t="shared" si="4"/>
        <v>8994.8250000000044</v>
      </c>
      <c r="J57" s="1">
        <f t="shared" si="5"/>
        <v>76970.002500000031</v>
      </c>
      <c r="N57">
        <v>0.11958641251376652</v>
      </c>
    </row>
    <row r="58" spans="4:14" x14ac:dyDescent="0.3">
      <c r="D58" s="1">
        <v>1835.5830000000001</v>
      </c>
      <c r="F58" s="1">
        <f t="shared" si="3"/>
        <v>220.26996</v>
      </c>
      <c r="H58" s="1">
        <f t="shared" si="4"/>
        <v>12849.081</v>
      </c>
      <c r="J58" s="1">
        <f t="shared" si="5"/>
        <v>1459472.0433</v>
      </c>
      <c r="N58">
        <v>-1.0599704745538421</v>
      </c>
    </row>
    <row r="59" spans="4:14" x14ac:dyDescent="0.3">
      <c r="D59" s="1">
        <v>1010.2140000000001</v>
      </c>
      <c r="F59" s="1">
        <f t="shared" si="3"/>
        <v>707.14980000000003</v>
      </c>
      <c r="H59" s="1">
        <f t="shared" si="4"/>
        <v>74755.83600000001</v>
      </c>
      <c r="J59" s="1">
        <f t="shared" si="5"/>
        <v>833224.50719999999</v>
      </c>
      <c r="N59">
        <v>1.1469424109274902</v>
      </c>
    </row>
    <row r="60" spans="4:14" x14ac:dyDescent="0.3">
      <c r="D60" s="1">
        <v>-433.60799999999995</v>
      </c>
      <c r="F60" s="1">
        <f t="shared" si="3"/>
        <v>-138.75456</v>
      </c>
      <c r="H60" s="1">
        <f t="shared" si="4"/>
        <v>-23414.831999999999</v>
      </c>
      <c r="J60" s="1">
        <f t="shared" si="5"/>
        <v>-52640.011199999994</v>
      </c>
      <c r="N60">
        <v>-0.29896603128441712</v>
      </c>
    </row>
    <row r="61" spans="4:14" x14ac:dyDescent="0.3">
      <c r="D61" s="1">
        <v>-481.23899999999998</v>
      </c>
      <c r="F61" s="1">
        <f t="shared" si="3"/>
        <v>-120.30974999999999</v>
      </c>
      <c r="H61" s="1">
        <f t="shared" si="4"/>
        <v>-17805.843000000001</v>
      </c>
      <c r="J61" s="1">
        <f t="shared" si="5"/>
        <v>-3705.5403000000001</v>
      </c>
      <c r="N61">
        <v>-0.56531758642871588</v>
      </c>
    </row>
    <row r="62" spans="4:14" x14ac:dyDescent="0.3">
      <c r="D62" s="1">
        <v>1010.9730000000004</v>
      </c>
      <c r="F62" s="1">
        <f t="shared" si="3"/>
        <v>141.53622000000007</v>
      </c>
      <c r="H62" s="1">
        <f t="shared" si="4"/>
        <v>78855.894000000029</v>
      </c>
      <c r="J62" s="1">
        <f t="shared" si="5"/>
        <v>859428.14730000042</v>
      </c>
      <c r="N62">
        <v>-0.98387003022689956</v>
      </c>
    </row>
    <row r="63" spans="4:14" x14ac:dyDescent="0.3">
      <c r="D63" s="1">
        <v>886.02300000000014</v>
      </c>
      <c r="F63" s="1">
        <f t="shared" si="3"/>
        <v>248.08644000000007</v>
      </c>
      <c r="H63" s="1">
        <f t="shared" si="4"/>
        <v>70881.840000000011</v>
      </c>
      <c r="J63" s="1">
        <f t="shared" si="5"/>
        <v>716881.2093000001</v>
      </c>
      <c r="N63">
        <v>-0.45116691993830205</v>
      </c>
    </row>
    <row r="64" spans="4:14" x14ac:dyDescent="0.3">
      <c r="D64" s="1">
        <v>-1074.3720000000001</v>
      </c>
      <c r="F64" s="1">
        <f>E32*B32</f>
        <v>-150.41208000000003</v>
      </c>
      <c r="H64" s="1">
        <f t="shared" si="4"/>
        <v>-87024.132000000012</v>
      </c>
      <c r="J64" s="1">
        <f t="shared" si="5"/>
        <v>-9239.5992000000006</v>
      </c>
      <c r="N64">
        <v>-0.98387003022689956</v>
      </c>
    </row>
    <row r="67" spans="4:10" x14ac:dyDescent="0.3">
      <c r="D67" t="s">
        <v>12</v>
      </c>
      <c r="F67" t="s">
        <v>11</v>
      </c>
      <c r="H67" t="s">
        <v>11</v>
      </c>
      <c r="J67" t="s">
        <v>11</v>
      </c>
    </row>
    <row r="68" spans="4:10" x14ac:dyDescent="0.3">
      <c r="D68" cm="1">
        <f t="array" ref="D68">AVERAGE(-D44:D64)</f>
        <v>-416.333142857143</v>
      </c>
      <c r="F68">
        <f>AVERAGE(F44:F64)</f>
        <v>143.56570285714287</v>
      </c>
      <c r="H68">
        <f>AVERAGE(H44:H64)</f>
        <v>16067.994000000002</v>
      </c>
      <c r="J68">
        <f>AVERAGE(J44:J64)</f>
        <v>364476.16834285716</v>
      </c>
    </row>
    <row r="69" spans="4:10" x14ac:dyDescent="0.3">
      <c r="D69" t="s">
        <v>42</v>
      </c>
      <c r="F69" t="s">
        <v>43</v>
      </c>
      <c r="H69" t="s">
        <v>43</v>
      </c>
      <c r="J69" t="s">
        <v>43</v>
      </c>
    </row>
    <row r="70" spans="4:10" x14ac:dyDescent="0.3">
      <c r="D70">
        <f>0.6*D68</f>
        <v>-249.79988571428578</v>
      </c>
      <c r="F70">
        <f>0.6*(F68)</f>
        <v>86.139421714285717</v>
      </c>
      <c r="H70">
        <f>0.6*H68</f>
        <v>9640.7964000000011</v>
      </c>
      <c r="J70">
        <f>0.6*J68</f>
        <v>218685.70100571428</v>
      </c>
    </row>
  </sheetData>
  <mergeCells count="3">
    <mergeCell ref="G9:J9"/>
    <mergeCell ref="M9:P9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2022-10-01T07:53:06Z</dcterms:created>
  <dcterms:modified xsi:type="dcterms:W3CDTF">2022-10-13T03:29:21Z</dcterms:modified>
</cp:coreProperties>
</file>