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/Downloads/"/>
    </mc:Choice>
  </mc:AlternateContent>
  <xr:revisionPtr revIDLastSave="0" documentId="8_{982D085C-3E6D-A147-A704-B727082D62D4}" xr6:coauthVersionLast="36" xr6:coauthVersionMax="36" xr10:uidLastSave="{00000000-0000-0000-0000-000000000000}"/>
  <bookViews>
    <workbookView xWindow="0" yWindow="500" windowWidth="25600" windowHeight="15500" activeTab="1" xr2:uid="{7CEC2433-BDFF-3842-B798-BCB1DC5DDA81}"/>
  </bookViews>
  <sheets>
    <sheet name="Raw_Data_Unfiltered" sheetId="3" r:id="rId1"/>
    <sheet name="Raw_Data_Filtered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Raw_Data_Unfiltered!$A$1:$K$107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2" i="3"/>
</calcChain>
</file>

<file path=xl/sharedStrings.xml><?xml version="1.0" encoding="utf-8"?>
<sst xmlns="http://schemas.openxmlformats.org/spreadsheetml/2006/main" count="175" uniqueCount="87">
  <si>
    <t>Tract Name</t>
  </si>
  <si>
    <t>Neighborhood</t>
  </si>
  <si>
    <t>Household Income</t>
  </si>
  <si>
    <t>Evergreen</t>
  </si>
  <si>
    <t>Mount Washington</t>
  </si>
  <si>
    <t>Roland Park</t>
  </si>
  <si>
    <t>Homeland</t>
  </si>
  <si>
    <t>Mid-Charles</t>
  </si>
  <si>
    <t>Tuscany - Canterbury</t>
  </si>
  <si>
    <t>Cross Country</t>
  </si>
  <si>
    <t>Fells Point</t>
  </si>
  <si>
    <t>Riverside</t>
  </si>
  <si>
    <t>North Harford Road</t>
  </si>
  <si>
    <t>Cheswolde</t>
  </si>
  <si>
    <t>Woodring</t>
  </si>
  <si>
    <t>Cross Keys</t>
  </si>
  <si>
    <t>Canton</t>
  </si>
  <si>
    <t>Glenham-Belford</t>
  </si>
  <si>
    <t>Locust Point</t>
  </si>
  <si>
    <t>Lake Walker</t>
  </si>
  <si>
    <t>Violetville</t>
  </si>
  <si>
    <t>Waltherson</t>
  </si>
  <si>
    <t>Arcadia</t>
  </si>
  <si>
    <t>Radnor - Winston</t>
  </si>
  <si>
    <t>Harford - Echodale - Perring Parkway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</si>
  <si>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</si>
  <si>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</si>
  <si>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</si>
  <si>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</si>
  <si>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</si>
  <si>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</si>
  <si>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</si>
  <si>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</si>
  <si>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</si>
  <si>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Brooklyn</t>
  </si>
  <si>
    <t>Joseph Lee</t>
  </si>
  <si>
    <t>Medfield</t>
  </si>
  <si>
    <t>Gwynn Oak</t>
  </si>
  <si>
    <t>Medford - Broening</t>
  </si>
  <si>
    <t>Cedmont</t>
  </si>
  <si>
    <t>South Baltimore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</si>
  <si>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</si>
  <si>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</si>
  <si>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</si>
  <si>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</si>
  <si>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</si>
  <si>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</si>
  <si>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</si>
  <si>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</si>
  <si>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</si>
  <si>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</si>
  <si>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</si>
  <si>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</si>
  <si>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</si>
  <si>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</si>
  <si>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</si>
  <si>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</si>
  <si>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Beechfield</t>
  </si>
  <si>
    <t>Mid-Govans</t>
  </si>
  <si>
    <t>Little Italy</t>
  </si>
  <si>
    <t>Irvington</t>
  </si>
  <si>
    <t>Lakeland</t>
  </si>
  <si>
    <t>Parkside</t>
  </si>
  <si>
    <t>Pigtown</t>
  </si>
  <si>
    <t>Remington</t>
  </si>
  <si>
    <t>Curtis Bay</t>
  </si>
  <si>
    <t>Old Goucher</t>
  </si>
  <si>
    <t>Harwood</t>
  </si>
  <si>
    <t>Hollins Market</t>
  </si>
  <si>
    <t>Pratt Monroe</t>
  </si>
  <si>
    <t>Butchers Hill</t>
  </si>
  <si>
    <t>Mill Hill</t>
  </si>
  <si>
    <t>Percent Non-White</t>
  </si>
  <si>
    <t>Rent Affordibility</t>
  </si>
  <si>
    <t>Mortgage Affordibility</t>
  </si>
  <si>
    <t>Percent Abandoned Houses</t>
  </si>
  <si>
    <t>Percent Vacant Properties Owned by City</t>
  </si>
  <si>
    <t>Median Price of Home Sold</t>
  </si>
  <si>
    <t>Percent of Housing Units that are Owner Occupied</t>
  </si>
  <si>
    <t>Rate of Housing Voucher</t>
  </si>
  <si>
    <t>Percent of Housing Units Owner Occupied</t>
  </si>
  <si>
    <t>Total Number of Commercial Properties</t>
  </si>
  <si>
    <t>Number of Banks per 1,000 Residents</t>
  </si>
  <si>
    <t>Population Growth/Decline</t>
  </si>
  <si>
    <t xml:space="preserve">Total Dollar Amount Invested In Small Businesses (Per 50 Businesses) </t>
  </si>
  <si>
    <t>% of Employed Population With Travel Time to Work of 0-14 Minutes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</si>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</sst>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Affordability_Index_-_Re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Affordability_Index_-_Mortgag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Residential_Properties_that_are_Vacant_and_Abandon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Vacant_Properties_Owned_by_Baltimore_Cit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Median_Price_of_Homes_Sol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Housing_Units_that_are_Owner-Occupie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Rate_of_Housing_Vouchers_per_1,000_Rental_Un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Rent"/>
    </sheetNames>
    <sheetDataSet>
      <sheetData sheetId="0">
        <row r="1">
          <cell r="A1" t="str">
            <v>CSA2010</v>
          </cell>
          <cell r="B1" t="str">
            <v>affordr18</v>
          </cell>
        </row>
        <row r="2">
          <cell r="A2" t="str">
            <v>Allendale</v>
          </cell>
          <cell r="B2">
            <v>46.264367819999997</v>
          </cell>
        </row>
        <row r="3">
          <cell r="A3" t="str">
            <v>Beechfield</v>
          </cell>
          <cell r="B3">
            <v>43.210361069999998</v>
          </cell>
        </row>
        <row r="4">
          <cell r="A4" t="str">
            <v>Belair-Edison</v>
          </cell>
          <cell r="B4">
            <v>65.095442149999997</v>
          </cell>
        </row>
        <row r="5">
          <cell r="A5" t="str">
            <v>Brooklyn</v>
          </cell>
          <cell r="B5">
            <v>52.462772049999998</v>
          </cell>
        </row>
        <row r="6">
          <cell r="A6" t="str">
            <v>Canton</v>
          </cell>
          <cell r="B6">
            <v>24.28180575</v>
          </cell>
        </row>
        <row r="7">
          <cell r="A7" t="str">
            <v>Cedonia</v>
          </cell>
          <cell r="B7">
            <v>50.64703257</v>
          </cell>
        </row>
        <row r="8">
          <cell r="A8" t="str">
            <v>Cherry Hill</v>
          </cell>
          <cell r="B8">
            <v>46.178092990000003</v>
          </cell>
        </row>
        <row r="9">
          <cell r="A9" t="str">
            <v>Chinquapin Park</v>
          </cell>
          <cell r="B9">
            <v>38.824439290000001</v>
          </cell>
        </row>
        <row r="10">
          <cell r="A10" t="str">
            <v>Claremont</v>
          </cell>
          <cell r="B10">
            <v>50.656742559999998</v>
          </cell>
        </row>
        <row r="11">
          <cell r="A11" t="str">
            <v>Clifton-Berea</v>
          </cell>
          <cell r="B11">
            <v>53.315994799999999</v>
          </cell>
        </row>
        <row r="12">
          <cell r="A12" t="str">
            <v>Cross-Country</v>
          </cell>
          <cell r="B12">
            <v>44.745222929999997</v>
          </cell>
        </row>
        <row r="13">
          <cell r="A13" t="str">
            <v>Dickeyville</v>
          </cell>
          <cell r="B13">
            <v>49.785932719999998</v>
          </cell>
        </row>
        <row r="14">
          <cell r="A14" t="str">
            <v>Dorchester</v>
          </cell>
          <cell r="B14">
            <v>53.982300879999997</v>
          </cell>
        </row>
        <row r="15">
          <cell r="A15" t="str">
            <v>Downtown</v>
          </cell>
          <cell r="B15">
            <v>47.688281480000001</v>
          </cell>
        </row>
        <row r="16">
          <cell r="A16" t="str">
            <v>Edmondson Village</v>
          </cell>
          <cell r="B16">
            <v>68.522483940000001</v>
          </cell>
        </row>
        <row r="17">
          <cell r="A17" t="str">
            <v>Fells Point</v>
          </cell>
          <cell r="B17">
            <v>35.444685470000003</v>
          </cell>
        </row>
        <row r="18">
          <cell r="A18" t="str">
            <v>Forest Park</v>
          </cell>
          <cell r="B18">
            <v>59.302873290000001</v>
          </cell>
        </row>
        <row r="19">
          <cell r="A19" t="str">
            <v>Glen-Fallstaff</v>
          </cell>
          <cell r="B19">
            <v>54.050892070000003</v>
          </cell>
        </row>
        <row r="20">
          <cell r="A20" t="str">
            <v>Greater Charles Village</v>
          </cell>
          <cell r="B20">
            <v>47.92990142</v>
          </cell>
        </row>
        <row r="21">
          <cell r="A21" t="str">
            <v>Greater Govans</v>
          </cell>
          <cell r="B21">
            <v>56.200846939999998</v>
          </cell>
        </row>
        <row r="22">
          <cell r="A22" t="str">
            <v>Greater Mondawmin</v>
          </cell>
          <cell r="B22">
            <v>49.087591240000002</v>
          </cell>
        </row>
        <row r="23">
          <cell r="A23" t="str">
            <v>Greater Roland Park</v>
          </cell>
          <cell r="B23">
            <v>35.795454550000002</v>
          </cell>
        </row>
        <row r="24">
          <cell r="A24" t="str">
            <v>Greater Rosemont</v>
          </cell>
          <cell r="B24">
            <v>47.235538509999998</v>
          </cell>
        </row>
        <row r="25">
          <cell r="A25" t="str">
            <v>Greenmount East</v>
          </cell>
          <cell r="B25">
            <v>60.86032926</v>
          </cell>
        </row>
        <row r="26">
          <cell r="A26" t="str">
            <v>Hamilton</v>
          </cell>
          <cell r="B26">
            <v>43.456790120000001</v>
          </cell>
        </row>
        <row r="27">
          <cell r="A27" t="str">
            <v>Harbor East</v>
          </cell>
          <cell r="B27">
            <v>41.402855369999997</v>
          </cell>
        </row>
        <row r="28">
          <cell r="A28" t="str">
            <v>Harford</v>
          </cell>
          <cell r="B28">
            <v>43.4962406</v>
          </cell>
        </row>
        <row r="29">
          <cell r="A29" t="str">
            <v>Highlandtown</v>
          </cell>
          <cell r="B29">
            <v>45.151695420000003</v>
          </cell>
        </row>
        <row r="30">
          <cell r="A30" t="str">
            <v>Howard Park</v>
          </cell>
          <cell r="B30">
            <v>43.848059450000001</v>
          </cell>
        </row>
        <row r="31">
          <cell r="A31" t="str">
            <v>Inner Harbor</v>
          </cell>
          <cell r="B31">
            <v>36.171516080000004</v>
          </cell>
        </row>
        <row r="32">
          <cell r="A32" t="str">
            <v>Lauraville</v>
          </cell>
          <cell r="B32">
            <v>40.149094779999999</v>
          </cell>
        </row>
        <row r="33">
          <cell r="A33" t="str">
            <v>Loch Raven</v>
          </cell>
          <cell r="B33">
            <v>43.774104680000001</v>
          </cell>
        </row>
        <row r="34">
          <cell r="A34" t="str">
            <v>Madison</v>
          </cell>
          <cell r="B34">
            <v>57.110778439999997</v>
          </cell>
        </row>
        <row r="35">
          <cell r="A35" t="str">
            <v>Medfield</v>
          </cell>
          <cell r="B35">
            <v>41.596402470000001</v>
          </cell>
        </row>
        <row r="36">
          <cell r="A36" t="str">
            <v>Midtown</v>
          </cell>
          <cell r="B36">
            <v>43.619718310000003</v>
          </cell>
        </row>
        <row r="37">
          <cell r="A37" t="str">
            <v>Midway</v>
          </cell>
          <cell r="B37">
            <v>56.002982850000002</v>
          </cell>
        </row>
        <row r="38">
          <cell r="A38" t="str">
            <v>Morrell Park</v>
          </cell>
          <cell r="B38">
            <v>56.154357949999998</v>
          </cell>
        </row>
        <row r="39">
          <cell r="A39" t="str">
            <v>Mount Washington</v>
          </cell>
          <cell r="B39">
            <v>38.723404260000002</v>
          </cell>
        </row>
        <row r="40">
          <cell r="A40" t="str">
            <v>North Baltimore</v>
          </cell>
          <cell r="B40">
            <v>52.491366550000002</v>
          </cell>
        </row>
        <row r="41">
          <cell r="A41" t="str">
            <v>Northwood</v>
          </cell>
          <cell r="B41">
            <v>55.804360639999999</v>
          </cell>
        </row>
        <row r="42">
          <cell r="A42" t="str">
            <v>Oldtown</v>
          </cell>
          <cell r="B42">
            <v>44.196044710000002</v>
          </cell>
        </row>
        <row r="43">
          <cell r="A43" t="str">
            <v>Orangeville</v>
          </cell>
          <cell r="B43">
            <v>38.782263399999998</v>
          </cell>
        </row>
        <row r="44">
          <cell r="A44" t="str">
            <v>Patterson Park North &amp; East</v>
          </cell>
          <cell r="B44">
            <v>49.594659040000003</v>
          </cell>
        </row>
        <row r="45">
          <cell r="A45" t="str">
            <v>Penn North</v>
          </cell>
          <cell r="B45">
            <v>56.013001080000002</v>
          </cell>
        </row>
        <row r="46">
          <cell r="A46" t="str">
            <v>Pimlico</v>
          </cell>
          <cell r="B46">
            <v>45.970149249999999</v>
          </cell>
        </row>
        <row r="47">
          <cell r="A47" t="str">
            <v>Poppleton</v>
          </cell>
          <cell r="B47">
            <v>54.410857499999999</v>
          </cell>
        </row>
        <row r="48">
          <cell r="A48" t="str">
            <v>Sandtown-Winchester</v>
          </cell>
          <cell r="B48">
            <v>54.284738820000001</v>
          </cell>
        </row>
        <row r="49">
          <cell r="A49" t="str">
            <v>South Baltimore</v>
          </cell>
          <cell r="B49">
            <v>28.061581530000002</v>
          </cell>
        </row>
        <row r="50">
          <cell r="A50" t="str">
            <v>Southeastern</v>
          </cell>
          <cell r="B50">
            <v>53.486319510000001</v>
          </cell>
        </row>
        <row r="51">
          <cell r="A51" t="str">
            <v>Southern Park Heights</v>
          </cell>
          <cell r="B51">
            <v>58.486905919999998</v>
          </cell>
        </row>
        <row r="52">
          <cell r="A52" t="str">
            <v>Southwest Baltimore</v>
          </cell>
          <cell r="B52">
            <v>58.945527239999997</v>
          </cell>
        </row>
        <row r="53">
          <cell r="A53" t="str">
            <v>The Waverlies</v>
          </cell>
          <cell r="B53">
            <v>51.144611949999998</v>
          </cell>
        </row>
        <row r="54">
          <cell r="A54" t="str">
            <v>Upton</v>
          </cell>
          <cell r="B54">
            <v>55.198425710000002</v>
          </cell>
        </row>
        <row r="55">
          <cell r="A55" t="str">
            <v>Washington Village</v>
          </cell>
          <cell r="B55">
            <v>59.364820850000001</v>
          </cell>
        </row>
        <row r="56">
          <cell r="A56" t="str">
            <v>Westport</v>
          </cell>
          <cell r="B56">
            <v>51.971326159999997</v>
          </cell>
        </row>
        <row r="57">
          <cell r="A57" t="str">
            <v>Irvington</v>
          </cell>
          <cell r="B57">
            <v>46.264367819999997</v>
          </cell>
        </row>
        <row r="58">
          <cell r="A58" t="str">
            <v>Ten Hills</v>
          </cell>
          <cell r="B58">
            <v>43.210361069999998</v>
          </cell>
        </row>
        <row r="59">
          <cell r="A59" t="str">
            <v>Curtis Bay</v>
          </cell>
          <cell r="B59">
            <v>52.462772049999998</v>
          </cell>
        </row>
        <row r="60">
          <cell r="A60" t="str">
            <v>Frankford</v>
          </cell>
          <cell r="B60">
            <v>50.64703257</v>
          </cell>
        </row>
        <row r="61">
          <cell r="A61" t="str">
            <v>Belvedere</v>
          </cell>
          <cell r="B61">
            <v>38.824439290000001</v>
          </cell>
        </row>
        <row r="62">
          <cell r="A62" t="str">
            <v>Armistead</v>
          </cell>
          <cell r="B62">
            <v>50.656742559999998</v>
          </cell>
        </row>
        <row r="63">
          <cell r="A63" t="str">
            <v>Cheswolde</v>
          </cell>
          <cell r="B63">
            <v>44.745222929999997</v>
          </cell>
        </row>
        <row r="64">
          <cell r="A64" t="str">
            <v>Franklintown</v>
          </cell>
          <cell r="B64">
            <v>49.785932719999998</v>
          </cell>
        </row>
        <row r="65">
          <cell r="A65" t="str">
            <v>Ashburton</v>
          </cell>
          <cell r="B65">
            <v>53.982300879999997</v>
          </cell>
        </row>
        <row r="66">
          <cell r="A66" t="str">
            <v>Seton Hill</v>
          </cell>
          <cell r="B66">
            <v>47.688281480000001</v>
          </cell>
        </row>
        <row r="67">
          <cell r="A67" t="str">
            <v>Walbrook</v>
          </cell>
          <cell r="B67">
            <v>59.302873290000001</v>
          </cell>
        </row>
        <row r="68">
          <cell r="A68" t="str">
            <v>Barclay</v>
          </cell>
          <cell r="B68">
            <v>47.92990142</v>
          </cell>
        </row>
        <row r="69">
          <cell r="A69" t="str">
            <v>Poplar Hill</v>
          </cell>
          <cell r="B69">
            <v>35.795454550000002</v>
          </cell>
        </row>
        <row r="70">
          <cell r="A70" t="str">
            <v>Little Italy</v>
          </cell>
          <cell r="B70">
            <v>41.402855369999997</v>
          </cell>
        </row>
        <row r="71">
          <cell r="A71" t="str">
            <v>Echodale</v>
          </cell>
          <cell r="B71">
            <v>43.4962406</v>
          </cell>
        </row>
        <row r="72">
          <cell r="A72" t="str">
            <v>West Arlington</v>
          </cell>
          <cell r="B72">
            <v>43.848059450000001</v>
          </cell>
        </row>
        <row r="73">
          <cell r="A73" t="str">
            <v>Federal Hill</v>
          </cell>
          <cell r="B73">
            <v>36.171516080000004</v>
          </cell>
        </row>
        <row r="74">
          <cell r="A74" t="str">
            <v>East End</v>
          </cell>
          <cell r="B74">
            <v>57.110778439999997</v>
          </cell>
        </row>
        <row r="75">
          <cell r="A75" t="str">
            <v>Hampden</v>
          </cell>
          <cell r="B75">
            <v>41.596402470000001</v>
          </cell>
        </row>
        <row r="76">
          <cell r="A76" t="str">
            <v>Coldstream</v>
          </cell>
          <cell r="B76">
            <v>56.002982850000002</v>
          </cell>
        </row>
        <row r="77">
          <cell r="A77" t="str">
            <v>Violetville</v>
          </cell>
          <cell r="B77">
            <v>56.154357949999998</v>
          </cell>
        </row>
        <row r="78">
          <cell r="A78" t="str">
            <v>Coldspring</v>
          </cell>
          <cell r="B78">
            <v>38.723404260000002</v>
          </cell>
        </row>
        <row r="79">
          <cell r="A79" t="str">
            <v>Guilford</v>
          </cell>
          <cell r="B79">
            <v>52.491366550000002</v>
          </cell>
        </row>
        <row r="80">
          <cell r="A80" t="str">
            <v>Middle East</v>
          </cell>
          <cell r="B80">
            <v>44.196044710000002</v>
          </cell>
        </row>
        <row r="81">
          <cell r="A81" t="str">
            <v>East Highlandtown</v>
          </cell>
          <cell r="B81">
            <v>38.782263399999998</v>
          </cell>
        </row>
        <row r="82">
          <cell r="A82" t="str">
            <v>Reservoir Hill</v>
          </cell>
          <cell r="B82">
            <v>56.013001080000002</v>
          </cell>
        </row>
        <row r="83">
          <cell r="A83" t="str">
            <v>Arlington</v>
          </cell>
          <cell r="B83">
            <v>45.970149249999999</v>
          </cell>
        </row>
        <row r="84">
          <cell r="A84" t="str">
            <v>The Terraces</v>
          </cell>
          <cell r="B84">
            <v>54.410857499999999</v>
          </cell>
        </row>
        <row r="85">
          <cell r="A85" t="str">
            <v>Harlem Park</v>
          </cell>
          <cell r="B85">
            <v>54.284738820000001</v>
          </cell>
        </row>
        <row r="86">
          <cell r="A86" t="str">
            <v>Druid Heights</v>
          </cell>
          <cell r="B86">
            <v>55.198425710000002</v>
          </cell>
        </row>
        <row r="87">
          <cell r="A87" t="str">
            <v>Pigtown</v>
          </cell>
          <cell r="B87">
            <v>59.364820850000001</v>
          </cell>
        </row>
        <row r="88">
          <cell r="A88" t="str">
            <v>Mount Winans</v>
          </cell>
          <cell r="B88">
            <v>51.971326159999997</v>
          </cell>
        </row>
        <row r="89">
          <cell r="A89" t="str">
            <v>S. Hilton</v>
          </cell>
          <cell r="B89">
            <v>46.264367819999997</v>
          </cell>
        </row>
        <row r="90">
          <cell r="A90" t="str">
            <v>West Hills</v>
          </cell>
          <cell r="B90">
            <v>43.210361069999998</v>
          </cell>
        </row>
        <row r="91">
          <cell r="A91" t="str">
            <v>Hawkins Point</v>
          </cell>
          <cell r="B91">
            <v>52.462772049999998</v>
          </cell>
        </row>
        <row r="92">
          <cell r="A92" t="str">
            <v>Woodberry</v>
          </cell>
          <cell r="B92">
            <v>41.596402470000001</v>
          </cell>
        </row>
        <row r="93">
          <cell r="A93" t="str">
            <v>Homeland</v>
          </cell>
          <cell r="B93">
            <v>52.491366550000002</v>
          </cell>
        </row>
        <row r="94">
          <cell r="A94" t="str">
            <v>Hilltop</v>
          </cell>
          <cell r="B94">
            <v>45.970149249999999</v>
          </cell>
        </row>
        <row r="95">
          <cell r="A95" t="str">
            <v>Hollins Market</v>
          </cell>
          <cell r="B95">
            <v>54.410857499999999</v>
          </cell>
        </row>
        <row r="96">
          <cell r="A96" t="str">
            <v>Lakeland</v>
          </cell>
          <cell r="B96">
            <v>51.971326159999997</v>
          </cell>
        </row>
        <row r="97">
          <cell r="A97" t="str">
            <v>Remington</v>
          </cell>
          <cell r="B97">
            <v>41.596402470000001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Mortgage"/>
    </sheetNames>
    <sheetDataSet>
      <sheetData sheetId="0">
        <row r="1">
          <cell r="A1" t="str">
            <v>Allendale</v>
          </cell>
          <cell r="B1">
            <v>47.194388779999997</v>
          </cell>
        </row>
        <row r="2">
          <cell r="A2" t="str">
            <v>Beechfield</v>
          </cell>
          <cell r="B2">
            <v>33.530482259999999</v>
          </cell>
        </row>
        <row r="3">
          <cell r="A3" t="str">
            <v>Belair-Edison</v>
          </cell>
          <cell r="B3">
            <v>42.314582590000001</v>
          </cell>
        </row>
        <row r="4">
          <cell r="A4" t="str">
            <v>Brooklyn</v>
          </cell>
          <cell r="B4">
            <v>28.08798646</v>
          </cell>
        </row>
        <row r="5">
          <cell r="A5" t="str">
            <v>Canton</v>
          </cell>
          <cell r="B5">
            <v>17.42344245</v>
          </cell>
        </row>
        <row r="6">
          <cell r="A6" t="str">
            <v>Cedonia</v>
          </cell>
          <cell r="B6">
            <v>39.972602739999999</v>
          </cell>
        </row>
        <row r="7">
          <cell r="A7" t="str">
            <v>Cherry Hill</v>
          </cell>
          <cell r="B7">
            <v>23.333333329999999</v>
          </cell>
        </row>
        <row r="8">
          <cell r="A8" t="str">
            <v>Chinquapin Park</v>
          </cell>
          <cell r="B8">
            <v>30.637079459999999</v>
          </cell>
        </row>
        <row r="9">
          <cell r="A9" t="str">
            <v>Claremont</v>
          </cell>
          <cell r="B9">
            <v>46.37904468</v>
          </cell>
        </row>
        <row r="10">
          <cell r="A10" t="str">
            <v>Clifton-Berea</v>
          </cell>
          <cell r="B10">
            <v>48.997134670000001</v>
          </cell>
        </row>
        <row r="11">
          <cell r="A11" t="str">
            <v>Cross-Country</v>
          </cell>
          <cell r="B11">
            <v>40.965517239999997</v>
          </cell>
        </row>
        <row r="12">
          <cell r="A12" t="str">
            <v>Dickeyville</v>
          </cell>
          <cell r="B12">
            <v>20.161290319999999</v>
          </cell>
        </row>
        <row r="13">
          <cell r="A13" t="str">
            <v>Dorchester</v>
          </cell>
          <cell r="B13">
            <v>44.207317070000002</v>
          </cell>
        </row>
        <row r="14">
          <cell r="A14" t="str">
            <v>Downtown</v>
          </cell>
          <cell r="B14">
            <v>47.305389220000002</v>
          </cell>
        </row>
        <row r="15">
          <cell r="A15" t="str">
            <v>Edmondson Village</v>
          </cell>
          <cell r="B15">
            <v>34.088848589999998</v>
          </cell>
        </row>
        <row r="16">
          <cell r="A16" t="str">
            <v>Fells Point</v>
          </cell>
          <cell r="B16">
            <v>20.779976720000001</v>
          </cell>
        </row>
        <row r="17">
          <cell r="A17" t="str">
            <v>Forest Park</v>
          </cell>
          <cell r="B17">
            <v>31.583198710000001</v>
          </cell>
        </row>
        <row r="18">
          <cell r="A18" t="str">
            <v>Glen-Fallstaff</v>
          </cell>
          <cell r="B18">
            <v>36.43083421</v>
          </cell>
        </row>
        <row r="19">
          <cell r="A19" t="str">
            <v>Greater Charles Village</v>
          </cell>
          <cell r="B19">
            <v>29.740680709999999</v>
          </cell>
        </row>
        <row r="20">
          <cell r="A20" t="str">
            <v>Greater Govans</v>
          </cell>
          <cell r="B20">
            <v>41.169154229999997</v>
          </cell>
        </row>
        <row r="21">
          <cell r="A21" t="str">
            <v>Greater Mondawmin</v>
          </cell>
          <cell r="B21">
            <v>41.533180780000002</v>
          </cell>
        </row>
        <row r="22">
          <cell r="A22" t="str">
            <v>Greater Roland Park</v>
          </cell>
          <cell r="B22">
            <v>26.263952719999999</v>
          </cell>
        </row>
        <row r="23">
          <cell r="A23" t="str">
            <v>Greater Rosemont</v>
          </cell>
          <cell r="B23">
            <v>47.854077250000003</v>
          </cell>
        </row>
        <row r="24">
          <cell r="A24" t="str">
            <v>Greenmount East</v>
          </cell>
          <cell r="B24">
            <v>53.4591195</v>
          </cell>
        </row>
        <row r="25">
          <cell r="A25" t="str">
            <v>Hamilton</v>
          </cell>
          <cell r="B25">
            <v>30.62808751</v>
          </cell>
        </row>
        <row r="26">
          <cell r="A26" t="str">
            <v>Harbor East</v>
          </cell>
          <cell r="B26">
            <v>44.204851750000003</v>
          </cell>
        </row>
        <row r="27">
          <cell r="A27" t="str">
            <v>Harford</v>
          </cell>
          <cell r="B27">
            <v>31.775700929999999</v>
          </cell>
        </row>
        <row r="28">
          <cell r="A28" t="str">
            <v>Highlandtown</v>
          </cell>
          <cell r="B28">
            <v>20.45616536</v>
          </cell>
        </row>
        <row r="29">
          <cell r="A29" t="str">
            <v>Howard Park</v>
          </cell>
          <cell r="B29">
            <v>45.26748971</v>
          </cell>
        </row>
        <row r="30">
          <cell r="A30" t="str">
            <v>Inner Harbor</v>
          </cell>
          <cell r="B30">
            <v>20.570749110000001</v>
          </cell>
        </row>
        <row r="31">
          <cell r="A31" t="str">
            <v>Lauraville</v>
          </cell>
          <cell r="B31">
            <v>28.351901649999999</v>
          </cell>
        </row>
        <row r="32">
          <cell r="A32" t="str">
            <v>Loch Raven</v>
          </cell>
          <cell r="B32">
            <v>36.888331239999999</v>
          </cell>
        </row>
        <row r="33">
          <cell r="A33" t="str">
            <v>Madison</v>
          </cell>
          <cell r="B33">
            <v>35.348837209999999</v>
          </cell>
        </row>
        <row r="34">
          <cell r="A34" t="str">
            <v>Medfield</v>
          </cell>
          <cell r="B34">
            <v>25.129701690000001</v>
          </cell>
        </row>
        <row r="35">
          <cell r="A35" t="str">
            <v>Midtown</v>
          </cell>
          <cell r="B35">
            <v>18.17472699</v>
          </cell>
        </row>
        <row r="36">
          <cell r="A36" t="str">
            <v>Midway</v>
          </cell>
          <cell r="B36">
            <v>42.534504390000002</v>
          </cell>
        </row>
        <row r="37">
          <cell r="A37" t="str">
            <v>Morrell Park</v>
          </cell>
          <cell r="B37">
            <v>31.266375549999999</v>
          </cell>
        </row>
        <row r="38">
          <cell r="A38" t="str">
            <v>Mount Washington</v>
          </cell>
          <cell r="B38">
            <v>28.333333329999999</v>
          </cell>
        </row>
        <row r="39">
          <cell r="A39" t="str">
            <v>North Baltimore</v>
          </cell>
          <cell r="B39">
            <v>26.588897830000001</v>
          </cell>
        </row>
        <row r="40">
          <cell r="A40" t="str">
            <v>Northwood</v>
          </cell>
          <cell r="B40">
            <v>39.152410580000002</v>
          </cell>
        </row>
        <row r="41">
          <cell r="A41" t="str">
            <v>Oldtown</v>
          </cell>
          <cell r="B41">
            <v>38.227146810000001</v>
          </cell>
        </row>
        <row r="42">
          <cell r="A42" t="str">
            <v>Orangeville</v>
          </cell>
          <cell r="B42">
            <v>36.043587590000001</v>
          </cell>
        </row>
        <row r="43">
          <cell r="A43" t="str">
            <v>Patterson Park North &amp; East</v>
          </cell>
          <cell r="B43">
            <v>22.756155679999999</v>
          </cell>
        </row>
        <row r="44">
          <cell r="A44" t="str">
            <v>Penn North</v>
          </cell>
          <cell r="B44">
            <v>28.358208959999999</v>
          </cell>
        </row>
        <row r="45">
          <cell r="A45" t="str">
            <v>Pimlico</v>
          </cell>
          <cell r="B45">
            <v>35.894941629999998</v>
          </cell>
        </row>
        <row r="46">
          <cell r="A46" t="str">
            <v>Poppleton</v>
          </cell>
          <cell r="B46">
            <v>28.5012285</v>
          </cell>
        </row>
        <row r="47">
          <cell r="A47" t="str">
            <v>Sandtown-Winchester</v>
          </cell>
          <cell r="B47">
            <v>46.03340292</v>
          </cell>
        </row>
        <row r="48">
          <cell r="A48" t="str">
            <v>South Baltimore</v>
          </cell>
          <cell r="B48">
            <v>20.93294461</v>
          </cell>
        </row>
        <row r="49">
          <cell r="A49" t="str">
            <v>Southeastern</v>
          </cell>
          <cell r="B49">
            <v>55.145929340000002</v>
          </cell>
        </row>
        <row r="50">
          <cell r="A50" t="str">
            <v>Southern Park Heights</v>
          </cell>
          <cell r="B50">
            <v>58.832116790000001</v>
          </cell>
        </row>
        <row r="51">
          <cell r="A51" t="str">
            <v>Southwest Baltimore</v>
          </cell>
          <cell r="B51">
            <v>29.776674939999999</v>
          </cell>
        </row>
        <row r="52">
          <cell r="A52" t="str">
            <v>The Waverlies</v>
          </cell>
          <cell r="B52">
            <v>33.67139959</v>
          </cell>
        </row>
        <row r="53">
          <cell r="A53" t="str">
            <v>Upton</v>
          </cell>
          <cell r="B53">
            <v>17.770034840000001</v>
          </cell>
        </row>
        <row r="54">
          <cell r="A54" t="str">
            <v>Washington Village</v>
          </cell>
          <cell r="B54">
            <v>25.87412587</v>
          </cell>
        </row>
        <row r="55">
          <cell r="A55" t="str">
            <v>Westport</v>
          </cell>
          <cell r="B55">
            <v>38.002980630000003</v>
          </cell>
        </row>
        <row r="56">
          <cell r="A56" t="str">
            <v>Irvington</v>
          </cell>
          <cell r="B56">
            <v>47.194388779999997</v>
          </cell>
        </row>
        <row r="57">
          <cell r="A57" t="str">
            <v>Ten Hills</v>
          </cell>
          <cell r="B57">
            <v>33.530482259999999</v>
          </cell>
        </row>
        <row r="58">
          <cell r="A58" t="str">
            <v>Curtis Bay</v>
          </cell>
          <cell r="B58">
            <v>28.08798646</v>
          </cell>
        </row>
        <row r="59">
          <cell r="A59" t="str">
            <v>Frankford</v>
          </cell>
          <cell r="B59">
            <v>39.972602739999999</v>
          </cell>
        </row>
        <row r="60">
          <cell r="A60" t="str">
            <v>Belvedere</v>
          </cell>
          <cell r="B60">
            <v>30.637079459999999</v>
          </cell>
        </row>
        <row r="61">
          <cell r="A61" t="str">
            <v>Armistead</v>
          </cell>
          <cell r="B61">
            <v>46.37904468</v>
          </cell>
        </row>
        <row r="62">
          <cell r="A62" t="str">
            <v>Cheswolde</v>
          </cell>
          <cell r="B62">
            <v>40.965517239999997</v>
          </cell>
        </row>
        <row r="63">
          <cell r="A63" t="str">
            <v>Franklintown</v>
          </cell>
          <cell r="B63">
            <v>20.161290319999999</v>
          </cell>
        </row>
        <row r="64">
          <cell r="A64" t="str">
            <v>Ashburton</v>
          </cell>
          <cell r="B64">
            <v>44.207317070000002</v>
          </cell>
        </row>
        <row r="65">
          <cell r="A65" t="str">
            <v>Seton Hill</v>
          </cell>
          <cell r="B65">
            <v>47.305389220000002</v>
          </cell>
        </row>
        <row r="66">
          <cell r="A66" t="str">
            <v>Walbrook</v>
          </cell>
          <cell r="B66">
            <v>31.583198710000001</v>
          </cell>
        </row>
        <row r="67">
          <cell r="A67" t="str">
            <v>Barclay</v>
          </cell>
          <cell r="B67">
            <v>29.740680709999999</v>
          </cell>
        </row>
        <row r="68">
          <cell r="A68" t="str">
            <v>Poplar Hill</v>
          </cell>
          <cell r="B68">
            <v>26.263952719999999</v>
          </cell>
        </row>
        <row r="69">
          <cell r="A69" t="str">
            <v>Little Italy</v>
          </cell>
          <cell r="B69">
            <v>44.204851750000003</v>
          </cell>
        </row>
        <row r="70">
          <cell r="A70" t="str">
            <v>Echodale</v>
          </cell>
          <cell r="B70">
            <v>31.775700929999999</v>
          </cell>
        </row>
        <row r="71">
          <cell r="A71" t="str">
            <v>West Arlington</v>
          </cell>
          <cell r="B71">
            <v>45.26748971</v>
          </cell>
        </row>
        <row r="72">
          <cell r="A72" t="str">
            <v>Federal Hill</v>
          </cell>
          <cell r="B72">
            <v>20.570749110000001</v>
          </cell>
        </row>
        <row r="73">
          <cell r="A73" t="str">
            <v>East End</v>
          </cell>
          <cell r="B73">
            <v>35.348837209999999</v>
          </cell>
        </row>
        <row r="74">
          <cell r="A74" t="str">
            <v>Hampden</v>
          </cell>
          <cell r="B74">
            <v>25.129701690000001</v>
          </cell>
        </row>
        <row r="75">
          <cell r="A75" t="str">
            <v>Coldstream</v>
          </cell>
          <cell r="B75">
            <v>42.534504390000002</v>
          </cell>
        </row>
        <row r="76">
          <cell r="A76" t="str">
            <v>Violetville</v>
          </cell>
          <cell r="B76">
            <v>31.266375549999999</v>
          </cell>
        </row>
        <row r="77">
          <cell r="A77" t="str">
            <v>Coldspring</v>
          </cell>
          <cell r="B77">
            <v>28.333333329999999</v>
          </cell>
        </row>
        <row r="78">
          <cell r="A78" t="str">
            <v>Guilford</v>
          </cell>
          <cell r="B78">
            <v>26.588897830000001</v>
          </cell>
        </row>
        <row r="79">
          <cell r="A79" t="str">
            <v>Middle East</v>
          </cell>
          <cell r="B79">
            <v>38.227146810000001</v>
          </cell>
        </row>
        <row r="80">
          <cell r="A80" t="str">
            <v>East Highlandtown</v>
          </cell>
          <cell r="B80">
            <v>36.043587590000001</v>
          </cell>
        </row>
        <row r="81">
          <cell r="A81" t="str">
            <v>Reservoir Hill</v>
          </cell>
          <cell r="B81">
            <v>28.358208959999999</v>
          </cell>
        </row>
        <row r="82">
          <cell r="A82" t="str">
            <v>Arlington</v>
          </cell>
          <cell r="B82">
            <v>35.894941629999998</v>
          </cell>
        </row>
        <row r="83">
          <cell r="A83" t="str">
            <v>The Terraces</v>
          </cell>
          <cell r="B83">
            <v>28.5012285</v>
          </cell>
        </row>
        <row r="84">
          <cell r="A84" t="str">
            <v>Harlem Park</v>
          </cell>
          <cell r="B84">
            <v>46.03340292</v>
          </cell>
        </row>
        <row r="85">
          <cell r="A85" t="str">
            <v>Druid Heights</v>
          </cell>
          <cell r="B85">
            <v>17.770034840000001</v>
          </cell>
        </row>
        <row r="86">
          <cell r="A86" t="str">
            <v>Pigtown</v>
          </cell>
          <cell r="B86">
            <v>25.87412587</v>
          </cell>
        </row>
        <row r="87">
          <cell r="A87" t="str">
            <v>Mount Winans</v>
          </cell>
          <cell r="B87">
            <v>38.002980630000003</v>
          </cell>
        </row>
        <row r="88">
          <cell r="A88" t="str">
            <v>S. Hilton</v>
          </cell>
          <cell r="B88">
            <v>47.194388779999997</v>
          </cell>
        </row>
        <row r="89">
          <cell r="A89" t="str">
            <v>West Hills</v>
          </cell>
          <cell r="B89">
            <v>33.530482259999999</v>
          </cell>
        </row>
        <row r="90">
          <cell r="A90" t="str">
            <v>Hawkins Point</v>
          </cell>
          <cell r="B90">
            <v>28.08798646</v>
          </cell>
        </row>
        <row r="91">
          <cell r="A91" t="str">
            <v>Woodberry</v>
          </cell>
          <cell r="B91">
            <v>25.129701690000001</v>
          </cell>
        </row>
        <row r="92">
          <cell r="A92" t="str">
            <v>Homeland</v>
          </cell>
          <cell r="B92">
            <v>26.588897830000001</v>
          </cell>
        </row>
        <row r="93">
          <cell r="A93" t="str">
            <v>Hilltop</v>
          </cell>
          <cell r="B93">
            <v>35.894941629999998</v>
          </cell>
        </row>
        <row r="94">
          <cell r="A94" t="str">
            <v>Hollins Market</v>
          </cell>
          <cell r="B94">
            <v>28.5012285</v>
          </cell>
        </row>
        <row r="95">
          <cell r="A95" t="str">
            <v>Lakeland</v>
          </cell>
          <cell r="B95">
            <v>38.002980630000003</v>
          </cell>
        </row>
        <row r="96">
          <cell r="A96" t="str">
            <v>Remington</v>
          </cell>
          <cell r="B96">
            <v>25.129701690000001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Residential_Prope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vacant18</v>
          </cell>
        </row>
        <row r="2">
          <cell r="A2" t="str">
            <v>Allendale</v>
          </cell>
          <cell r="B2">
            <v>5.9940235542274598</v>
          </cell>
        </row>
        <row r="3">
          <cell r="A3" t="str">
            <v>Beechfield</v>
          </cell>
          <cell r="B3">
            <v>1.02549889135255</v>
          </cell>
        </row>
        <row r="4">
          <cell r="A4" t="str">
            <v>Belair-Edison</v>
          </cell>
          <cell r="B4">
            <v>3.63838576421989</v>
          </cell>
        </row>
        <row r="5">
          <cell r="A5" t="str">
            <v>Brooklyn</v>
          </cell>
          <cell r="B5">
            <v>7.8260869565217401</v>
          </cell>
        </row>
        <row r="6">
          <cell r="A6" t="str">
            <v>Canton</v>
          </cell>
          <cell r="B6">
            <v>0.47052996532937102</v>
          </cell>
        </row>
        <row r="7">
          <cell r="A7" t="str">
            <v>Cedonia</v>
          </cell>
          <cell r="B7">
            <v>1.2078830260648401</v>
          </cell>
        </row>
        <row r="8">
          <cell r="A8" t="str">
            <v>Cherry Hill</v>
          </cell>
          <cell r="B8">
            <v>6.0913705583756403</v>
          </cell>
        </row>
        <row r="9">
          <cell r="A9" t="str">
            <v>Chinquapin Park</v>
          </cell>
          <cell r="B9">
            <v>1.41263940520446</v>
          </cell>
        </row>
        <row r="10">
          <cell r="A10" t="str">
            <v>Claremont</v>
          </cell>
          <cell r="B10">
            <v>0.13169446883230901</v>
          </cell>
        </row>
        <row r="11">
          <cell r="A11" t="str">
            <v>Clifton-Berea</v>
          </cell>
          <cell r="B11">
            <v>26.701119724375499</v>
          </cell>
        </row>
        <row r="12">
          <cell r="A12" t="str">
            <v>Cross-Country</v>
          </cell>
          <cell r="B12">
            <v>0.10270455323519299</v>
          </cell>
        </row>
        <row r="13">
          <cell r="A13" t="str">
            <v>Dickeyville</v>
          </cell>
          <cell r="B13">
            <v>1.24223602484472</v>
          </cell>
        </row>
        <row r="14">
          <cell r="A14" t="str">
            <v>Dorchester</v>
          </cell>
          <cell r="B14">
            <v>3.4815681685195998</v>
          </cell>
        </row>
        <row r="15">
          <cell r="A15" t="str">
            <v>Downtown</v>
          </cell>
          <cell r="B15">
            <v>11.190817790530801</v>
          </cell>
        </row>
        <row r="16">
          <cell r="A16" t="str">
            <v>Edmondson Village</v>
          </cell>
          <cell r="B16">
            <v>4.2771297278190197</v>
          </cell>
        </row>
        <row r="17">
          <cell r="A17" t="str">
            <v>Fells Point</v>
          </cell>
          <cell r="B17">
            <v>1.03117505995204</v>
          </cell>
        </row>
        <row r="18">
          <cell r="A18" t="str">
            <v>Forest Park</v>
          </cell>
          <cell r="B18">
            <v>6.4516129032258096</v>
          </cell>
        </row>
        <row r="19">
          <cell r="A19" t="str">
            <v>Glen-Fallstaff</v>
          </cell>
          <cell r="B19">
            <v>1.1649959360606901</v>
          </cell>
        </row>
        <row r="20">
          <cell r="A20" t="str">
            <v>Greater Charles Village</v>
          </cell>
          <cell r="B20">
            <v>4.3385680063880798</v>
          </cell>
        </row>
        <row r="21">
          <cell r="A21" t="str">
            <v>Greater Govans</v>
          </cell>
          <cell r="B21">
            <v>4.2849491162292503</v>
          </cell>
        </row>
        <row r="22">
          <cell r="A22" t="str">
            <v>Greater Mondawmin</v>
          </cell>
          <cell r="B22">
            <v>13.147877013177199</v>
          </cell>
        </row>
        <row r="23">
          <cell r="A23" t="str">
            <v>Greater Roland Park</v>
          </cell>
          <cell r="B23">
            <v>0.13240648791790799</v>
          </cell>
        </row>
        <row r="24">
          <cell r="A24" t="str">
            <v>Greater Rosemont</v>
          </cell>
          <cell r="B24">
            <v>18.6638537271449</v>
          </cell>
        </row>
        <row r="25">
          <cell r="A25" t="str">
            <v>Greenmount East</v>
          </cell>
          <cell r="B25">
            <v>31.246895181321399</v>
          </cell>
        </row>
        <row r="26">
          <cell r="A26" t="str">
            <v>Hamilton</v>
          </cell>
          <cell r="B26">
            <v>1.0309278350515501</v>
          </cell>
        </row>
        <row r="27">
          <cell r="A27" t="str">
            <v>Harbor East</v>
          </cell>
          <cell r="B27">
            <v>1.7939814814814801</v>
          </cell>
        </row>
        <row r="28">
          <cell r="A28" t="str">
            <v>Harford</v>
          </cell>
          <cell r="B28">
            <v>0.77212433181548201</v>
          </cell>
        </row>
        <row r="29">
          <cell r="A29" t="str">
            <v>Highlandtown</v>
          </cell>
          <cell r="B29">
            <v>1.5711645101663601</v>
          </cell>
        </row>
        <row r="30">
          <cell r="A30" t="str">
            <v>Howard Park</v>
          </cell>
          <cell r="B30">
            <v>2.19535475660197</v>
          </cell>
        </row>
        <row r="31">
          <cell r="A31" t="str">
            <v>Inner Harbor</v>
          </cell>
          <cell r="B31">
            <v>0.35052578868302497</v>
          </cell>
        </row>
        <row r="32">
          <cell r="A32" t="str">
            <v>Lauraville</v>
          </cell>
          <cell r="B32">
            <v>1.4765100671140901</v>
          </cell>
        </row>
        <row r="33">
          <cell r="A33" t="str">
            <v>Loch Raven</v>
          </cell>
          <cell r="B33">
            <v>0.59171597633136097</v>
          </cell>
        </row>
        <row r="34">
          <cell r="A34" t="str">
            <v>Madison</v>
          </cell>
          <cell r="B34">
            <v>20.043303433343599</v>
          </cell>
        </row>
        <row r="35">
          <cell r="A35" t="str">
            <v>Medfield</v>
          </cell>
          <cell r="B35">
            <v>0.81549439347604502</v>
          </cell>
        </row>
        <row r="36">
          <cell r="A36" t="str">
            <v>Midtown</v>
          </cell>
          <cell r="B36">
            <v>1.6013726050900801</v>
          </cell>
        </row>
        <row r="37">
          <cell r="A37" t="str">
            <v>Midway</v>
          </cell>
          <cell r="B37">
            <v>21.149144254278699</v>
          </cell>
        </row>
        <row r="38">
          <cell r="A38" t="str">
            <v>Morrell Park</v>
          </cell>
          <cell r="B38">
            <v>2.0621827411167502</v>
          </cell>
        </row>
        <row r="39">
          <cell r="A39" t="str">
            <v>Mount Washington</v>
          </cell>
          <cell r="B39">
            <v>0.21727322107550201</v>
          </cell>
        </row>
        <row r="40">
          <cell r="A40" t="str">
            <v>North Baltimore</v>
          </cell>
          <cell r="B40">
            <v>0.47012732615083302</v>
          </cell>
        </row>
        <row r="41">
          <cell r="A41" t="str">
            <v>Northwood</v>
          </cell>
          <cell r="B41">
            <v>0.64363870414074198</v>
          </cell>
        </row>
        <row r="42">
          <cell r="A42" t="str">
            <v>Oldtown</v>
          </cell>
          <cell r="B42">
            <v>13.518299881936199</v>
          </cell>
        </row>
        <row r="43">
          <cell r="A43" t="str">
            <v>Orangeville</v>
          </cell>
          <cell r="B43">
            <v>1.50867488056324</v>
          </cell>
        </row>
        <row r="44">
          <cell r="A44" t="str">
            <v>Patterson Park North &amp; East</v>
          </cell>
          <cell r="B44">
            <v>3.6434714620797499</v>
          </cell>
        </row>
        <row r="45">
          <cell r="A45" t="str">
            <v>Penn North</v>
          </cell>
          <cell r="B45">
            <v>16.566866267465102</v>
          </cell>
        </row>
        <row r="46">
          <cell r="A46" t="str">
            <v>Pimlico</v>
          </cell>
          <cell r="B46">
            <v>16.894506061387698</v>
          </cell>
        </row>
        <row r="47">
          <cell r="A47" t="str">
            <v>Poppleton</v>
          </cell>
          <cell r="B47">
            <v>13.5431918008785</v>
          </cell>
        </row>
        <row r="48">
          <cell r="A48" t="str">
            <v>Sandtown-Winchester</v>
          </cell>
          <cell r="B48">
            <v>34.818618519132002</v>
          </cell>
        </row>
        <row r="49">
          <cell r="A49" t="str">
            <v>South Baltimore</v>
          </cell>
          <cell r="B49">
            <v>0.23235550392099899</v>
          </cell>
        </row>
        <row r="50">
          <cell r="A50" t="str">
            <v>Southeastern</v>
          </cell>
          <cell r="B50">
            <v>1.4207650273224</v>
          </cell>
        </row>
        <row r="51">
          <cell r="A51" t="str">
            <v>Southern Park Heights</v>
          </cell>
          <cell r="B51">
            <v>19.376278118609399</v>
          </cell>
        </row>
        <row r="52">
          <cell r="A52" t="str">
            <v>Southwest Baltimore</v>
          </cell>
          <cell r="B52">
            <v>29.891898457427398</v>
          </cell>
        </row>
        <row r="53">
          <cell r="A53" t="str">
            <v>The Waverlies</v>
          </cell>
          <cell r="B53">
            <v>5.1396648044692697</v>
          </cell>
        </row>
        <row r="54">
          <cell r="A54" t="str">
            <v>Upton</v>
          </cell>
          <cell r="B54">
            <v>29.924242424242401</v>
          </cell>
        </row>
        <row r="55">
          <cell r="A55" t="str">
            <v>Washington Village</v>
          </cell>
          <cell r="B55">
            <v>6.1755146262188498</v>
          </cell>
        </row>
        <row r="56">
          <cell r="A56" t="str">
            <v>Westport</v>
          </cell>
          <cell r="B56">
            <v>6.9962686567164196</v>
          </cell>
        </row>
        <row r="57">
          <cell r="A57" t="str">
            <v>Irvington</v>
          </cell>
          <cell r="B57">
            <v>5.9940235542274598</v>
          </cell>
        </row>
        <row r="58">
          <cell r="A58" t="str">
            <v>Ten Hills</v>
          </cell>
          <cell r="B58">
            <v>1.02549889135255</v>
          </cell>
        </row>
        <row r="59">
          <cell r="A59" t="str">
            <v>Curtis Bay</v>
          </cell>
          <cell r="B59">
            <v>7.8260869565217401</v>
          </cell>
        </row>
        <row r="60">
          <cell r="A60" t="str">
            <v>Frankford</v>
          </cell>
          <cell r="B60">
            <v>1.2078830260648401</v>
          </cell>
        </row>
        <row r="61">
          <cell r="A61" t="str">
            <v>Belvedere</v>
          </cell>
          <cell r="B61">
            <v>1.41263940520446</v>
          </cell>
        </row>
        <row r="62">
          <cell r="A62" t="str">
            <v>Armistead</v>
          </cell>
          <cell r="B62">
            <v>0.13169446883230901</v>
          </cell>
        </row>
        <row r="63">
          <cell r="A63" t="str">
            <v>Cheswolde</v>
          </cell>
          <cell r="B63">
            <v>0.10270455323519299</v>
          </cell>
        </row>
        <row r="64">
          <cell r="A64" t="str">
            <v>Franklintown</v>
          </cell>
          <cell r="B64">
            <v>1.24223602484472</v>
          </cell>
        </row>
        <row r="65">
          <cell r="A65" t="str">
            <v>Ashburton</v>
          </cell>
          <cell r="B65">
            <v>3.4815681685195998</v>
          </cell>
        </row>
        <row r="66">
          <cell r="A66" t="str">
            <v>Seton Hill</v>
          </cell>
          <cell r="B66">
            <v>11.190817790530801</v>
          </cell>
        </row>
        <row r="67">
          <cell r="A67" t="str">
            <v>Walbrook</v>
          </cell>
          <cell r="B67">
            <v>6.4516129032258096</v>
          </cell>
        </row>
        <row r="68">
          <cell r="A68" t="str">
            <v>Barclay</v>
          </cell>
          <cell r="B68">
            <v>4.3385680063880798</v>
          </cell>
        </row>
        <row r="69">
          <cell r="A69" t="str">
            <v>Poplar Hill</v>
          </cell>
          <cell r="B69">
            <v>0.13240648791790799</v>
          </cell>
        </row>
        <row r="70">
          <cell r="A70" t="str">
            <v>Little Italy</v>
          </cell>
          <cell r="B70">
            <v>1.7939814814814801</v>
          </cell>
        </row>
        <row r="71">
          <cell r="A71" t="str">
            <v>Echodale</v>
          </cell>
          <cell r="B71">
            <v>0.77212433181548201</v>
          </cell>
        </row>
        <row r="72">
          <cell r="A72" t="str">
            <v>West Arlington</v>
          </cell>
          <cell r="B72">
            <v>2.19535475660197</v>
          </cell>
        </row>
        <row r="73">
          <cell r="A73" t="str">
            <v>Federal Hill</v>
          </cell>
          <cell r="B73">
            <v>0.35052578868302497</v>
          </cell>
        </row>
        <row r="74">
          <cell r="A74" t="str">
            <v>East End</v>
          </cell>
          <cell r="B74">
            <v>20.043303433343599</v>
          </cell>
        </row>
        <row r="75">
          <cell r="A75" t="str">
            <v>Hampden</v>
          </cell>
          <cell r="B75">
            <v>0.81549439347604502</v>
          </cell>
        </row>
        <row r="76">
          <cell r="A76" t="str">
            <v>Coldstream</v>
          </cell>
          <cell r="B76">
            <v>21.149144254278699</v>
          </cell>
        </row>
        <row r="77">
          <cell r="A77" t="str">
            <v>Violetville</v>
          </cell>
          <cell r="B77">
            <v>2.0621827411167502</v>
          </cell>
        </row>
        <row r="78">
          <cell r="A78" t="str">
            <v>Coldspring</v>
          </cell>
          <cell r="B78">
            <v>0.21727322107550201</v>
          </cell>
        </row>
        <row r="79">
          <cell r="A79" t="str">
            <v>Guilford</v>
          </cell>
          <cell r="B79">
            <v>0.47012732615083302</v>
          </cell>
        </row>
        <row r="80">
          <cell r="A80" t="str">
            <v>Middle East</v>
          </cell>
          <cell r="B80">
            <v>13.518299881936199</v>
          </cell>
        </row>
        <row r="81">
          <cell r="A81" t="str">
            <v>East Highlandtown</v>
          </cell>
          <cell r="B81">
            <v>1.50867488056324</v>
          </cell>
        </row>
        <row r="82">
          <cell r="A82" t="str">
            <v>Reservoir Hill</v>
          </cell>
          <cell r="B82">
            <v>16.566866267465102</v>
          </cell>
        </row>
        <row r="83">
          <cell r="A83" t="str">
            <v>Arlington</v>
          </cell>
          <cell r="B83">
            <v>16.894506061387698</v>
          </cell>
        </row>
        <row r="84">
          <cell r="A84" t="str">
            <v>The Terraces</v>
          </cell>
          <cell r="B84">
            <v>13.5431918008785</v>
          </cell>
        </row>
        <row r="85">
          <cell r="A85" t="str">
            <v>Harlem Park</v>
          </cell>
          <cell r="B85">
            <v>34.818618519132002</v>
          </cell>
        </row>
        <row r="86">
          <cell r="A86" t="str">
            <v>Druid Heights</v>
          </cell>
          <cell r="B86">
            <v>29.924242424242401</v>
          </cell>
        </row>
        <row r="87">
          <cell r="A87" t="str">
            <v>Pigtown</v>
          </cell>
          <cell r="B87">
            <v>6.1755146262188498</v>
          </cell>
        </row>
        <row r="88">
          <cell r="A88" t="str">
            <v>Mount Winans</v>
          </cell>
          <cell r="B88">
            <v>6.9962686567164196</v>
          </cell>
        </row>
        <row r="89">
          <cell r="A89" t="str">
            <v>S. Hilton</v>
          </cell>
          <cell r="B89">
            <v>5.9940235499999996</v>
          </cell>
        </row>
        <row r="90">
          <cell r="A90" t="str">
            <v>West Hills</v>
          </cell>
          <cell r="B90">
            <v>1.0254988899999999</v>
          </cell>
        </row>
        <row r="91">
          <cell r="A91" t="str">
            <v>Hawkins Point</v>
          </cell>
          <cell r="B91">
            <v>7.8260869599999996</v>
          </cell>
        </row>
        <row r="92">
          <cell r="A92" t="str">
            <v>Woodberry</v>
          </cell>
          <cell r="B92">
            <v>0.81549439000000001</v>
          </cell>
        </row>
        <row r="93">
          <cell r="A93" t="str">
            <v>Homeland</v>
          </cell>
          <cell r="B93">
            <v>0.47012733000000001</v>
          </cell>
        </row>
        <row r="94">
          <cell r="A94" t="str">
            <v>Hilltop</v>
          </cell>
          <cell r="B94">
            <v>16.894506100000001</v>
          </cell>
        </row>
        <row r="95">
          <cell r="A95" t="str">
            <v>Hollins Market</v>
          </cell>
          <cell r="B95">
            <v>13.543191800000001</v>
          </cell>
        </row>
        <row r="96">
          <cell r="A96" t="str">
            <v>Lakeland</v>
          </cell>
          <cell r="B96">
            <v>6.9962686600000001</v>
          </cell>
        </row>
        <row r="97">
          <cell r="A97" t="str">
            <v>Remington</v>
          </cell>
          <cell r="B97">
            <v>0.81549439347604502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Vacant_Properties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baltvac18</v>
          </cell>
        </row>
        <row r="2">
          <cell r="A2" t="str">
            <v>Allendale</v>
          </cell>
          <cell r="B2">
            <v>0.87976539589442804</v>
          </cell>
        </row>
        <row r="3">
          <cell r="A3" t="str">
            <v>Beechfield</v>
          </cell>
          <cell r="B3">
            <v>5.4054054054054097</v>
          </cell>
        </row>
        <row r="4">
          <cell r="A4" t="str">
            <v>Belair-Edison</v>
          </cell>
          <cell r="B4">
            <v>1.31004366812227</v>
          </cell>
        </row>
        <row r="5">
          <cell r="A5" t="str">
            <v>Brooklyn</v>
          </cell>
          <cell r="B5">
            <v>0.90090090090090102</v>
          </cell>
        </row>
        <row r="6">
          <cell r="A6" t="str">
            <v>Canton</v>
          </cell>
          <cell r="B6">
            <v>0</v>
          </cell>
        </row>
        <row r="7">
          <cell r="A7" t="str">
            <v>Cedonia</v>
          </cell>
          <cell r="B7">
            <v>1.31578947368421</v>
          </cell>
        </row>
        <row r="8">
          <cell r="A8" t="str">
            <v>Cherry Hill</v>
          </cell>
          <cell r="B8">
            <v>5</v>
          </cell>
        </row>
        <row r="9">
          <cell r="A9" t="str">
            <v>Chinquapin Park</v>
          </cell>
          <cell r="B9">
            <v>0</v>
          </cell>
        </row>
        <row r="10">
          <cell r="A10" t="str">
            <v>Claremont</v>
          </cell>
          <cell r="B10">
            <v>0</v>
          </cell>
        </row>
        <row r="11">
          <cell r="A11" t="str">
            <v>Clifton-Berea</v>
          </cell>
          <cell r="B11">
            <v>11.935483870967699</v>
          </cell>
        </row>
        <row r="12">
          <cell r="A12" t="str">
            <v>Cross-Country</v>
          </cell>
          <cell r="B12">
            <v>0</v>
          </cell>
        </row>
        <row r="13">
          <cell r="A13" t="str">
            <v>Dickeyville</v>
          </cell>
          <cell r="B13">
            <v>0</v>
          </cell>
        </row>
        <row r="14">
          <cell r="A14" t="str">
            <v>Dorchester</v>
          </cell>
          <cell r="B14">
            <v>0.84033613445378197</v>
          </cell>
        </row>
        <row r="15">
          <cell r="A15" t="str">
            <v>Downtown</v>
          </cell>
          <cell r="B15">
            <v>25.6410256410256</v>
          </cell>
        </row>
        <row r="16">
          <cell r="A16" t="str">
            <v>Edmondson Village</v>
          </cell>
          <cell r="B16">
            <v>4.1322314049586799</v>
          </cell>
        </row>
        <row r="17">
          <cell r="A17" t="str">
            <v>Fells Point</v>
          </cell>
          <cell r="B17">
            <v>6.9767441860465098</v>
          </cell>
        </row>
        <row r="18">
          <cell r="A18" t="str">
            <v>Forest Park</v>
          </cell>
          <cell r="B18">
            <v>3.2258064516128999</v>
          </cell>
        </row>
        <row r="19">
          <cell r="A19" t="str">
            <v>Glen-Fallstaff</v>
          </cell>
          <cell r="B19">
            <v>2.32558139534884</v>
          </cell>
        </row>
        <row r="20">
          <cell r="A20" t="str">
            <v>Greater Charles Village</v>
          </cell>
          <cell r="B20">
            <v>13.4969325153374</v>
          </cell>
        </row>
        <row r="21">
          <cell r="A21" t="str">
            <v>Greater Govans</v>
          </cell>
          <cell r="B21">
            <v>3.125</v>
          </cell>
        </row>
        <row r="22">
          <cell r="A22" t="str">
            <v>Greater Mondawmin</v>
          </cell>
          <cell r="B22">
            <v>4.8997772828507804</v>
          </cell>
        </row>
        <row r="23">
          <cell r="A23" t="str">
            <v>Greater Roland Park</v>
          </cell>
          <cell r="B23">
            <v>0</v>
          </cell>
        </row>
        <row r="24">
          <cell r="A24" t="str">
            <v>Greater Rosemont</v>
          </cell>
          <cell r="B24">
            <v>6.0286360211002297</v>
          </cell>
        </row>
        <row r="25">
          <cell r="A25" t="str">
            <v>Greenmount East</v>
          </cell>
          <cell r="B25">
            <v>23.052464228934799</v>
          </cell>
        </row>
        <row r="26">
          <cell r="A26" t="str">
            <v>Hamilton</v>
          </cell>
          <cell r="B26">
            <v>0</v>
          </cell>
        </row>
        <row r="27">
          <cell r="A27" t="str">
            <v>Harbor East</v>
          </cell>
          <cell r="B27">
            <v>0</v>
          </cell>
        </row>
        <row r="28">
          <cell r="A28" t="str">
            <v>Harford</v>
          </cell>
          <cell r="B28">
            <v>0</v>
          </cell>
        </row>
        <row r="29">
          <cell r="A29" t="str">
            <v>Highlandtown</v>
          </cell>
          <cell r="B29">
            <v>0</v>
          </cell>
        </row>
        <row r="30">
          <cell r="A30" t="str">
            <v>Howard Park</v>
          </cell>
          <cell r="B30">
            <v>0</v>
          </cell>
        </row>
        <row r="31">
          <cell r="A31" t="str">
            <v>Inner Harbor</v>
          </cell>
          <cell r="B31">
            <v>0</v>
          </cell>
        </row>
        <row r="32">
          <cell r="A32" t="str">
            <v>Lauraville</v>
          </cell>
          <cell r="B32">
            <v>0</v>
          </cell>
        </row>
        <row r="33">
          <cell r="A33" t="str">
            <v>Loch Raven</v>
          </cell>
          <cell r="B33">
            <v>4</v>
          </cell>
        </row>
        <row r="34">
          <cell r="A34" t="str">
            <v>Madison</v>
          </cell>
          <cell r="B34">
            <v>1.8518518518518501</v>
          </cell>
        </row>
        <row r="35">
          <cell r="A35" t="str">
            <v>Medfield</v>
          </cell>
          <cell r="B35">
            <v>0</v>
          </cell>
        </row>
        <row r="36">
          <cell r="A36" t="str">
            <v>Midtown</v>
          </cell>
          <cell r="B36">
            <v>10.714285714285699</v>
          </cell>
        </row>
        <row r="37">
          <cell r="A37" t="str">
            <v>Midway</v>
          </cell>
          <cell r="B37">
            <v>11.4450867052023</v>
          </cell>
        </row>
        <row r="38">
          <cell r="A38" t="str">
            <v>Morrell Park</v>
          </cell>
          <cell r="B38">
            <v>0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0</v>
          </cell>
        </row>
        <row r="41">
          <cell r="A41" t="str">
            <v>Northwood</v>
          </cell>
          <cell r="B41">
            <v>0</v>
          </cell>
        </row>
        <row r="42">
          <cell r="A42" t="str">
            <v>Oldtown</v>
          </cell>
          <cell r="B42">
            <v>31.4410480349345</v>
          </cell>
        </row>
        <row r="43">
          <cell r="A43" t="str">
            <v>Orangeville</v>
          </cell>
          <cell r="B43">
            <v>0</v>
          </cell>
        </row>
        <row r="44">
          <cell r="A44" t="str">
            <v>Patterson Park North &amp; East</v>
          </cell>
          <cell r="B44">
            <v>2.57510729613734</v>
          </cell>
        </row>
        <row r="45">
          <cell r="A45" t="str">
            <v>Penn North</v>
          </cell>
          <cell r="B45">
            <v>7.4297188755020098</v>
          </cell>
        </row>
        <row r="46">
          <cell r="A46" t="str">
            <v>Pimlico</v>
          </cell>
          <cell r="B46">
            <v>16.488549618320601</v>
          </cell>
        </row>
        <row r="47">
          <cell r="A47" t="str">
            <v>Poppleton</v>
          </cell>
          <cell r="B47">
            <v>42.702702702702702</v>
          </cell>
        </row>
        <row r="48">
          <cell r="A48" t="str">
            <v>Sandtown-Winchester</v>
          </cell>
          <cell r="B48">
            <v>18.3634633682207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0</v>
          </cell>
        </row>
        <row r="51">
          <cell r="A51" t="str">
            <v>Southern Park Heights</v>
          </cell>
          <cell r="B51">
            <v>21.108179419525101</v>
          </cell>
        </row>
        <row r="52">
          <cell r="A52" t="str">
            <v>Southwest Baltimore</v>
          </cell>
          <cell r="B52">
            <v>9.6708655018285192</v>
          </cell>
        </row>
        <row r="53">
          <cell r="A53" t="str">
            <v>The Waverlies</v>
          </cell>
          <cell r="B53">
            <v>2.8985507246376798</v>
          </cell>
        </row>
        <row r="54">
          <cell r="A54" t="str">
            <v>Upton</v>
          </cell>
          <cell r="B54">
            <v>37.183544303797497</v>
          </cell>
        </row>
        <row r="55">
          <cell r="A55" t="str">
            <v>Washington Village</v>
          </cell>
          <cell r="B55">
            <v>2.3391812865497101</v>
          </cell>
        </row>
        <row r="56">
          <cell r="A56" t="str">
            <v>Westport</v>
          </cell>
          <cell r="B56">
            <v>2.6666666666666701</v>
          </cell>
        </row>
        <row r="57">
          <cell r="A57" t="str">
            <v>Irvington</v>
          </cell>
          <cell r="B57">
            <v>0.87976539589442804</v>
          </cell>
        </row>
        <row r="58">
          <cell r="A58" t="str">
            <v>Ten Hills</v>
          </cell>
          <cell r="B58">
            <v>5.4054054054054097</v>
          </cell>
        </row>
        <row r="59">
          <cell r="A59" t="str">
            <v>Curtis Bay</v>
          </cell>
          <cell r="B59">
            <v>0.90090090090090102</v>
          </cell>
        </row>
        <row r="60">
          <cell r="A60" t="str">
            <v>Frankford</v>
          </cell>
          <cell r="B60">
            <v>1.31578947368421</v>
          </cell>
        </row>
        <row r="61">
          <cell r="A61" t="str">
            <v>Belvedere</v>
          </cell>
          <cell r="B61">
            <v>0</v>
          </cell>
        </row>
        <row r="62">
          <cell r="A62" t="str">
            <v>Armistead</v>
          </cell>
          <cell r="B62">
            <v>0</v>
          </cell>
        </row>
        <row r="63">
          <cell r="A63" t="str">
            <v>Cheswolde</v>
          </cell>
          <cell r="B63">
            <v>0</v>
          </cell>
        </row>
        <row r="64">
          <cell r="A64" t="str">
            <v>Franklintown</v>
          </cell>
          <cell r="B64">
            <v>0</v>
          </cell>
        </row>
        <row r="65">
          <cell r="A65" t="str">
            <v>Ashburton</v>
          </cell>
          <cell r="B65">
            <v>0.84033613445378197</v>
          </cell>
        </row>
        <row r="66">
          <cell r="A66" t="str">
            <v>Seton Hill</v>
          </cell>
          <cell r="B66">
            <v>25.6410256410256</v>
          </cell>
        </row>
        <row r="67">
          <cell r="A67" t="str">
            <v>Walbrook</v>
          </cell>
          <cell r="B67">
            <v>3.2258064516128999</v>
          </cell>
        </row>
        <row r="68">
          <cell r="A68" t="str">
            <v>Barclay</v>
          </cell>
          <cell r="B68">
            <v>13.4969325153374</v>
          </cell>
        </row>
        <row r="69">
          <cell r="A69" t="str">
            <v>Poplar Hill</v>
          </cell>
          <cell r="B69">
            <v>0</v>
          </cell>
        </row>
        <row r="70">
          <cell r="A70" t="str">
            <v>Little Italy</v>
          </cell>
          <cell r="B70">
            <v>0</v>
          </cell>
        </row>
        <row r="71">
          <cell r="A71" t="str">
            <v>Echodale</v>
          </cell>
          <cell r="B71">
            <v>0</v>
          </cell>
        </row>
        <row r="72">
          <cell r="A72" t="str">
            <v>West Arlington</v>
          </cell>
          <cell r="B72">
            <v>0</v>
          </cell>
        </row>
        <row r="73">
          <cell r="A73" t="str">
            <v>Federal Hill</v>
          </cell>
          <cell r="B73">
            <v>0</v>
          </cell>
        </row>
        <row r="74">
          <cell r="A74" t="str">
            <v>East End</v>
          </cell>
          <cell r="B74">
            <v>1.8518518518518501</v>
          </cell>
        </row>
        <row r="75">
          <cell r="A75" t="str">
            <v>Hampden</v>
          </cell>
          <cell r="B75">
            <v>0</v>
          </cell>
        </row>
        <row r="76">
          <cell r="A76" t="str">
            <v>Coldstream</v>
          </cell>
          <cell r="B76">
            <v>11.4450867052023</v>
          </cell>
        </row>
        <row r="77">
          <cell r="A77" t="str">
            <v>Violetville</v>
          </cell>
          <cell r="B77">
            <v>0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0</v>
          </cell>
        </row>
        <row r="80">
          <cell r="A80" t="str">
            <v>Middle East</v>
          </cell>
          <cell r="B80">
            <v>31.4410480349345</v>
          </cell>
        </row>
        <row r="81">
          <cell r="A81" t="str">
            <v>East Highlandtown</v>
          </cell>
          <cell r="B81">
            <v>0</v>
          </cell>
        </row>
        <row r="82">
          <cell r="A82" t="str">
            <v>Reservoir Hill</v>
          </cell>
          <cell r="B82">
            <v>7.4297188755020098</v>
          </cell>
        </row>
        <row r="83">
          <cell r="A83" t="str">
            <v>Arlington</v>
          </cell>
          <cell r="B83">
            <v>16.488549618320601</v>
          </cell>
        </row>
        <row r="84">
          <cell r="A84" t="str">
            <v>The Terraces</v>
          </cell>
          <cell r="B84">
            <v>42.702702702702702</v>
          </cell>
        </row>
        <row r="85">
          <cell r="A85" t="str">
            <v>Harlem Park</v>
          </cell>
          <cell r="B85">
            <v>18.3634633682207</v>
          </cell>
        </row>
        <row r="86">
          <cell r="A86" t="str">
            <v>Druid Heights</v>
          </cell>
          <cell r="B86">
            <v>37.183544303797497</v>
          </cell>
        </row>
        <row r="87">
          <cell r="A87" t="str">
            <v>Pigtown</v>
          </cell>
          <cell r="B87">
            <v>2.3391812865497101</v>
          </cell>
        </row>
        <row r="88">
          <cell r="A88" t="str">
            <v>Mount Winans</v>
          </cell>
          <cell r="B88">
            <v>2.6666666666666701</v>
          </cell>
        </row>
        <row r="89">
          <cell r="A89" t="str">
            <v>S. Hilton</v>
          </cell>
          <cell r="B89">
            <v>0.87976539589442804</v>
          </cell>
        </row>
        <row r="90">
          <cell r="A90" t="str">
            <v>West Hills</v>
          </cell>
          <cell r="B90">
            <v>5.4054054054054097</v>
          </cell>
        </row>
        <row r="91">
          <cell r="A91" t="str">
            <v>Hawkins Point</v>
          </cell>
          <cell r="B91">
            <v>0.90090090090090102</v>
          </cell>
        </row>
        <row r="92">
          <cell r="A92" t="str">
            <v>Woodberry</v>
          </cell>
          <cell r="B92">
            <v>0</v>
          </cell>
        </row>
        <row r="93">
          <cell r="A93" t="str">
            <v>Homeland</v>
          </cell>
          <cell r="B93">
            <v>0</v>
          </cell>
        </row>
        <row r="94">
          <cell r="A94" t="str">
            <v>Hilltop</v>
          </cell>
          <cell r="B94">
            <v>16.488549618320601</v>
          </cell>
        </row>
        <row r="95">
          <cell r="A95" t="str">
            <v>Hollins Market</v>
          </cell>
          <cell r="B95">
            <v>42.702702702702702</v>
          </cell>
        </row>
        <row r="96">
          <cell r="A96" t="str">
            <v>Lakeland</v>
          </cell>
          <cell r="B96">
            <v>2.6666666666666701</v>
          </cell>
        </row>
        <row r="97">
          <cell r="A97" t="str">
            <v>Remington</v>
          </cell>
          <cell r="B9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_Price_of_Homes_Sold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salepr18</v>
          </cell>
        </row>
        <row r="2">
          <cell r="A2" t="str">
            <v>Allendale</v>
          </cell>
          <cell r="B2">
            <v>75000</v>
          </cell>
        </row>
        <row r="3">
          <cell r="A3" t="str">
            <v>Beechfield</v>
          </cell>
          <cell r="B3">
            <v>159450</v>
          </cell>
        </row>
        <row r="4">
          <cell r="A4" t="str">
            <v>Belair-Edison</v>
          </cell>
          <cell r="B4">
            <v>79900</v>
          </cell>
        </row>
        <row r="5">
          <cell r="A5" t="str">
            <v>Brooklyn</v>
          </cell>
          <cell r="B5">
            <v>67500</v>
          </cell>
        </row>
        <row r="6">
          <cell r="A6" t="str">
            <v>Canton</v>
          </cell>
          <cell r="B6">
            <v>295500</v>
          </cell>
        </row>
        <row r="7">
          <cell r="A7" t="str">
            <v>Cedonia</v>
          </cell>
          <cell r="B7">
            <v>110000</v>
          </cell>
        </row>
        <row r="8">
          <cell r="A8" t="str">
            <v>Cherry Hill</v>
          </cell>
          <cell r="B8">
            <v>54080</v>
          </cell>
        </row>
        <row r="9">
          <cell r="A9" t="str">
            <v>Chinquapin Park</v>
          </cell>
          <cell r="B9">
            <v>153500</v>
          </cell>
        </row>
        <row r="10">
          <cell r="A10" t="str">
            <v>Claremont</v>
          </cell>
          <cell r="B10">
            <v>131820</v>
          </cell>
        </row>
        <row r="11">
          <cell r="A11" t="str">
            <v>Clifton-Berea</v>
          </cell>
          <cell r="B11">
            <v>58000</v>
          </cell>
        </row>
        <row r="12">
          <cell r="A12" t="str">
            <v>Cross-Country</v>
          </cell>
          <cell r="B12">
            <v>208000</v>
          </cell>
        </row>
        <row r="13">
          <cell r="A13" t="str">
            <v>Dickeyville</v>
          </cell>
          <cell r="B13">
            <v>230000</v>
          </cell>
        </row>
        <row r="14">
          <cell r="A14" t="str">
            <v>Dorchester</v>
          </cell>
          <cell r="B14">
            <v>158000</v>
          </cell>
        </row>
        <row r="15">
          <cell r="A15" t="str">
            <v>Downtown</v>
          </cell>
          <cell r="B15">
            <v>174400</v>
          </cell>
        </row>
        <row r="16">
          <cell r="A16" t="str">
            <v>Edmondson Village</v>
          </cell>
          <cell r="B16">
            <v>87000</v>
          </cell>
        </row>
        <row r="17">
          <cell r="A17" t="str">
            <v>Fells Point</v>
          </cell>
          <cell r="B17">
            <v>267500</v>
          </cell>
        </row>
        <row r="18">
          <cell r="A18" t="str">
            <v>Forest Park</v>
          </cell>
          <cell r="B18">
            <v>118000</v>
          </cell>
        </row>
        <row r="19">
          <cell r="A19" t="str">
            <v>Glen-Fallstaff</v>
          </cell>
          <cell r="B19">
            <v>129000</v>
          </cell>
        </row>
        <row r="20">
          <cell r="A20" t="str">
            <v>Greater Charles Village</v>
          </cell>
          <cell r="B20">
            <v>198500</v>
          </cell>
        </row>
        <row r="21">
          <cell r="A21" t="str">
            <v>Greater Govans</v>
          </cell>
          <cell r="B21">
            <v>104000</v>
          </cell>
        </row>
        <row r="22">
          <cell r="A22" t="str">
            <v>Greater Mondawmin</v>
          </cell>
          <cell r="B22">
            <v>84000</v>
          </cell>
        </row>
        <row r="23">
          <cell r="A23" t="str">
            <v>Greater Roland Park</v>
          </cell>
          <cell r="B23">
            <v>388000</v>
          </cell>
        </row>
        <row r="24">
          <cell r="A24" t="str">
            <v>Greater Rosemont</v>
          </cell>
          <cell r="B24">
            <v>48700</v>
          </cell>
        </row>
        <row r="25">
          <cell r="A25" t="str">
            <v>Greenmount East</v>
          </cell>
          <cell r="B25">
            <v>60000</v>
          </cell>
        </row>
        <row r="26">
          <cell r="A26" t="str">
            <v>Hamilton</v>
          </cell>
          <cell r="B26">
            <v>153000</v>
          </cell>
        </row>
        <row r="27">
          <cell r="A27" t="str">
            <v>Harbor East</v>
          </cell>
          <cell r="B27">
            <v>295000</v>
          </cell>
        </row>
        <row r="28">
          <cell r="A28" t="str">
            <v>Harford</v>
          </cell>
          <cell r="B28">
            <v>166000</v>
          </cell>
        </row>
        <row r="29">
          <cell r="A29" t="str">
            <v>Highlandtown</v>
          </cell>
          <cell r="B29">
            <v>282000</v>
          </cell>
        </row>
        <row r="30">
          <cell r="A30" t="str">
            <v>Howard Park</v>
          </cell>
          <cell r="B30">
            <v>155000</v>
          </cell>
        </row>
        <row r="31">
          <cell r="A31" t="str">
            <v>Inner Harbor</v>
          </cell>
          <cell r="B31">
            <v>301500</v>
          </cell>
        </row>
        <row r="32">
          <cell r="A32" t="str">
            <v>Lauraville</v>
          </cell>
          <cell r="B32">
            <v>155000</v>
          </cell>
        </row>
        <row r="33">
          <cell r="A33" t="str">
            <v>Loch Raven</v>
          </cell>
          <cell r="B33">
            <v>150000</v>
          </cell>
        </row>
        <row r="34">
          <cell r="A34" t="str">
            <v>Madison</v>
          </cell>
          <cell r="B34">
            <v>100000</v>
          </cell>
        </row>
        <row r="35">
          <cell r="A35" t="str">
            <v>Medfield</v>
          </cell>
          <cell r="B35">
            <v>244900</v>
          </cell>
        </row>
        <row r="36">
          <cell r="A36" t="str">
            <v>Midtown</v>
          </cell>
          <cell r="B36">
            <v>247500</v>
          </cell>
        </row>
        <row r="37">
          <cell r="A37" t="str">
            <v>Midway</v>
          </cell>
          <cell r="B37">
            <v>54000</v>
          </cell>
        </row>
        <row r="38">
          <cell r="A38" t="str">
            <v>Morrell Park</v>
          </cell>
          <cell r="B38">
            <v>80000</v>
          </cell>
        </row>
        <row r="39">
          <cell r="A39" t="str">
            <v>Mount Washington</v>
          </cell>
          <cell r="B39">
            <v>255000</v>
          </cell>
        </row>
        <row r="40">
          <cell r="A40" t="str">
            <v>North Baltimore</v>
          </cell>
          <cell r="B40">
            <v>338350</v>
          </cell>
        </row>
        <row r="41">
          <cell r="A41" t="str">
            <v>Northwood</v>
          </cell>
          <cell r="B41">
            <v>152000</v>
          </cell>
        </row>
        <row r="42">
          <cell r="A42" t="str">
            <v>Oldtown</v>
          </cell>
          <cell r="B42">
            <v>150000</v>
          </cell>
        </row>
        <row r="43">
          <cell r="A43" t="str">
            <v>Orangeville</v>
          </cell>
          <cell r="B43">
            <v>123000</v>
          </cell>
        </row>
        <row r="44">
          <cell r="A44" t="str">
            <v>Patterson Park North &amp; East</v>
          </cell>
          <cell r="B44">
            <v>220000</v>
          </cell>
        </row>
        <row r="45">
          <cell r="A45" t="str">
            <v>Penn North</v>
          </cell>
          <cell r="B45">
            <v>149999.5</v>
          </cell>
        </row>
        <row r="46">
          <cell r="A46" t="str">
            <v>Pimlico</v>
          </cell>
          <cell r="B46">
            <v>69680</v>
          </cell>
        </row>
        <row r="47">
          <cell r="A47" t="str">
            <v>Poppleton</v>
          </cell>
          <cell r="B47">
            <v>120000</v>
          </cell>
        </row>
        <row r="48">
          <cell r="A48" t="str">
            <v>Sandtown-Winchester</v>
          </cell>
          <cell r="B48">
            <v>53500</v>
          </cell>
        </row>
        <row r="49">
          <cell r="A49" t="str">
            <v>South Baltimore</v>
          </cell>
          <cell r="B49">
            <v>350000</v>
          </cell>
        </row>
        <row r="50">
          <cell r="A50" t="str">
            <v>Southeastern</v>
          </cell>
          <cell r="B50">
            <v>125000</v>
          </cell>
        </row>
        <row r="51">
          <cell r="A51" t="str">
            <v>Southern Park Heights</v>
          </cell>
          <cell r="B51">
            <v>49150</v>
          </cell>
        </row>
        <row r="52">
          <cell r="A52" t="str">
            <v>Southwest Baltimore</v>
          </cell>
          <cell r="B52">
            <v>50450</v>
          </cell>
        </row>
        <row r="53">
          <cell r="A53" t="str">
            <v>The Waverlies</v>
          </cell>
          <cell r="B53">
            <v>92000</v>
          </cell>
        </row>
        <row r="54">
          <cell r="A54" t="str">
            <v>Upton</v>
          </cell>
          <cell r="B54">
            <v>105500</v>
          </cell>
        </row>
        <row r="55">
          <cell r="A55" t="str">
            <v>Washington Village</v>
          </cell>
          <cell r="B55">
            <v>155000</v>
          </cell>
        </row>
        <row r="56">
          <cell r="A56" t="str">
            <v>Westport</v>
          </cell>
          <cell r="B56">
            <v>59250</v>
          </cell>
        </row>
        <row r="57">
          <cell r="A57" t="str">
            <v>Irvington</v>
          </cell>
          <cell r="B57">
            <v>75000</v>
          </cell>
        </row>
        <row r="58">
          <cell r="A58" t="str">
            <v>Ten Hills</v>
          </cell>
          <cell r="B58">
            <v>159450</v>
          </cell>
        </row>
        <row r="59">
          <cell r="A59" t="str">
            <v>Curtis Bay</v>
          </cell>
          <cell r="B59">
            <v>67500</v>
          </cell>
        </row>
        <row r="60">
          <cell r="A60" t="str">
            <v>Frankford</v>
          </cell>
          <cell r="B60">
            <v>110000</v>
          </cell>
        </row>
        <row r="61">
          <cell r="A61" t="str">
            <v>Belvedere</v>
          </cell>
          <cell r="B61">
            <v>153500</v>
          </cell>
        </row>
        <row r="62">
          <cell r="A62" t="str">
            <v>Armistead</v>
          </cell>
          <cell r="B62">
            <v>131820</v>
          </cell>
        </row>
        <row r="63">
          <cell r="A63" t="str">
            <v>Cheswolde</v>
          </cell>
          <cell r="B63">
            <v>208000</v>
          </cell>
        </row>
        <row r="64">
          <cell r="A64" t="str">
            <v>Franklintown</v>
          </cell>
          <cell r="B64">
            <v>230000</v>
          </cell>
        </row>
        <row r="65">
          <cell r="A65" t="str">
            <v>Ashburton</v>
          </cell>
          <cell r="B65">
            <v>158000</v>
          </cell>
        </row>
        <row r="66">
          <cell r="A66" t="str">
            <v>Seton Hill</v>
          </cell>
          <cell r="B66">
            <v>174400</v>
          </cell>
        </row>
        <row r="67">
          <cell r="A67" t="str">
            <v>Walbrook</v>
          </cell>
          <cell r="B67">
            <v>118000</v>
          </cell>
        </row>
        <row r="68">
          <cell r="A68" t="str">
            <v>Barclay</v>
          </cell>
          <cell r="B68">
            <v>198500</v>
          </cell>
        </row>
        <row r="69">
          <cell r="A69" t="str">
            <v>Poplar Hill</v>
          </cell>
          <cell r="B69">
            <v>388000</v>
          </cell>
        </row>
        <row r="70">
          <cell r="A70" t="str">
            <v>Little Italy</v>
          </cell>
          <cell r="B70">
            <v>295000</v>
          </cell>
        </row>
        <row r="71">
          <cell r="A71" t="str">
            <v>Echodale</v>
          </cell>
          <cell r="B71">
            <v>166000</v>
          </cell>
        </row>
        <row r="72">
          <cell r="A72" t="str">
            <v>West Arlington</v>
          </cell>
          <cell r="B72">
            <v>155000</v>
          </cell>
        </row>
        <row r="73">
          <cell r="A73" t="str">
            <v>Federal Hill</v>
          </cell>
          <cell r="B73">
            <v>301500</v>
          </cell>
        </row>
        <row r="74">
          <cell r="A74" t="str">
            <v>East End</v>
          </cell>
          <cell r="B74">
            <v>100000</v>
          </cell>
        </row>
        <row r="75">
          <cell r="A75" t="str">
            <v>Hampden</v>
          </cell>
          <cell r="B75">
            <v>244900</v>
          </cell>
        </row>
        <row r="76">
          <cell r="A76" t="str">
            <v>Coldstream</v>
          </cell>
          <cell r="B76">
            <v>54000</v>
          </cell>
        </row>
        <row r="77">
          <cell r="A77" t="str">
            <v>Violetville</v>
          </cell>
          <cell r="B77">
            <v>80000</v>
          </cell>
        </row>
        <row r="78">
          <cell r="A78" t="str">
            <v>Coldspring</v>
          </cell>
          <cell r="B78">
            <v>255000</v>
          </cell>
        </row>
        <row r="79">
          <cell r="A79" t="str">
            <v>Guilford</v>
          </cell>
          <cell r="B79">
            <v>338350</v>
          </cell>
        </row>
        <row r="80">
          <cell r="A80" t="str">
            <v>Middle East</v>
          </cell>
          <cell r="B80">
            <v>150000</v>
          </cell>
        </row>
        <row r="81">
          <cell r="A81" t="str">
            <v>East Highlandtown</v>
          </cell>
          <cell r="B81">
            <v>123000</v>
          </cell>
        </row>
        <row r="82">
          <cell r="A82" t="str">
            <v>Reservoir Hill</v>
          </cell>
          <cell r="B82">
            <v>149999.5</v>
          </cell>
        </row>
        <row r="83">
          <cell r="A83" t="str">
            <v>Arlington</v>
          </cell>
          <cell r="B83">
            <v>69680</v>
          </cell>
        </row>
        <row r="84">
          <cell r="A84" t="str">
            <v>The Terraces</v>
          </cell>
          <cell r="B84">
            <v>120000</v>
          </cell>
        </row>
        <row r="85">
          <cell r="A85" t="str">
            <v>Harlem Park</v>
          </cell>
          <cell r="B85">
            <v>53500</v>
          </cell>
        </row>
        <row r="86">
          <cell r="A86" t="str">
            <v>Druid Heights</v>
          </cell>
          <cell r="B86">
            <v>105500</v>
          </cell>
        </row>
        <row r="87">
          <cell r="A87" t="str">
            <v>Pigtown</v>
          </cell>
          <cell r="B87">
            <v>155000</v>
          </cell>
        </row>
        <row r="88">
          <cell r="A88" t="str">
            <v>Mount Winans</v>
          </cell>
          <cell r="B88">
            <v>59250</v>
          </cell>
        </row>
        <row r="89">
          <cell r="A89" t="str">
            <v>S. Hilton</v>
          </cell>
          <cell r="B89">
            <v>75000</v>
          </cell>
        </row>
        <row r="90">
          <cell r="A90" t="str">
            <v>West Hills</v>
          </cell>
          <cell r="B90">
            <v>159450</v>
          </cell>
        </row>
        <row r="91">
          <cell r="A91" t="str">
            <v>Hawkins Point</v>
          </cell>
          <cell r="B91">
            <v>67500</v>
          </cell>
        </row>
        <row r="92">
          <cell r="A92" t="str">
            <v>Woodberry</v>
          </cell>
          <cell r="B92">
            <v>244900</v>
          </cell>
        </row>
        <row r="93">
          <cell r="A93" t="str">
            <v>Homeland</v>
          </cell>
          <cell r="B93">
            <v>338350</v>
          </cell>
        </row>
        <row r="94">
          <cell r="A94" t="str">
            <v>Hilltop</v>
          </cell>
          <cell r="B94">
            <v>69680</v>
          </cell>
        </row>
        <row r="95">
          <cell r="A95" t="str">
            <v>Hollins Market</v>
          </cell>
          <cell r="B95">
            <v>120000</v>
          </cell>
        </row>
        <row r="96">
          <cell r="A96" t="str">
            <v>Lakeland</v>
          </cell>
          <cell r="B96">
            <v>59250</v>
          </cell>
        </row>
        <row r="97">
          <cell r="A97" t="str">
            <v>Remington</v>
          </cell>
          <cell r="B97">
            <v>244900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Housing_Units_tha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ownroc18</v>
          </cell>
        </row>
        <row r="2">
          <cell r="A2" t="str">
            <v>Allendale</v>
          </cell>
          <cell r="B2">
            <v>55.528212340000003</v>
          </cell>
        </row>
        <row r="3">
          <cell r="A3" t="str">
            <v>Beechfield</v>
          </cell>
          <cell r="B3">
            <v>77.217294899999999</v>
          </cell>
        </row>
        <row r="4">
          <cell r="A4" t="str">
            <v>Belair-Edison</v>
          </cell>
          <cell r="B4">
            <v>58.0711789</v>
          </cell>
        </row>
        <row r="5">
          <cell r="A5" t="str">
            <v>Brooklyn</v>
          </cell>
          <cell r="B5">
            <v>40.329024680000003</v>
          </cell>
        </row>
        <row r="6">
          <cell r="A6" t="str">
            <v>Canton</v>
          </cell>
          <cell r="B6">
            <v>66.889549279999997</v>
          </cell>
        </row>
        <row r="7">
          <cell r="A7" t="str">
            <v>Cedonia</v>
          </cell>
          <cell r="B7">
            <v>71.34456453</v>
          </cell>
        </row>
        <row r="8">
          <cell r="A8" t="str">
            <v>Cherry Hill</v>
          </cell>
          <cell r="B8">
            <v>46.091370560000001</v>
          </cell>
        </row>
        <row r="9">
          <cell r="A9" t="str">
            <v>Chinquapin Park</v>
          </cell>
          <cell r="B9">
            <v>67.100371749999994</v>
          </cell>
        </row>
        <row r="10">
          <cell r="A10" t="str">
            <v>Claremont</v>
          </cell>
          <cell r="B10">
            <v>83.801580329999993</v>
          </cell>
        </row>
        <row r="11">
          <cell r="A11" t="str">
            <v>Clifton-Berea</v>
          </cell>
          <cell r="B11">
            <v>29.586563309999999</v>
          </cell>
        </row>
        <row r="12">
          <cell r="A12" t="str">
            <v>Cross-Country</v>
          </cell>
          <cell r="B12">
            <v>82.403286550000004</v>
          </cell>
        </row>
        <row r="13">
          <cell r="A13" t="str">
            <v>Dickeyville</v>
          </cell>
          <cell r="B13">
            <v>63.664596269999997</v>
          </cell>
        </row>
        <row r="14">
          <cell r="A14" t="str">
            <v>Dorchester</v>
          </cell>
          <cell r="B14">
            <v>64.540667060000004</v>
          </cell>
        </row>
        <row r="15">
          <cell r="A15" t="str">
            <v>Downtown</v>
          </cell>
          <cell r="B15">
            <v>39.741750359999997</v>
          </cell>
        </row>
        <row r="16">
          <cell r="A16" t="str">
            <v>Edmondson Village</v>
          </cell>
          <cell r="B16">
            <v>61.576528809999999</v>
          </cell>
        </row>
        <row r="17">
          <cell r="A17" t="str">
            <v>Fells Point</v>
          </cell>
          <cell r="B17">
            <v>50.52757794</v>
          </cell>
        </row>
        <row r="18">
          <cell r="A18" t="str">
            <v>Forest Park</v>
          </cell>
          <cell r="B18">
            <v>53.624696499999999</v>
          </cell>
        </row>
        <row r="19">
          <cell r="A19" t="str">
            <v>Glen-Fallstaff</v>
          </cell>
          <cell r="B19">
            <v>72.798699540000001</v>
          </cell>
        </row>
        <row r="20">
          <cell r="A20" t="str">
            <v>Greater Charles Village</v>
          </cell>
          <cell r="B20">
            <v>43.70508384</v>
          </cell>
        </row>
        <row r="21">
          <cell r="A21" t="str">
            <v>Greater Govans</v>
          </cell>
          <cell r="B21">
            <v>55.731119440000001</v>
          </cell>
        </row>
        <row r="22">
          <cell r="A22" t="str">
            <v>Greater Mondawmin</v>
          </cell>
          <cell r="B22">
            <v>46.764275259999998</v>
          </cell>
        </row>
        <row r="23">
          <cell r="A23" t="str">
            <v>Greater Roland Park</v>
          </cell>
          <cell r="B23">
            <v>76.431645149999994</v>
          </cell>
        </row>
        <row r="24">
          <cell r="A24" t="str">
            <v>Greater Rosemont</v>
          </cell>
          <cell r="B24">
            <v>42.3488045</v>
          </cell>
        </row>
        <row r="25">
          <cell r="A25" t="str">
            <v>Greenmount East</v>
          </cell>
          <cell r="B25">
            <v>26.72627919</v>
          </cell>
        </row>
        <row r="26">
          <cell r="A26" t="str">
            <v>Hamilton</v>
          </cell>
          <cell r="B26">
            <v>74.95990836</v>
          </cell>
        </row>
        <row r="27">
          <cell r="A27" t="str">
            <v>Harbor East</v>
          </cell>
          <cell r="B27">
            <v>36.574074070000002</v>
          </cell>
        </row>
        <row r="28">
          <cell r="A28" t="str">
            <v>Harford</v>
          </cell>
          <cell r="B28">
            <v>77.687586620000005</v>
          </cell>
        </row>
        <row r="29">
          <cell r="A29" t="str">
            <v>Highlandtown</v>
          </cell>
          <cell r="B29">
            <v>58.34873691</v>
          </cell>
        </row>
        <row r="30">
          <cell r="A30" t="str">
            <v>Howard Park</v>
          </cell>
          <cell r="B30">
            <v>69.742284440000006</v>
          </cell>
        </row>
        <row r="31">
          <cell r="A31" t="str">
            <v>Inner Harbor</v>
          </cell>
          <cell r="B31">
            <v>59.93990986</v>
          </cell>
        </row>
        <row r="32">
          <cell r="A32" t="str">
            <v>Lauraville</v>
          </cell>
          <cell r="B32">
            <v>72.818791950000005</v>
          </cell>
        </row>
        <row r="33">
          <cell r="A33" t="str">
            <v>Loch Raven</v>
          </cell>
          <cell r="B33">
            <v>76.781065089999998</v>
          </cell>
        </row>
        <row r="34">
          <cell r="A34" t="str">
            <v>Madison</v>
          </cell>
          <cell r="B34">
            <v>22.950819670000001</v>
          </cell>
        </row>
        <row r="35">
          <cell r="A35" t="str">
            <v>Medfield</v>
          </cell>
          <cell r="B35">
            <v>64.336682690000004</v>
          </cell>
        </row>
        <row r="36">
          <cell r="A36" t="str">
            <v>Midtown</v>
          </cell>
          <cell r="B36">
            <v>40.777809550000001</v>
          </cell>
        </row>
        <row r="37">
          <cell r="A37" t="str">
            <v>Midway</v>
          </cell>
          <cell r="B37">
            <v>33.569682149999998</v>
          </cell>
        </row>
        <row r="38">
          <cell r="A38" t="str">
            <v>Morrell Park</v>
          </cell>
          <cell r="B38">
            <v>63.927664970000002</v>
          </cell>
        </row>
        <row r="39">
          <cell r="A39" t="str">
            <v>Mount Washington</v>
          </cell>
          <cell r="B39">
            <v>81.803367730000005</v>
          </cell>
        </row>
        <row r="40">
          <cell r="A40" t="str">
            <v>North Baltimore</v>
          </cell>
          <cell r="B40">
            <v>74.476003919999997</v>
          </cell>
        </row>
        <row r="41">
          <cell r="A41" t="str">
            <v>Northwood</v>
          </cell>
          <cell r="B41">
            <v>79.231924480000004</v>
          </cell>
        </row>
        <row r="42">
          <cell r="A42" t="str">
            <v>Oldtown</v>
          </cell>
          <cell r="B42">
            <v>35.891381350000003</v>
          </cell>
        </row>
        <row r="43">
          <cell r="A43" t="str">
            <v>Orangeville</v>
          </cell>
          <cell r="B43">
            <v>49.157656529999997</v>
          </cell>
        </row>
        <row r="44">
          <cell r="A44" t="str">
            <v>Patterson Park North &amp; East</v>
          </cell>
          <cell r="B44">
            <v>47.552775609999998</v>
          </cell>
        </row>
        <row r="45">
          <cell r="A45" t="str">
            <v>Penn North</v>
          </cell>
          <cell r="B45">
            <v>34.597471720000001</v>
          </cell>
        </row>
        <row r="46">
          <cell r="A46" t="str">
            <v>Pimlico</v>
          </cell>
          <cell r="B46">
            <v>49.393861229999999</v>
          </cell>
        </row>
        <row r="47">
          <cell r="A47" t="str">
            <v>Poppleton</v>
          </cell>
          <cell r="B47">
            <v>29.35578331</v>
          </cell>
        </row>
        <row r="48">
          <cell r="A48" t="str">
            <v>Sandtown-Winchester</v>
          </cell>
          <cell r="B48">
            <v>28.209375519999998</v>
          </cell>
        </row>
        <row r="49">
          <cell r="A49" t="str">
            <v>South Baltimore</v>
          </cell>
          <cell r="B49">
            <v>71.884984029999998</v>
          </cell>
        </row>
        <row r="50">
          <cell r="A50" t="str">
            <v>Southeastern</v>
          </cell>
          <cell r="B50">
            <v>60.327868850000002</v>
          </cell>
        </row>
        <row r="51">
          <cell r="A51" t="str">
            <v>Southern Park Heights</v>
          </cell>
          <cell r="B51">
            <v>41.666666669999998</v>
          </cell>
        </row>
        <row r="52">
          <cell r="A52" t="str">
            <v>Southwest Baltimore</v>
          </cell>
          <cell r="B52">
            <v>23.284343499999999</v>
          </cell>
        </row>
        <row r="53">
          <cell r="A53" t="str">
            <v>The Waverlies</v>
          </cell>
          <cell r="B53">
            <v>55.158286779999997</v>
          </cell>
        </row>
        <row r="54">
          <cell r="A54" t="str">
            <v>Upton</v>
          </cell>
          <cell r="B54">
            <v>29.35606061</v>
          </cell>
        </row>
        <row r="55">
          <cell r="A55" t="str">
            <v>Washington Village</v>
          </cell>
          <cell r="B55">
            <v>40.05055977</v>
          </cell>
        </row>
        <row r="56">
          <cell r="A56" t="str">
            <v>Westport</v>
          </cell>
          <cell r="B56">
            <v>45.335820900000002</v>
          </cell>
        </row>
        <row r="57">
          <cell r="A57" t="str">
            <v>Irvington</v>
          </cell>
          <cell r="B57">
            <v>55.528212340000003</v>
          </cell>
        </row>
        <row r="58">
          <cell r="A58" t="str">
            <v>Ten Hills</v>
          </cell>
          <cell r="B58">
            <v>77.217294899999999</v>
          </cell>
        </row>
        <row r="59">
          <cell r="A59" t="str">
            <v>Curtis Bay</v>
          </cell>
          <cell r="B59">
            <v>40.329024680000003</v>
          </cell>
        </row>
        <row r="60">
          <cell r="A60" t="str">
            <v>Frankford</v>
          </cell>
          <cell r="B60">
            <v>71.34456453</v>
          </cell>
        </row>
        <row r="61">
          <cell r="A61" t="str">
            <v>Belvedere</v>
          </cell>
          <cell r="B61">
            <v>67.100371749999994</v>
          </cell>
        </row>
        <row r="62">
          <cell r="A62" t="str">
            <v>Armistead</v>
          </cell>
          <cell r="B62">
            <v>83.801580329999993</v>
          </cell>
        </row>
        <row r="63">
          <cell r="A63" t="str">
            <v>Cheswolde</v>
          </cell>
          <cell r="B63">
            <v>82.403286550000004</v>
          </cell>
        </row>
        <row r="64">
          <cell r="A64" t="str">
            <v>Franklintown</v>
          </cell>
          <cell r="B64">
            <v>63.664596269999997</v>
          </cell>
        </row>
        <row r="65">
          <cell r="A65" t="str">
            <v>Ashburton</v>
          </cell>
          <cell r="B65">
            <v>64.540667060000004</v>
          </cell>
        </row>
        <row r="66">
          <cell r="A66" t="str">
            <v>Seton Hill</v>
          </cell>
          <cell r="B66">
            <v>39.741750359999997</v>
          </cell>
        </row>
        <row r="67">
          <cell r="A67" t="str">
            <v>Walbrook</v>
          </cell>
          <cell r="B67">
            <v>53.624696499999999</v>
          </cell>
        </row>
        <row r="68">
          <cell r="A68" t="str">
            <v>Barclay</v>
          </cell>
          <cell r="B68">
            <v>43.70508384</v>
          </cell>
        </row>
        <row r="69">
          <cell r="A69" t="str">
            <v>Poplar Hill</v>
          </cell>
          <cell r="B69">
            <v>76.431645149999994</v>
          </cell>
        </row>
        <row r="70">
          <cell r="A70" t="str">
            <v>Little Italy</v>
          </cell>
          <cell r="B70">
            <v>36.574074070000002</v>
          </cell>
        </row>
        <row r="71">
          <cell r="A71" t="str">
            <v>Echodale</v>
          </cell>
          <cell r="B71">
            <v>77.687586620000005</v>
          </cell>
        </row>
        <row r="72">
          <cell r="A72" t="str">
            <v>West Arlington</v>
          </cell>
          <cell r="B72">
            <v>69.742284440000006</v>
          </cell>
        </row>
        <row r="73">
          <cell r="A73" t="str">
            <v>Federal Hill</v>
          </cell>
          <cell r="B73">
            <v>59.93990986</v>
          </cell>
        </row>
        <row r="74">
          <cell r="A74" t="str">
            <v>East End</v>
          </cell>
          <cell r="B74">
            <v>22.950819670000001</v>
          </cell>
        </row>
        <row r="75">
          <cell r="A75" t="str">
            <v>Hampden</v>
          </cell>
          <cell r="B75">
            <v>64.336682690000004</v>
          </cell>
        </row>
        <row r="76">
          <cell r="A76" t="str">
            <v>Coldstream</v>
          </cell>
          <cell r="B76">
            <v>33.569682149999998</v>
          </cell>
        </row>
        <row r="77">
          <cell r="A77" t="str">
            <v>Violetville</v>
          </cell>
          <cell r="B77">
            <v>63.927664970000002</v>
          </cell>
        </row>
        <row r="78">
          <cell r="A78" t="str">
            <v>Coldspring</v>
          </cell>
          <cell r="B78">
            <v>81.803367730000005</v>
          </cell>
        </row>
        <row r="79">
          <cell r="A79" t="str">
            <v>Guilford</v>
          </cell>
          <cell r="B79">
            <v>74.476003919999997</v>
          </cell>
        </row>
        <row r="80">
          <cell r="A80" t="str">
            <v>Middle East</v>
          </cell>
          <cell r="B80">
            <v>35.891381350000003</v>
          </cell>
        </row>
        <row r="81">
          <cell r="A81" t="str">
            <v>East Highlandtown</v>
          </cell>
          <cell r="B81">
            <v>49.157656529999997</v>
          </cell>
        </row>
        <row r="82">
          <cell r="A82" t="str">
            <v>Reservoir Hill</v>
          </cell>
          <cell r="B82">
            <v>34.597471720000001</v>
          </cell>
        </row>
        <row r="83">
          <cell r="A83" t="str">
            <v>Arlington</v>
          </cell>
          <cell r="B83">
            <v>49.393861229999999</v>
          </cell>
        </row>
        <row r="84">
          <cell r="A84" t="str">
            <v>The Terraces</v>
          </cell>
          <cell r="B84">
            <v>29.35578331</v>
          </cell>
        </row>
        <row r="85">
          <cell r="A85" t="str">
            <v>Harlem Park</v>
          </cell>
          <cell r="B85">
            <v>28.209375519999998</v>
          </cell>
        </row>
        <row r="86">
          <cell r="A86" t="str">
            <v>Druid Heights</v>
          </cell>
          <cell r="B86">
            <v>29.35606061</v>
          </cell>
        </row>
        <row r="87">
          <cell r="A87" t="str">
            <v>Pigtown</v>
          </cell>
          <cell r="B87">
            <v>40.05055977</v>
          </cell>
        </row>
        <row r="88">
          <cell r="A88" t="str">
            <v>Mount Winans</v>
          </cell>
          <cell r="B88">
            <v>45.335820900000002</v>
          </cell>
        </row>
        <row r="89">
          <cell r="A89" t="str">
            <v>S. Hilton</v>
          </cell>
          <cell r="B89">
            <v>55.528212340000003</v>
          </cell>
        </row>
        <row r="90">
          <cell r="A90" t="str">
            <v>West Hills</v>
          </cell>
          <cell r="B90">
            <v>77.217294899999999</v>
          </cell>
        </row>
        <row r="91">
          <cell r="A91" t="str">
            <v>Hawkins Point</v>
          </cell>
          <cell r="B91">
            <v>40.329024680000003</v>
          </cell>
        </row>
        <row r="92">
          <cell r="A92" t="str">
            <v>Woodberry</v>
          </cell>
          <cell r="B92">
            <v>64.336682690000004</v>
          </cell>
        </row>
        <row r="93">
          <cell r="A93" t="str">
            <v>Homeland</v>
          </cell>
          <cell r="B93">
            <v>74.476003919999997</v>
          </cell>
        </row>
        <row r="94">
          <cell r="A94" t="str">
            <v>Hilltop</v>
          </cell>
          <cell r="B94">
            <v>49.393861229999999</v>
          </cell>
        </row>
        <row r="95">
          <cell r="A95" t="str">
            <v>Hollins Market</v>
          </cell>
          <cell r="B95">
            <v>29.35578331</v>
          </cell>
        </row>
        <row r="96">
          <cell r="A96" t="str">
            <v>Lakeland</v>
          </cell>
          <cell r="B96">
            <v>45.335820900000002</v>
          </cell>
        </row>
        <row r="97">
          <cell r="A97" t="str">
            <v>Remington</v>
          </cell>
          <cell r="B97">
            <v>64.336682690000004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of_Housing_Vouchers_per_1%"/>
      <sheetName val="Sheet1"/>
      <sheetName val="Sheet2"/>
    </sheetNames>
    <sheetDataSet>
      <sheetData sheetId="0"/>
      <sheetData sheetId="1"/>
      <sheetData sheetId="2">
        <row r="1">
          <cell r="A1" t="str">
            <v>CSA2010</v>
          </cell>
          <cell r="B1" t="str">
            <v>hcvhouse18</v>
          </cell>
        </row>
        <row r="2">
          <cell r="A2" t="str">
            <v>Allendale</v>
          </cell>
          <cell r="B2">
            <v>211.68582380000001</v>
          </cell>
        </row>
        <row r="3">
          <cell r="A3" t="str">
            <v>Beechfield</v>
          </cell>
          <cell r="B3">
            <v>110.6750392</v>
          </cell>
        </row>
        <row r="4">
          <cell r="A4" t="str">
            <v>Belair-Edison</v>
          </cell>
          <cell r="B4">
            <v>372.8087261</v>
          </cell>
        </row>
        <row r="5">
          <cell r="A5" t="str">
            <v>Brooklyn</v>
          </cell>
          <cell r="B5">
            <v>62.619320350000002</v>
          </cell>
        </row>
        <row r="6">
          <cell r="A6" t="str">
            <v>Canton</v>
          </cell>
          <cell r="B6">
            <v>11.627906980000001</v>
          </cell>
        </row>
        <row r="7">
          <cell r="A7" t="str">
            <v>Cedonia</v>
          </cell>
          <cell r="B7">
            <v>148.14814809999999</v>
          </cell>
        </row>
        <row r="8">
          <cell r="A8" t="str">
            <v>Cherry Hill</v>
          </cell>
          <cell r="B8">
            <v>68.163908590000005</v>
          </cell>
        </row>
        <row r="9">
          <cell r="A9" t="str">
            <v>Chinquapin Park</v>
          </cell>
          <cell r="B9">
            <v>157.7726218</v>
          </cell>
        </row>
        <row r="10">
          <cell r="A10" t="str">
            <v>Claremont</v>
          </cell>
          <cell r="B10">
            <v>211.47110330000001</v>
          </cell>
        </row>
        <row r="11">
          <cell r="A11" t="str">
            <v>Clifton-Berea</v>
          </cell>
          <cell r="B11">
            <v>226.2678804</v>
          </cell>
        </row>
        <row r="12">
          <cell r="A12" t="str">
            <v>Cross-Country</v>
          </cell>
          <cell r="B12">
            <v>36.22611465</v>
          </cell>
        </row>
        <row r="13">
          <cell r="A13" t="str">
            <v>Dickeyville</v>
          </cell>
          <cell r="B13">
            <v>44.648318039999999</v>
          </cell>
        </row>
        <row r="14">
          <cell r="A14" t="str">
            <v>Dorchester</v>
          </cell>
          <cell r="B14">
            <v>150.4424779</v>
          </cell>
        </row>
        <row r="15">
          <cell r="A15" t="str">
            <v>Downtown</v>
          </cell>
          <cell r="B15">
            <v>95.085780749999998</v>
          </cell>
        </row>
        <row r="16">
          <cell r="A16" t="str">
            <v>Edmondson Village</v>
          </cell>
          <cell r="B16">
            <v>235.54603850000001</v>
          </cell>
        </row>
        <row r="17">
          <cell r="A17" t="str">
            <v>Fells Point</v>
          </cell>
          <cell r="B17">
            <v>13.88286334</v>
          </cell>
        </row>
        <row r="18">
          <cell r="A18" t="str">
            <v>Forest Park</v>
          </cell>
          <cell r="B18">
            <v>157.3245407</v>
          </cell>
        </row>
        <row r="19">
          <cell r="A19" t="str">
            <v>Glen-Fallstaff</v>
          </cell>
          <cell r="B19">
            <v>214.09768940000001</v>
          </cell>
        </row>
        <row r="20">
          <cell r="A20" t="str">
            <v>Greater Charles Village</v>
          </cell>
          <cell r="B20">
            <v>63.745892660000003</v>
          </cell>
        </row>
        <row r="21">
          <cell r="A21" t="str">
            <v>Greater Govans</v>
          </cell>
          <cell r="B21">
            <v>336.96309739999998</v>
          </cell>
        </row>
        <row r="22">
          <cell r="A22" t="str">
            <v>Greater Mondawmin</v>
          </cell>
          <cell r="B22">
            <v>223.23600970000001</v>
          </cell>
        </row>
        <row r="23">
          <cell r="A23" t="str">
            <v>Greater Roland Park</v>
          </cell>
          <cell r="B23">
            <v>5.6818181819999998</v>
          </cell>
        </row>
        <row r="24">
          <cell r="A24" t="str">
            <v>Greater Rosemont</v>
          </cell>
          <cell r="B24">
            <v>179.61009910000001</v>
          </cell>
        </row>
        <row r="25">
          <cell r="A25" t="str">
            <v>Greenmount East</v>
          </cell>
          <cell r="B25">
            <v>131.70472649999999</v>
          </cell>
        </row>
        <row r="26">
          <cell r="A26" t="str">
            <v>Hamilton</v>
          </cell>
          <cell r="B26">
            <v>169.54732509999999</v>
          </cell>
        </row>
        <row r="27">
          <cell r="A27" t="str">
            <v>Harbor East</v>
          </cell>
          <cell r="B27">
            <v>66.418373680000002</v>
          </cell>
        </row>
        <row r="28">
          <cell r="A28" t="str">
            <v>Harford</v>
          </cell>
          <cell r="B28">
            <v>100.3759398</v>
          </cell>
        </row>
        <row r="29">
          <cell r="A29" t="str">
            <v>Highlandtown</v>
          </cell>
          <cell r="B29">
            <v>47.590719810000003</v>
          </cell>
        </row>
        <row r="30">
          <cell r="A30" t="str">
            <v>Howard Park</v>
          </cell>
          <cell r="B30">
            <v>185.7968621</v>
          </cell>
        </row>
        <row r="31">
          <cell r="A31" t="str">
            <v>Inner Harbor</v>
          </cell>
          <cell r="B31">
            <v>49.004594179999998</v>
          </cell>
        </row>
        <row r="32">
          <cell r="A32" t="str">
            <v>Lauraville</v>
          </cell>
          <cell r="B32">
            <v>201.2779553</v>
          </cell>
        </row>
        <row r="33">
          <cell r="A33" t="str">
            <v>Loch Raven</v>
          </cell>
          <cell r="B33">
            <v>74.380165289999994</v>
          </cell>
        </row>
        <row r="34">
          <cell r="A34" t="str">
            <v>Madison</v>
          </cell>
          <cell r="B34">
            <v>282.93413170000002</v>
          </cell>
        </row>
        <row r="35">
          <cell r="A35" t="str">
            <v>Medfield</v>
          </cell>
          <cell r="B35">
            <v>33.445756039999999</v>
          </cell>
        </row>
        <row r="36">
          <cell r="A36" t="str">
            <v>Midtown</v>
          </cell>
          <cell r="B36">
            <v>91.126760559999994</v>
          </cell>
        </row>
        <row r="37">
          <cell r="A37" t="str">
            <v>Midway</v>
          </cell>
          <cell r="B37">
            <v>173.7509321</v>
          </cell>
        </row>
        <row r="38">
          <cell r="A38" t="str">
            <v>Morrell Park</v>
          </cell>
          <cell r="B38">
            <v>149.0352628</v>
          </cell>
        </row>
        <row r="39">
          <cell r="A39" t="str">
            <v>Mount Washington</v>
          </cell>
          <cell r="B39">
            <v>19.148936169999999</v>
          </cell>
        </row>
        <row r="40">
          <cell r="A40" t="str">
            <v>North Baltimore</v>
          </cell>
          <cell r="B40">
            <v>47.360631480000002</v>
          </cell>
        </row>
        <row r="41">
          <cell r="A41" t="str">
            <v>Northwood</v>
          </cell>
          <cell r="B41">
            <v>110.1944608</v>
          </cell>
        </row>
        <row r="42">
          <cell r="A42" t="str">
            <v>Oldtown</v>
          </cell>
          <cell r="B42">
            <v>83.691602180000004</v>
          </cell>
        </row>
        <row r="43">
          <cell r="A43" t="str">
            <v>Orangeville</v>
          </cell>
          <cell r="B43">
            <v>73.46128392</v>
          </cell>
        </row>
        <row r="44">
          <cell r="A44" t="str">
            <v>Patterson Park North &amp; East</v>
          </cell>
          <cell r="B44">
            <v>218.88412020000001</v>
          </cell>
        </row>
        <row r="45">
          <cell r="A45" t="str">
            <v>Penn North</v>
          </cell>
          <cell r="B45">
            <v>167.20837850000001</v>
          </cell>
        </row>
        <row r="46">
          <cell r="A46" t="str">
            <v>Pimlico</v>
          </cell>
          <cell r="B46">
            <v>173.13432839999999</v>
          </cell>
        </row>
        <row r="47">
          <cell r="A47" t="str">
            <v>Poppleton</v>
          </cell>
          <cell r="B47">
            <v>72.794571250000004</v>
          </cell>
        </row>
        <row r="48">
          <cell r="A48" t="str">
            <v>Sandtown-Winchester</v>
          </cell>
          <cell r="B48">
            <v>81.939228409999998</v>
          </cell>
        </row>
        <row r="49">
          <cell r="A49" t="str">
            <v>South Baltimore</v>
          </cell>
          <cell r="B49">
            <v>5.5983205040000001</v>
          </cell>
        </row>
        <row r="50">
          <cell r="A50" t="str">
            <v>Southeastern</v>
          </cell>
          <cell r="B50">
            <v>135.92233010000001</v>
          </cell>
        </row>
        <row r="51">
          <cell r="A51" t="str">
            <v>Southern Park Heights</v>
          </cell>
          <cell r="B51">
            <v>123.504688</v>
          </cell>
        </row>
        <row r="52">
          <cell r="A52" t="str">
            <v>Southwest Baltimore</v>
          </cell>
          <cell r="B52">
            <v>105.44727640000001</v>
          </cell>
        </row>
        <row r="53">
          <cell r="A53" t="str">
            <v>The Waverlies</v>
          </cell>
          <cell r="B53">
            <v>143.49525399999999</v>
          </cell>
        </row>
        <row r="54">
          <cell r="A54" t="str">
            <v>Upton</v>
          </cell>
          <cell r="B54">
            <v>105.2804198</v>
          </cell>
        </row>
        <row r="55">
          <cell r="A55" t="str">
            <v>Washington Village</v>
          </cell>
          <cell r="B55">
            <v>250.8143322</v>
          </cell>
        </row>
        <row r="56">
          <cell r="A56" t="str">
            <v>Westport</v>
          </cell>
          <cell r="B56">
            <v>83.154121860000004</v>
          </cell>
        </row>
        <row r="57">
          <cell r="A57" t="str">
            <v>Irvington</v>
          </cell>
          <cell r="B57">
            <v>211.68582380000001</v>
          </cell>
        </row>
        <row r="58">
          <cell r="A58" t="str">
            <v>Ten Hills</v>
          </cell>
          <cell r="B58">
            <v>110.6750392</v>
          </cell>
        </row>
        <row r="59">
          <cell r="A59" t="str">
            <v>Curtis Bay</v>
          </cell>
          <cell r="B59">
            <v>62.619320350000002</v>
          </cell>
        </row>
        <row r="60">
          <cell r="A60" t="str">
            <v>Frankford</v>
          </cell>
          <cell r="B60">
            <v>148.14814809999999</v>
          </cell>
        </row>
        <row r="61">
          <cell r="A61" t="str">
            <v>Belvedere</v>
          </cell>
          <cell r="B61">
            <v>157.7726218</v>
          </cell>
        </row>
        <row r="62">
          <cell r="A62" t="str">
            <v>Armistead</v>
          </cell>
          <cell r="B62">
            <v>211.47110330000001</v>
          </cell>
        </row>
        <row r="63">
          <cell r="A63" t="str">
            <v>Cheswolde</v>
          </cell>
          <cell r="B63">
            <v>36.22611465</v>
          </cell>
        </row>
        <row r="64">
          <cell r="A64" t="str">
            <v>Franklintown</v>
          </cell>
          <cell r="B64">
            <v>44.648318039999999</v>
          </cell>
        </row>
        <row r="65">
          <cell r="A65" t="str">
            <v>Ashburton</v>
          </cell>
          <cell r="B65">
            <v>150.4424779</v>
          </cell>
        </row>
        <row r="66">
          <cell r="A66" t="str">
            <v>Seton Hill</v>
          </cell>
          <cell r="B66">
            <v>95.085780749999998</v>
          </cell>
        </row>
        <row r="67">
          <cell r="A67" t="str">
            <v>Walbrook</v>
          </cell>
          <cell r="B67">
            <v>157.3245407</v>
          </cell>
        </row>
        <row r="68">
          <cell r="A68" t="str">
            <v>Barclay</v>
          </cell>
          <cell r="B68">
            <v>63.745892660000003</v>
          </cell>
        </row>
        <row r="69">
          <cell r="A69" t="str">
            <v>Poplar Hill</v>
          </cell>
          <cell r="B69">
            <v>5.6818181819999998</v>
          </cell>
        </row>
        <row r="70">
          <cell r="A70" t="str">
            <v>Little Italy</v>
          </cell>
          <cell r="B70">
            <v>66.418373680000002</v>
          </cell>
        </row>
        <row r="71">
          <cell r="A71" t="str">
            <v>Echodale</v>
          </cell>
          <cell r="B71">
            <v>100.3759398</v>
          </cell>
        </row>
        <row r="72">
          <cell r="A72" t="str">
            <v>West Arlington</v>
          </cell>
          <cell r="B72">
            <v>185.7968621</v>
          </cell>
        </row>
        <row r="73">
          <cell r="A73" t="str">
            <v>Federal Hill</v>
          </cell>
          <cell r="B73">
            <v>49.004594179999998</v>
          </cell>
        </row>
        <row r="74">
          <cell r="A74" t="str">
            <v>East End</v>
          </cell>
          <cell r="B74">
            <v>282.93413170000002</v>
          </cell>
        </row>
        <row r="75">
          <cell r="A75" t="str">
            <v>Hampden</v>
          </cell>
          <cell r="B75">
            <v>33.445756039999999</v>
          </cell>
        </row>
        <row r="76">
          <cell r="A76" t="str">
            <v>Coldstream</v>
          </cell>
          <cell r="B76">
            <v>173.7509321</v>
          </cell>
        </row>
        <row r="77">
          <cell r="A77" t="str">
            <v>Violetville</v>
          </cell>
          <cell r="B77">
            <v>149.0352628</v>
          </cell>
        </row>
        <row r="78">
          <cell r="A78" t="str">
            <v>Coldspring</v>
          </cell>
          <cell r="B78">
            <v>19.148936169999999</v>
          </cell>
        </row>
        <row r="79">
          <cell r="A79" t="str">
            <v>Guilford</v>
          </cell>
          <cell r="B79">
            <v>47.360631480000002</v>
          </cell>
        </row>
        <row r="80">
          <cell r="A80" t="str">
            <v>Middle East</v>
          </cell>
          <cell r="B80">
            <v>83.691602180000004</v>
          </cell>
        </row>
        <row r="81">
          <cell r="A81" t="str">
            <v>East Highlandtown</v>
          </cell>
          <cell r="B81">
            <v>73.46128392</v>
          </cell>
        </row>
        <row r="82">
          <cell r="A82" t="str">
            <v>Reservoir Hill</v>
          </cell>
          <cell r="B82">
            <v>167.20837850000001</v>
          </cell>
        </row>
        <row r="83">
          <cell r="A83" t="str">
            <v>Arlington</v>
          </cell>
          <cell r="B83">
            <v>173.13432839999999</v>
          </cell>
        </row>
        <row r="84">
          <cell r="A84" t="str">
            <v>The Terraces</v>
          </cell>
          <cell r="B84">
            <v>72.794571250000004</v>
          </cell>
        </row>
        <row r="85">
          <cell r="A85" t="str">
            <v>Harlem Park</v>
          </cell>
          <cell r="B85">
            <v>81.939228409999998</v>
          </cell>
        </row>
        <row r="86">
          <cell r="A86" t="str">
            <v>Druid Heights</v>
          </cell>
          <cell r="B86">
            <v>105.2804198</v>
          </cell>
        </row>
        <row r="87">
          <cell r="A87" t="str">
            <v>Pigtown</v>
          </cell>
          <cell r="B87">
            <v>250.8143322</v>
          </cell>
        </row>
        <row r="88">
          <cell r="A88" t="str">
            <v>Mount Winans</v>
          </cell>
          <cell r="B88">
            <v>83.154121860000004</v>
          </cell>
        </row>
        <row r="89">
          <cell r="A89" t="str">
            <v>S. Hilton</v>
          </cell>
          <cell r="B89">
            <v>211.68582380000001</v>
          </cell>
        </row>
        <row r="90">
          <cell r="A90" t="str">
            <v>West Hills</v>
          </cell>
          <cell r="B90">
            <v>110.6750392</v>
          </cell>
        </row>
        <row r="91">
          <cell r="A91" t="str">
            <v>Hawkins Point</v>
          </cell>
          <cell r="B91">
            <v>62.619320350000002</v>
          </cell>
        </row>
        <row r="92">
          <cell r="A92" t="str">
            <v>Woodberry</v>
          </cell>
          <cell r="B92">
            <v>33.445756039999999</v>
          </cell>
        </row>
        <row r="93">
          <cell r="A93" t="str">
            <v>Homeland</v>
          </cell>
          <cell r="B93">
            <v>47.360631480000002</v>
          </cell>
        </row>
        <row r="94">
          <cell r="A94" t="str">
            <v>Hilltop</v>
          </cell>
          <cell r="B94">
            <v>173.13432839999999</v>
          </cell>
        </row>
        <row r="95">
          <cell r="A95" t="str">
            <v>Hollins Market</v>
          </cell>
          <cell r="B95">
            <v>72.794571250000004</v>
          </cell>
        </row>
        <row r="96">
          <cell r="A96" t="str">
            <v>Lakeland</v>
          </cell>
          <cell r="B96">
            <v>83.154121860000004</v>
          </cell>
        </row>
        <row r="97">
          <cell r="A97" t="str">
            <v>Remington</v>
          </cell>
          <cell r="B97">
            <v>33.445756039999999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01FC-76D0-7642-8A56-163207148051}">
  <sheetPr filterMode="1"/>
  <dimension ref="A1:K107"/>
  <sheetViews>
    <sheetView workbookViewId="0">
      <selection activeCell="N50" sqref="N50"/>
    </sheetView>
  </sheetViews>
  <sheetFormatPr baseColWidth="10" defaultRowHeight="16" x14ac:dyDescent="0.2"/>
  <cols>
    <col min="1" max="1" width="25.83203125" customWidth="1"/>
    <col min="2" max="2" width="22.83203125" customWidth="1"/>
    <col min="3" max="3" width="15.6640625" customWidth="1"/>
    <col min="4" max="4" width="18.1640625" customWidth="1"/>
    <col min="5" max="5" width="17.83203125" customWidth="1"/>
    <col min="6" max="6" width="20.83203125" customWidth="1"/>
    <col min="7" max="7" width="26" customWidth="1"/>
    <col min="8" max="8" width="34.83203125" customWidth="1"/>
    <col min="9" max="9" width="24" customWidth="1"/>
    <col min="10" max="10" width="42.83203125" customWidth="1"/>
    <col min="11" max="11" width="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hidden="1" x14ac:dyDescent="0.2">
      <c r="A2">
        <v>24510271400</v>
      </c>
      <c r="B2" t="s">
        <v>3</v>
      </c>
      <c r="C2">
        <v>71859</v>
      </c>
      <c r="D2">
        <v>0.2402</v>
      </c>
      <c r="E2" t="e">
        <f>VLOOKUP(B2,'[1]Affordability_Index_-_Rent'!$A$1:$B$97,2,0)</f>
        <v>#N/A</v>
      </c>
      <c r="F2" t="e">
        <f>VLOOKUP(B2,'[2]Affordability_Index_-_Mortgage'!$A$1:$B$96,2,0)</f>
        <v>#N/A</v>
      </c>
      <c r="G2" t="e">
        <f>VLOOKUP(B2,[3]Sheet2!$A$1:$B$97,2,0)</f>
        <v>#N/A</v>
      </c>
      <c r="H2" t="e">
        <f>VLOOKUP(B2,[4]Sheet2!$A$1:$B$97,2,0)</f>
        <v>#N/A</v>
      </c>
      <c r="I2" t="e">
        <f>VLOOKUP(B2,[5]Sheet2!$A$1:$B$97,2,0)</f>
        <v>#N/A</v>
      </c>
      <c r="J2" t="e">
        <f>VLOOKUP(B2,[6]Sheet2!$A$1:$B$97,2,0)</f>
        <v>#N/A</v>
      </c>
      <c r="K2" t="e">
        <f>VLOOKUP(B2,[7]Sheet2!$A$1:$B$97,2,0)</f>
        <v>#N/A</v>
      </c>
    </row>
    <row r="3" spans="1:11" x14ac:dyDescent="0.2">
      <c r="A3">
        <v>24510271501</v>
      </c>
      <c r="B3" t="s">
        <v>4</v>
      </c>
      <c r="C3">
        <v>69634</v>
      </c>
      <c r="D3">
        <v>0.19719999999999999</v>
      </c>
      <c r="E3">
        <f>VLOOKUP(B3,'[1]Affordability_Index_-_Rent'!$A$1:$B$97,2,0)</f>
        <v>38.723404260000002</v>
      </c>
      <c r="F3">
        <f>VLOOKUP(B3,'[2]Affordability_Index_-_Mortgage'!$A$1:$B$96,2,0)</f>
        <v>28.333333329999999</v>
      </c>
      <c r="G3">
        <f>VLOOKUP(B3,[3]Sheet2!$A$1:$B$97,2,0)</f>
        <v>0.21727322107550201</v>
      </c>
      <c r="H3">
        <f>VLOOKUP(B3,[4]Sheet2!$A$1:$B$97,2,0)</f>
        <v>0</v>
      </c>
      <c r="I3">
        <f>VLOOKUP(B3,[5]Sheet2!$A$1:$B$97,2,0)</f>
        <v>255000</v>
      </c>
      <c r="J3">
        <f>VLOOKUP(B3,[6]Sheet2!$A$1:$B$97,2,0)</f>
        <v>81.803367730000005</v>
      </c>
      <c r="K3">
        <f>VLOOKUP(B3,[7]Sheet2!$A$1:$B$97,2,0)</f>
        <v>19.148936169999999</v>
      </c>
    </row>
    <row r="4" spans="1:11" hidden="1" x14ac:dyDescent="0.2">
      <c r="A4">
        <v>24510271300</v>
      </c>
      <c r="B4" t="s">
        <v>5</v>
      </c>
      <c r="C4">
        <v>68340</v>
      </c>
      <c r="D4">
        <v>0.22209999999999999</v>
      </c>
      <c r="E4" t="e">
        <f>VLOOKUP(B4,'[1]Affordability_Index_-_Rent'!$A$1:$B$97,2,0)</f>
        <v>#N/A</v>
      </c>
      <c r="F4" t="e">
        <f>VLOOKUP(B4,'[2]Affordability_Index_-_Mortgage'!$A$1:$B$96,2,0)</f>
        <v>#N/A</v>
      </c>
      <c r="G4" t="e">
        <f>VLOOKUP(B4,[3]Sheet2!$A$1:$B$97,2,0)</f>
        <v>#N/A</v>
      </c>
      <c r="H4" t="e">
        <f>VLOOKUP(B4,[4]Sheet2!$A$1:$B$97,2,0)</f>
        <v>#N/A</v>
      </c>
      <c r="I4" t="e">
        <f>VLOOKUP(B4,[5]Sheet2!$A$1:$B$97,2,0)</f>
        <v>#N/A</v>
      </c>
      <c r="J4" t="e">
        <f>VLOOKUP(B4,[6]Sheet2!$A$1:$B$97,2,0)</f>
        <v>#N/A</v>
      </c>
      <c r="K4" t="e">
        <f>VLOOKUP(B4,[7]Sheet2!$A$1:$B$97,2,0)</f>
        <v>#N/A</v>
      </c>
    </row>
    <row r="5" spans="1:11" x14ac:dyDescent="0.2">
      <c r="A5">
        <v>24510271200</v>
      </c>
      <c r="B5" t="s">
        <v>6</v>
      </c>
      <c r="C5">
        <v>66907</v>
      </c>
      <c r="D5">
        <v>0.1865</v>
      </c>
      <c r="E5">
        <f>VLOOKUP(B5,'[1]Affordability_Index_-_Rent'!$A$1:$B$97,2,0)</f>
        <v>52.491366550000002</v>
      </c>
      <c r="F5">
        <f>VLOOKUP(B5,'[2]Affordability_Index_-_Mortgage'!$A$1:$B$96,2,0)</f>
        <v>26.588897830000001</v>
      </c>
      <c r="G5">
        <f>VLOOKUP(B5,[3]Sheet2!$A$1:$B$97,2,0)</f>
        <v>0.47012733000000001</v>
      </c>
      <c r="H5">
        <f>VLOOKUP(B5,[4]Sheet2!$A$1:$B$97,2,0)</f>
        <v>0</v>
      </c>
      <c r="I5">
        <f>VLOOKUP(B5,[5]Sheet2!$A$1:$B$97,2,0)</f>
        <v>338350</v>
      </c>
      <c r="J5">
        <f>VLOOKUP(B5,[6]Sheet2!$A$1:$B$97,2,0)</f>
        <v>74.476003919999997</v>
      </c>
      <c r="K5">
        <f>VLOOKUP(B5,[7]Sheet2!$A$1:$B$97,2,0)</f>
        <v>47.360631480000002</v>
      </c>
    </row>
    <row r="6" spans="1:11" hidden="1" x14ac:dyDescent="0.2">
      <c r="A6">
        <v>24510271102</v>
      </c>
      <c r="B6" t="s">
        <v>7</v>
      </c>
      <c r="C6">
        <v>62714</v>
      </c>
      <c r="D6">
        <v>0.18340000000000001</v>
      </c>
      <c r="E6" t="e">
        <f>VLOOKUP(B6,'[1]Affordability_Index_-_Rent'!$A$1:$B$97,2,0)</f>
        <v>#N/A</v>
      </c>
      <c r="F6" t="e">
        <f>VLOOKUP(B6,'[2]Affordability_Index_-_Mortgage'!$A$1:$B$96,2,0)</f>
        <v>#N/A</v>
      </c>
      <c r="G6" t="e">
        <f>VLOOKUP(B6,[3]Sheet2!$A$1:$B$97,2,0)</f>
        <v>#N/A</v>
      </c>
      <c r="H6" t="e">
        <f>VLOOKUP(B6,[4]Sheet2!$A$1:$B$97,2,0)</f>
        <v>#N/A</v>
      </c>
      <c r="I6" t="e">
        <f>VLOOKUP(B6,[5]Sheet2!$A$1:$B$97,2,0)</f>
        <v>#N/A</v>
      </c>
      <c r="J6" t="e">
        <f>VLOOKUP(B6,[6]Sheet2!$A$1:$B$97,2,0)</f>
        <v>#N/A</v>
      </c>
      <c r="K6" t="e">
        <f>VLOOKUP(B6,[7]Sheet2!$A$1:$B$97,2,0)</f>
        <v>#N/A</v>
      </c>
    </row>
    <row r="7" spans="1:11" hidden="1" x14ac:dyDescent="0.2">
      <c r="A7">
        <v>24510120100</v>
      </c>
      <c r="B7" t="s">
        <v>8</v>
      </c>
      <c r="C7">
        <v>60859</v>
      </c>
      <c r="D7">
        <v>0.30880000000000002</v>
      </c>
      <c r="E7" t="e">
        <f>VLOOKUP(B7,'[1]Affordability_Index_-_Rent'!$A$1:$B$97,2,0)</f>
        <v>#N/A</v>
      </c>
      <c r="F7" t="e">
        <f>VLOOKUP(B7,'[2]Affordability_Index_-_Mortgage'!$A$1:$B$96,2,0)</f>
        <v>#N/A</v>
      </c>
      <c r="G7" t="e">
        <f>VLOOKUP(B7,[3]Sheet2!$A$1:$B$97,2,0)</f>
        <v>#N/A</v>
      </c>
      <c r="H7" t="e">
        <f>VLOOKUP(B7,[4]Sheet2!$A$1:$B$97,2,0)</f>
        <v>#N/A</v>
      </c>
      <c r="I7" t="e">
        <f>VLOOKUP(B7,[5]Sheet2!$A$1:$B$97,2,0)</f>
        <v>#N/A</v>
      </c>
      <c r="J7" t="e">
        <f>VLOOKUP(B7,[6]Sheet2!$A$1:$B$97,2,0)</f>
        <v>#N/A</v>
      </c>
      <c r="K7" t="e">
        <f>VLOOKUP(B7,[7]Sheet2!$A$1:$B$97,2,0)</f>
        <v>#N/A</v>
      </c>
    </row>
    <row r="8" spans="1:11" hidden="1" x14ac:dyDescent="0.2">
      <c r="A8">
        <v>24510272005</v>
      </c>
      <c r="B8" t="s">
        <v>9</v>
      </c>
      <c r="C8">
        <v>53447</v>
      </c>
      <c r="D8">
        <v>0.22919999999999999</v>
      </c>
      <c r="E8" t="e">
        <f>VLOOKUP(B8,'[1]Affordability_Index_-_Rent'!$A$1:$B$97,2,0)</f>
        <v>#N/A</v>
      </c>
      <c r="F8" t="e">
        <f>VLOOKUP(B8,'[2]Affordability_Index_-_Mortgage'!$A$1:$B$96,2,0)</f>
        <v>#N/A</v>
      </c>
      <c r="G8" t="e">
        <f>VLOOKUP(B8,[3]Sheet2!$A$1:$B$97,2,0)</f>
        <v>#N/A</v>
      </c>
      <c r="H8" t="e">
        <f>VLOOKUP(B8,[4]Sheet2!$A$1:$B$97,2,0)</f>
        <v>#N/A</v>
      </c>
      <c r="I8" t="e">
        <f>VLOOKUP(B8,[5]Sheet2!$A$1:$B$97,2,0)</f>
        <v>#N/A</v>
      </c>
      <c r="J8" t="e">
        <f>VLOOKUP(B8,[6]Sheet2!$A$1:$B$97,2,0)</f>
        <v>#N/A</v>
      </c>
      <c r="K8" t="e">
        <f>VLOOKUP(B8,[7]Sheet2!$A$1:$B$97,2,0)</f>
        <v>#N/A</v>
      </c>
    </row>
    <row r="9" spans="1:11" x14ac:dyDescent="0.2">
      <c r="A9">
        <v>24510020300</v>
      </c>
      <c r="B9" t="s">
        <v>10</v>
      </c>
      <c r="C9">
        <v>52863</v>
      </c>
      <c r="D9">
        <v>0.19320000000000001</v>
      </c>
      <c r="E9">
        <f>VLOOKUP(B9,'[1]Affordability_Index_-_Rent'!$A$1:$B$97,2,0)</f>
        <v>35.444685470000003</v>
      </c>
      <c r="F9">
        <f>VLOOKUP(B9,'[2]Affordability_Index_-_Mortgage'!$A$1:$B$96,2,0)</f>
        <v>20.779976720000001</v>
      </c>
      <c r="G9">
        <f>VLOOKUP(B9,[3]Sheet2!$A$1:$B$97,2,0)</f>
        <v>1.03117505995204</v>
      </c>
      <c r="H9">
        <f>VLOOKUP(B9,[4]Sheet2!$A$1:$B$97,2,0)</f>
        <v>6.9767441860465098</v>
      </c>
      <c r="I9">
        <f>VLOOKUP(B9,[5]Sheet2!$A$1:$B$97,2,0)</f>
        <v>267500</v>
      </c>
      <c r="J9">
        <f>VLOOKUP(B9,[6]Sheet2!$A$1:$B$97,2,0)</f>
        <v>50.52757794</v>
      </c>
      <c r="K9">
        <f>VLOOKUP(B9,[7]Sheet2!$A$1:$B$97,2,0)</f>
        <v>13.88286334</v>
      </c>
    </row>
    <row r="10" spans="1:11" hidden="1" x14ac:dyDescent="0.2">
      <c r="A10">
        <v>24510240200</v>
      </c>
      <c r="B10" t="s">
        <v>11</v>
      </c>
      <c r="C10">
        <v>50598</v>
      </c>
      <c r="D10">
        <v>0.1295</v>
      </c>
      <c r="E10" t="e">
        <f>VLOOKUP(B10,'[1]Affordability_Index_-_Rent'!$A$1:$B$97,2,0)</f>
        <v>#N/A</v>
      </c>
      <c r="F10" t="e">
        <f>VLOOKUP(B10,'[2]Affordability_Index_-_Mortgage'!$A$1:$B$96,2,0)</f>
        <v>#N/A</v>
      </c>
      <c r="G10" t="e">
        <f>VLOOKUP(B10,[3]Sheet2!$A$1:$B$97,2,0)</f>
        <v>#N/A</v>
      </c>
      <c r="H10" t="e">
        <f>VLOOKUP(B10,[4]Sheet2!$A$1:$B$97,2,0)</f>
        <v>#N/A</v>
      </c>
      <c r="I10" t="e">
        <f>VLOOKUP(B10,[5]Sheet2!$A$1:$B$97,2,0)</f>
        <v>#N/A</v>
      </c>
      <c r="J10" t="e">
        <f>VLOOKUP(B10,[6]Sheet2!$A$1:$B$97,2,0)</f>
        <v>#N/A</v>
      </c>
      <c r="K10" t="e">
        <f>VLOOKUP(B10,[7]Sheet2!$A$1:$B$97,2,0)</f>
        <v>#N/A</v>
      </c>
    </row>
    <row r="11" spans="1:11" hidden="1" x14ac:dyDescent="0.2">
      <c r="A11">
        <v>24510270703</v>
      </c>
      <c r="B11" t="s">
        <v>12</v>
      </c>
      <c r="C11">
        <v>49708</v>
      </c>
      <c r="D11">
        <v>0.42859999999999998</v>
      </c>
      <c r="E11" t="e">
        <f>VLOOKUP(B11,'[1]Affordability_Index_-_Rent'!$A$1:$B$97,2,0)</f>
        <v>#N/A</v>
      </c>
      <c r="F11" t="e">
        <f>VLOOKUP(B11,'[2]Affordability_Index_-_Mortgage'!$A$1:$B$96,2,0)</f>
        <v>#N/A</v>
      </c>
      <c r="G11" t="e">
        <f>VLOOKUP(B11,[3]Sheet2!$A$1:$B$97,2,0)</f>
        <v>#N/A</v>
      </c>
      <c r="H11" t="e">
        <f>VLOOKUP(B11,[4]Sheet2!$A$1:$B$97,2,0)</f>
        <v>#N/A</v>
      </c>
      <c r="I11" t="e">
        <f>VLOOKUP(B11,[5]Sheet2!$A$1:$B$97,2,0)</f>
        <v>#N/A</v>
      </c>
      <c r="J11" t="e">
        <f>VLOOKUP(B11,[6]Sheet2!$A$1:$B$97,2,0)</f>
        <v>#N/A</v>
      </c>
      <c r="K11" t="e">
        <f>VLOOKUP(B11,[7]Sheet2!$A$1:$B$97,2,0)</f>
        <v>#N/A</v>
      </c>
    </row>
    <row r="12" spans="1:11" x14ac:dyDescent="0.2">
      <c r="A12">
        <v>24510272004</v>
      </c>
      <c r="B12" t="s">
        <v>13</v>
      </c>
      <c r="C12">
        <v>48007</v>
      </c>
      <c r="D12">
        <v>0.23680000000000001</v>
      </c>
      <c r="E12">
        <f>VLOOKUP(B12,'[1]Affordability_Index_-_Rent'!$A$1:$B$97,2,0)</f>
        <v>44.745222929999997</v>
      </c>
      <c r="F12">
        <f>VLOOKUP(B12,'[2]Affordability_Index_-_Mortgage'!$A$1:$B$96,2,0)</f>
        <v>40.965517239999997</v>
      </c>
      <c r="G12">
        <f>VLOOKUP(B12,[3]Sheet2!$A$1:$B$97,2,0)</f>
        <v>0.10270455323519299</v>
      </c>
      <c r="H12">
        <f>VLOOKUP(B12,[4]Sheet2!$A$1:$B$97,2,0)</f>
        <v>0</v>
      </c>
      <c r="I12">
        <f>VLOOKUP(B12,[5]Sheet2!$A$1:$B$97,2,0)</f>
        <v>208000</v>
      </c>
      <c r="J12">
        <f>VLOOKUP(B12,[6]Sheet2!$A$1:$B$97,2,0)</f>
        <v>82.403286550000004</v>
      </c>
      <c r="K12">
        <f>VLOOKUP(B12,[7]Sheet2!$A$1:$B$97,2,0)</f>
        <v>36.22611465</v>
      </c>
    </row>
    <row r="13" spans="1:11" hidden="1" x14ac:dyDescent="0.2">
      <c r="A13">
        <v>24510270501</v>
      </c>
      <c r="B13" t="s">
        <v>14</v>
      </c>
      <c r="C13">
        <v>47909</v>
      </c>
      <c r="D13">
        <v>0.37869999999999998</v>
      </c>
      <c r="E13" t="e">
        <f>VLOOKUP(B13,'[1]Affordability_Index_-_Rent'!$A$1:$B$97,2,0)</f>
        <v>#N/A</v>
      </c>
      <c r="F13" t="e">
        <f>VLOOKUP(B13,'[2]Affordability_Index_-_Mortgage'!$A$1:$B$96,2,0)</f>
        <v>#N/A</v>
      </c>
      <c r="G13" t="e">
        <f>VLOOKUP(B13,[3]Sheet2!$A$1:$B$97,2,0)</f>
        <v>#N/A</v>
      </c>
      <c r="H13" t="e">
        <f>VLOOKUP(B13,[4]Sheet2!$A$1:$B$97,2,0)</f>
        <v>#N/A</v>
      </c>
      <c r="I13" t="e">
        <f>VLOOKUP(B13,[5]Sheet2!$A$1:$B$97,2,0)</f>
        <v>#N/A</v>
      </c>
      <c r="J13" t="e">
        <f>VLOOKUP(B13,[6]Sheet2!$A$1:$B$97,2,0)</f>
        <v>#N/A</v>
      </c>
      <c r="K13" t="e">
        <f>VLOOKUP(B13,[7]Sheet2!$A$1:$B$97,2,0)</f>
        <v>#N/A</v>
      </c>
    </row>
    <row r="14" spans="1:11" hidden="1" x14ac:dyDescent="0.2">
      <c r="A14">
        <v>24510271503</v>
      </c>
      <c r="B14" t="s">
        <v>15</v>
      </c>
      <c r="C14">
        <v>46668</v>
      </c>
      <c r="D14">
        <v>0.1671</v>
      </c>
      <c r="E14" t="e">
        <f>VLOOKUP(B14,'[1]Affordability_Index_-_Rent'!$A$1:$B$97,2,0)</f>
        <v>#N/A</v>
      </c>
      <c r="F14" t="e">
        <f>VLOOKUP(B14,'[2]Affordability_Index_-_Mortgage'!$A$1:$B$96,2,0)</f>
        <v>#N/A</v>
      </c>
      <c r="G14" t="e">
        <f>VLOOKUP(B14,[3]Sheet2!$A$1:$B$97,2,0)</f>
        <v>#N/A</v>
      </c>
      <c r="H14" t="e">
        <f>VLOOKUP(B14,[4]Sheet2!$A$1:$B$97,2,0)</f>
        <v>#N/A</v>
      </c>
      <c r="I14" t="e">
        <f>VLOOKUP(B14,[5]Sheet2!$A$1:$B$97,2,0)</f>
        <v>#N/A</v>
      </c>
      <c r="J14" t="e">
        <f>VLOOKUP(B14,[6]Sheet2!$A$1:$B$97,2,0)</f>
        <v>#N/A</v>
      </c>
      <c r="K14" t="e">
        <f>VLOOKUP(B14,[7]Sheet2!$A$1:$B$97,2,0)</f>
        <v>#N/A</v>
      </c>
    </row>
    <row r="15" spans="1:11" x14ac:dyDescent="0.2">
      <c r="A15">
        <v>24510010400</v>
      </c>
      <c r="B15" t="s">
        <v>16</v>
      </c>
      <c r="C15">
        <v>44105</v>
      </c>
      <c r="D15">
        <v>0.16239999999999999</v>
      </c>
      <c r="E15">
        <f>VLOOKUP(B15,'[1]Affordability_Index_-_Rent'!$A$1:$B$97,2,0)</f>
        <v>24.28180575</v>
      </c>
      <c r="F15">
        <f>VLOOKUP(B15,'[2]Affordability_Index_-_Mortgage'!$A$1:$B$96,2,0)</f>
        <v>17.42344245</v>
      </c>
      <c r="G15">
        <f>VLOOKUP(B15,[3]Sheet2!$A$1:$B$97,2,0)</f>
        <v>0.47052996532937102</v>
      </c>
      <c r="H15">
        <f>VLOOKUP(B15,[4]Sheet2!$A$1:$B$97,2,0)</f>
        <v>0</v>
      </c>
      <c r="I15">
        <f>VLOOKUP(B15,[5]Sheet2!$A$1:$B$97,2,0)</f>
        <v>295500</v>
      </c>
      <c r="J15">
        <f>VLOOKUP(B15,[6]Sheet2!$A$1:$B$97,2,0)</f>
        <v>66.889549279999997</v>
      </c>
      <c r="K15">
        <f>VLOOKUP(B15,[7]Sheet2!$A$1:$B$97,2,0)</f>
        <v>11.627906980000001</v>
      </c>
    </row>
    <row r="16" spans="1:11" hidden="1" x14ac:dyDescent="0.2">
      <c r="A16">
        <v>24510270402</v>
      </c>
      <c r="B16" t="s">
        <v>17</v>
      </c>
      <c r="C16">
        <v>42492</v>
      </c>
      <c r="D16">
        <v>0.56489999999999996</v>
      </c>
      <c r="E16" t="e">
        <f>VLOOKUP(B16,'[1]Affordability_Index_-_Rent'!$A$1:$B$97,2,0)</f>
        <v>#N/A</v>
      </c>
      <c r="F16" t="e">
        <f>VLOOKUP(B16,'[2]Affordability_Index_-_Mortgage'!$A$1:$B$96,2,0)</f>
        <v>#N/A</v>
      </c>
      <c r="G16" t="e">
        <f>VLOOKUP(B16,[3]Sheet2!$A$1:$B$97,2,0)</f>
        <v>#N/A</v>
      </c>
      <c r="H16" t="e">
        <f>VLOOKUP(B16,[4]Sheet2!$A$1:$B$97,2,0)</f>
        <v>#N/A</v>
      </c>
      <c r="I16" t="e">
        <f>VLOOKUP(B16,[5]Sheet2!$A$1:$B$97,2,0)</f>
        <v>#N/A</v>
      </c>
      <c r="J16" t="e">
        <f>VLOOKUP(B16,[6]Sheet2!$A$1:$B$97,2,0)</f>
        <v>#N/A</v>
      </c>
      <c r="K16" t="e">
        <f>VLOOKUP(B16,[7]Sheet2!$A$1:$B$97,2,0)</f>
        <v>#N/A</v>
      </c>
    </row>
    <row r="17" spans="1:11" hidden="1" x14ac:dyDescent="0.2">
      <c r="A17">
        <v>24510240100</v>
      </c>
      <c r="B17" t="s">
        <v>18</v>
      </c>
      <c r="C17">
        <v>41988</v>
      </c>
      <c r="D17">
        <v>7.7799999999999994E-2</v>
      </c>
      <c r="E17" t="e">
        <f>VLOOKUP(B17,'[1]Affordability_Index_-_Rent'!$A$1:$B$97,2,0)</f>
        <v>#N/A</v>
      </c>
      <c r="F17" t="e">
        <f>VLOOKUP(B17,'[2]Affordability_Index_-_Mortgage'!$A$1:$B$96,2,0)</f>
        <v>#N/A</v>
      </c>
      <c r="G17" t="e">
        <f>VLOOKUP(B17,[3]Sheet2!$A$1:$B$97,2,0)</f>
        <v>#N/A</v>
      </c>
      <c r="H17" t="e">
        <f>VLOOKUP(B17,[4]Sheet2!$A$1:$B$97,2,0)</f>
        <v>#N/A</v>
      </c>
      <c r="I17" t="e">
        <f>VLOOKUP(B17,[5]Sheet2!$A$1:$B$97,2,0)</f>
        <v>#N/A</v>
      </c>
      <c r="J17" t="e">
        <f>VLOOKUP(B17,[6]Sheet2!$A$1:$B$97,2,0)</f>
        <v>#N/A</v>
      </c>
      <c r="K17" t="e">
        <f>VLOOKUP(B17,[7]Sheet2!$A$1:$B$97,2,0)</f>
        <v>#N/A</v>
      </c>
    </row>
    <row r="18" spans="1:11" hidden="1" x14ac:dyDescent="0.2">
      <c r="A18">
        <v>24510270502</v>
      </c>
      <c r="B18" t="s">
        <v>12</v>
      </c>
      <c r="C18">
        <v>41953</v>
      </c>
      <c r="D18">
        <v>0.56179999999999997</v>
      </c>
      <c r="E18" t="e">
        <f>VLOOKUP(B18,'[1]Affordability_Index_-_Rent'!$A$1:$B$97,2,0)</f>
        <v>#N/A</v>
      </c>
      <c r="F18" t="e">
        <f>VLOOKUP(B18,'[2]Affordability_Index_-_Mortgage'!$A$1:$B$96,2,0)</f>
        <v>#N/A</v>
      </c>
      <c r="G18" t="e">
        <f>VLOOKUP(B18,[3]Sheet2!$A$1:$B$97,2,0)</f>
        <v>#N/A</v>
      </c>
      <c r="H18" t="e">
        <f>VLOOKUP(B18,[4]Sheet2!$A$1:$B$97,2,0)</f>
        <v>#N/A</v>
      </c>
      <c r="I18" t="e">
        <f>VLOOKUP(B18,[5]Sheet2!$A$1:$B$97,2,0)</f>
        <v>#N/A</v>
      </c>
      <c r="J18" t="e">
        <f>VLOOKUP(B18,[6]Sheet2!$A$1:$B$97,2,0)</f>
        <v>#N/A</v>
      </c>
      <c r="K18" t="e">
        <f>VLOOKUP(B18,[7]Sheet2!$A$1:$B$97,2,0)</f>
        <v>#N/A</v>
      </c>
    </row>
    <row r="19" spans="1:11" hidden="1" x14ac:dyDescent="0.2">
      <c r="A19">
        <v>24510270804</v>
      </c>
      <c r="B19" t="s">
        <v>19</v>
      </c>
      <c r="C19">
        <v>41890</v>
      </c>
      <c r="D19">
        <v>0.54890000000000005</v>
      </c>
      <c r="E19" t="e">
        <f>VLOOKUP(B19,'[1]Affordability_Index_-_Rent'!$A$1:$B$97,2,0)</f>
        <v>#N/A</v>
      </c>
      <c r="F19" t="e">
        <f>VLOOKUP(B19,'[2]Affordability_Index_-_Mortgage'!$A$1:$B$96,2,0)</f>
        <v>#N/A</v>
      </c>
      <c r="G19" t="e">
        <f>VLOOKUP(B19,[3]Sheet2!$A$1:$B$97,2,0)</f>
        <v>#N/A</v>
      </c>
      <c r="H19" t="e">
        <f>VLOOKUP(B19,[4]Sheet2!$A$1:$B$97,2,0)</f>
        <v>#N/A</v>
      </c>
      <c r="I19" t="e">
        <f>VLOOKUP(B19,[5]Sheet2!$A$1:$B$97,2,0)</f>
        <v>#N/A</v>
      </c>
      <c r="J19" t="e">
        <f>VLOOKUP(B19,[6]Sheet2!$A$1:$B$97,2,0)</f>
        <v>#N/A</v>
      </c>
      <c r="K19" t="e">
        <f>VLOOKUP(B19,[7]Sheet2!$A$1:$B$97,2,0)</f>
        <v>#N/A</v>
      </c>
    </row>
    <row r="20" spans="1:11" x14ac:dyDescent="0.2">
      <c r="A20">
        <v>24510250103</v>
      </c>
      <c r="B20" t="s">
        <v>20</v>
      </c>
      <c r="C20">
        <v>40634</v>
      </c>
      <c r="D20">
        <v>0.29630000000000001</v>
      </c>
      <c r="E20">
        <f>VLOOKUP(B20,'[1]Affordability_Index_-_Rent'!$A$1:$B$97,2,0)</f>
        <v>56.154357949999998</v>
      </c>
      <c r="F20">
        <f>VLOOKUP(B20,'[2]Affordability_Index_-_Mortgage'!$A$1:$B$96,2,0)</f>
        <v>31.266375549999999</v>
      </c>
      <c r="G20">
        <f>VLOOKUP(B20,[3]Sheet2!$A$1:$B$97,2,0)</f>
        <v>2.0621827411167502</v>
      </c>
      <c r="H20">
        <f>VLOOKUP(B20,[4]Sheet2!$A$1:$B$97,2,0)</f>
        <v>0</v>
      </c>
      <c r="I20">
        <f>VLOOKUP(B20,[5]Sheet2!$A$1:$B$97,2,0)</f>
        <v>80000</v>
      </c>
      <c r="J20">
        <f>VLOOKUP(B20,[6]Sheet2!$A$1:$B$97,2,0)</f>
        <v>63.927664970000002</v>
      </c>
      <c r="K20">
        <f>VLOOKUP(B20,[7]Sheet2!$A$1:$B$97,2,0)</f>
        <v>149.0352628</v>
      </c>
    </row>
    <row r="21" spans="1:11" hidden="1" x14ac:dyDescent="0.2">
      <c r="A21">
        <v>24510270302</v>
      </c>
      <c r="B21" t="s">
        <v>21</v>
      </c>
      <c r="C21">
        <v>40535</v>
      </c>
      <c r="D21">
        <v>0.58560000000000001</v>
      </c>
      <c r="E21" t="e">
        <f>VLOOKUP(B21,'[1]Affordability_Index_-_Rent'!$A$1:$B$97,2,0)</f>
        <v>#N/A</v>
      </c>
      <c r="F21" t="e">
        <f>VLOOKUP(B21,'[2]Affordability_Index_-_Mortgage'!$A$1:$B$96,2,0)</f>
        <v>#N/A</v>
      </c>
      <c r="G21" t="e">
        <f>VLOOKUP(B21,[3]Sheet2!$A$1:$B$97,2,0)</f>
        <v>#N/A</v>
      </c>
      <c r="H21" t="e">
        <f>VLOOKUP(B21,[4]Sheet2!$A$1:$B$97,2,0)</f>
        <v>#N/A</v>
      </c>
      <c r="I21" t="e">
        <f>VLOOKUP(B21,[5]Sheet2!$A$1:$B$97,2,0)</f>
        <v>#N/A</v>
      </c>
      <c r="J21" t="e">
        <f>VLOOKUP(B21,[6]Sheet2!$A$1:$B$97,2,0)</f>
        <v>#N/A</v>
      </c>
      <c r="K21" t="e">
        <f>VLOOKUP(B21,[7]Sheet2!$A$1:$B$97,2,0)</f>
        <v>#N/A</v>
      </c>
    </row>
    <row r="22" spans="1:11" x14ac:dyDescent="0.2">
      <c r="A22">
        <v>24510261100</v>
      </c>
      <c r="B22" t="s">
        <v>16</v>
      </c>
      <c r="C22">
        <v>39841</v>
      </c>
      <c r="D22">
        <v>0.16350000000000001</v>
      </c>
      <c r="E22">
        <f>VLOOKUP(B22,'[1]Affordability_Index_-_Rent'!$A$1:$B$97,2,0)</f>
        <v>24.28180575</v>
      </c>
      <c r="F22">
        <f>VLOOKUP(B22,'[2]Affordability_Index_-_Mortgage'!$A$1:$B$96,2,0)</f>
        <v>17.42344245</v>
      </c>
      <c r="G22">
        <f>VLOOKUP(B22,[3]Sheet2!$A$1:$B$97,2,0)</f>
        <v>0.47052996532937102</v>
      </c>
      <c r="H22">
        <f>VLOOKUP(B22,[4]Sheet2!$A$1:$B$97,2,0)</f>
        <v>0</v>
      </c>
      <c r="I22">
        <f>VLOOKUP(B22,[5]Sheet2!$A$1:$B$97,2,0)</f>
        <v>295500</v>
      </c>
      <c r="J22">
        <f>VLOOKUP(B22,[6]Sheet2!$A$1:$B$97,2,0)</f>
        <v>66.889549279999997</v>
      </c>
      <c r="K22">
        <f>VLOOKUP(B22,[7]Sheet2!$A$1:$B$97,2,0)</f>
        <v>11.627906980000001</v>
      </c>
    </row>
    <row r="23" spans="1:11" hidden="1" x14ac:dyDescent="0.2">
      <c r="A23">
        <v>24510270101</v>
      </c>
      <c r="B23" t="s">
        <v>22</v>
      </c>
      <c r="C23">
        <v>39473</v>
      </c>
      <c r="D23">
        <v>0.5665</v>
      </c>
      <c r="E23" t="e">
        <f>VLOOKUP(B23,'[1]Affordability_Index_-_Rent'!$A$1:$B$97,2,0)</f>
        <v>#N/A</v>
      </c>
      <c r="F23" t="e">
        <f>VLOOKUP(B23,'[2]Affordability_Index_-_Mortgage'!$A$1:$B$96,2,0)</f>
        <v>#N/A</v>
      </c>
      <c r="G23" t="e">
        <f>VLOOKUP(B23,[3]Sheet2!$A$1:$B$97,2,0)</f>
        <v>#N/A</v>
      </c>
      <c r="H23" t="e">
        <f>VLOOKUP(B23,[4]Sheet2!$A$1:$B$97,2,0)</f>
        <v>#N/A</v>
      </c>
      <c r="I23" t="e">
        <f>VLOOKUP(B23,[5]Sheet2!$A$1:$B$97,2,0)</f>
        <v>#N/A</v>
      </c>
      <c r="J23" t="e">
        <f>VLOOKUP(B23,[6]Sheet2!$A$1:$B$97,2,0)</f>
        <v>#N/A</v>
      </c>
      <c r="K23" t="e">
        <f>VLOOKUP(B23,[7]Sheet2!$A$1:$B$97,2,0)</f>
        <v>#N/A</v>
      </c>
    </row>
    <row r="24" spans="1:11" hidden="1" x14ac:dyDescent="0.2">
      <c r="A24">
        <v>24510271101</v>
      </c>
      <c r="B24" t="s">
        <v>23</v>
      </c>
      <c r="C24">
        <v>39299</v>
      </c>
      <c r="D24">
        <v>0.44529999999999997</v>
      </c>
      <c r="E24" t="e">
        <f>VLOOKUP(B24,'[1]Affordability_Index_-_Rent'!$A$1:$B$97,2,0)</f>
        <v>#N/A</v>
      </c>
      <c r="F24" t="e">
        <f>VLOOKUP(B24,'[2]Affordability_Index_-_Mortgage'!$A$1:$B$96,2,0)</f>
        <v>#N/A</v>
      </c>
      <c r="G24" t="e">
        <f>VLOOKUP(B24,[3]Sheet2!$A$1:$B$97,2,0)</f>
        <v>#N/A</v>
      </c>
      <c r="H24" t="e">
        <f>VLOOKUP(B24,[4]Sheet2!$A$1:$B$97,2,0)</f>
        <v>#N/A</v>
      </c>
      <c r="I24" t="e">
        <f>VLOOKUP(B24,[5]Sheet2!$A$1:$B$97,2,0)</f>
        <v>#N/A</v>
      </c>
      <c r="J24" t="e">
        <f>VLOOKUP(B24,[6]Sheet2!$A$1:$B$97,2,0)</f>
        <v>#N/A</v>
      </c>
      <c r="K24" t="e">
        <f>VLOOKUP(B24,[7]Sheet2!$A$1:$B$97,2,0)</f>
        <v>#N/A</v>
      </c>
    </row>
    <row r="25" spans="1:11" x14ac:dyDescent="0.2">
      <c r="A25">
        <v>24510010100</v>
      </c>
      <c r="B25" t="s">
        <v>16</v>
      </c>
      <c r="C25">
        <v>39259</v>
      </c>
      <c r="D25">
        <v>0.11219999999999999</v>
      </c>
      <c r="E25">
        <f>VLOOKUP(B25,'[1]Affordability_Index_-_Rent'!$A$1:$B$97,2,0)</f>
        <v>24.28180575</v>
      </c>
      <c r="F25">
        <f>VLOOKUP(B25,'[2]Affordability_Index_-_Mortgage'!$A$1:$B$96,2,0)</f>
        <v>17.42344245</v>
      </c>
      <c r="G25">
        <f>VLOOKUP(B25,[3]Sheet2!$A$1:$B$97,2,0)</f>
        <v>0.47052996532937102</v>
      </c>
      <c r="H25">
        <f>VLOOKUP(B25,[4]Sheet2!$A$1:$B$97,2,0)</f>
        <v>0</v>
      </c>
      <c r="I25">
        <f>VLOOKUP(B25,[5]Sheet2!$A$1:$B$97,2,0)</f>
        <v>295500</v>
      </c>
      <c r="J25">
        <f>VLOOKUP(B25,[6]Sheet2!$A$1:$B$97,2,0)</f>
        <v>66.889549279999997</v>
      </c>
      <c r="K25">
        <f>VLOOKUP(B25,[7]Sheet2!$A$1:$B$97,2,0)</f>
        <v>11.627906980000001</v>
      </c>
    </row>
    <row r="26" spans="1:11" hidden="1" x14ac:dyDescent="0.2">
      <c r="A26">
        <v>24510270600</v>
      </c>
      <c r="B26" t="s">
        <v>24</v>
      </c>
      <c r="C26">
        <v>39237</v>
      </c>
      <c r="D26">
        <v>0.62409999999999999</v>
      </c>
      <c r="E26" t="e">
        <f>VLOOKUP(B26,'[1]Affordability_Index_-_Rent'!$A$1:$B$97,2,0)</f>
        <v>#N/A</v>
      </c>
      <c r="F26" t="e">
        <f>VLOOKUP(B26,'[2]Affordability_Index_-_Mortgage'!$A$1:$B$96,2,0)</f>
        <v>#N/A</v>
      </c>
      <c r="G26" t="e">
        <f>VLOOKUP(B26,[3]Sheet2!$A$1:$B$97,2,0)</f>
        <v>#N/A</v>
      </c>
      <c r="H26" t="e">
        <f>VLOOKUP(B26,[4]Sheet2!$A$1:$B$97,2,0)</f>
        <v>#N/A</v>
      </c>
      <c r="I26" t="e">
        <f>VLOOKUP(B26,[5]Sheet2!$A$1:$B$97,2,0)</f>
        <v>#N/A</v>
      </c>
      <c r="J26" t="e">
        <f>VLOOKUP(B26,[6]Sheet2!$A$1:$B$97,2,0)</f>
        <v>#N/A</v>
      </c>
      <c r="K26" t="e">
        <f>VLOOKUP(B26,[7]Sheet2!$A$1:$B$97,2,0)</f>
        <v>#N/A</v>
      </c>
    </row>
    <row r="27" spans="1:11" hidden="1" x14ac:dyDescent="0.2">
      <c r="A27">
        <v>24510272006</v>
      </c>
      <c r="B27" t="s">
        <v>25</v>
      </c>
      <c r="C27">
        <v>39001</v>
      </c>
      <c r="D27">
        <v>0.50560000000000005</v>
      </c>
      <c r="E27" t="e">
        <f>VLOOKUP(B27,'[1]Affordability_Index_-_Rent'!$A$1:$B$97,2,0)</f>
        <v>#N/A</v>
      </c>
      <c r="F27" t="e">
        <f>VLOOKUP(B27,'[2]Affordability_Index_-_Mortgage'!$A$1:$B$96,2,0)</f>
        <v>#N/A</v>
      </c>
      <c r="G27" t="e">
        <f>VLOOKUP(B27,[3]Sheet2!$A$1:$B$97,2,0)</f>
        <v>#N/A</v>
      </c>
      <c r="H27" t="e">
        <f>VLOOKUP(B27,[4]Sheet2!$A$1:$B$97,2,0)</f>
        <v>#N/A</v>
      </c>
      <c r="I27" t="e">
        <f>VLOOKUP(B27,[5]Sheet2!$A$1:$B$97,2,0)</f>
        <v>#N/A</v>
      </c>
      <c r="J27" t="e">
        <f>VLOOKUP(B27,[6]Sheet2!$A$1:$B$97,2,0)</f>
        <v>#N/A</v>
      </c>
      <c r="K27" t="e">
        <f>VLOOKUP(B27,[7]Sheet2!$A$1:$B$97,2,0)</f>
        <v>#N/A</v>
      </c>
    </row>
    <row r="28" spans="1:11" hidden="1" x14ac:dyDescent="0.2">
      <c r="A28">
        <v>24005401506</v>
      </c>
      <c r="B28" t="s">
        <v>26</v>
      </c>
      <c r="C28">
        <v>38793</v>
      </c>
      <c r="D28">
        <v>0.87419999999999998</v>
      </c>
      <c r="E28" t="e">
        <f>VLOOKUP(B28,'[1]Affordability_Index_-_Rent'!$A$1:$B$97,2,0)</f>
        <v>#N/A</v>
      </c>
      <c r="F28" t="e">
        <f>VLOOKUP(B28,'[2]Affordability_Index_-_Mortgage'!$A$1:$B$96,2,0)</f>
        <v>#N/A</v>
      </c>
      <c r="G28" t="e">
        <f>VLOOKUP(B28,[3]Sheet2!$A$1:$B$97,2,0)</f>
        <v>#N/A</v>
      </c>
      <c r="H28" t="e">
        <f>VLOOKUP(B28,[4]Sheet2!$A$1:$B$97,2,0)</f>
        <v>#N/A</v>
      </c>
      <c r="I28" t="e">
        <f>VLOOKUP(B28,[5]Sheet2!$A$1:$B$97,2,0)</f>
        <v>#N/A</v>
      </c>
      <c r="J28" t="e">
        <f>VLOOKUP(B28,[6]Sheet2!$A$1:$B$97,2,0)</f>
        <v>#N/A</v>
      </c>
      <c r="K28" t="e">
        <f>VLOOKUP(B28,[7]Sheet2!$A$1:$B$97,2,0)</f>
        <v>#N/A</v>
      </c>
    </row>
    <row r="29" spans="1:11" x14ac:dyDescent="0.2">
      <c r="A29">
        <v>24510130700</v>
      </c>
      <c r="B29" t="s">
        <v>27</v>
      </c>
      <c r="C29">
        <v>38765</v>
      </c>
      <c r="D29">
        <v>0.182</v>
      </c>
      <c r="E29">
        <f>VLOOKUP(B29,'[1]Affordability_Index_-_Rent'!$A$1:$B$97,2,0)</f>
        <v>41.596402470000001</v>
      </c>
      <c r="F29">
        <f>VLOOKUP(B29,'[2]Affordability_Index_-_Mortgage'!$A$1:$B$96,2,0)</f>
        <v>25.129701690000001</v>
      </c>
      <c r="G29">
        <f>VLOOKUP(B29,[3]Sheet2!$A$1:$B$97,2,0)</f>
        <v>0.81549439347604502</v>
      </c>
      <c r="H29">
        <f>VLOOKUP(B29,[4]Sheet2!$A$1:$B$97,2,0)</f>
        <v>0</v>
      </c>
      <c r="I29">
        <f>VLOOKUP(B29,[5]Sheet2!$A$1:$B$97,2,0)</f>
        <v>244900</v>
      </c>
      <c r="J29">
        <f>VLOOKUP(B29,[6]Sheet2!$A$1:$B$97,2,0)</f>
        <v>64.336682690000004</v>
      </c>
      <c r="K29">
        <f>VLOOKUP(B29,[7]Sheet2!$A$1:$B$97,2,0)</f>
        <v>33.445756039999999</v>
      </c>
    </row>
    <row r="30" spans="1:11" hidden="1" x14ac:dyDescent="0.2">
      <c r="A30">
        <v>24510130805</v>
      </c>
      <c r="B30" t="s">
        <v>28</v>
      </c>
      <c r="C30">
        <v>38207</v>
      </c>
      <c r="D30">
        <v>0.84060000000000001</v>
      </c>
      <c r="E30" t="e">
        <f>VLOOKUP(B30,'[1]Affordability_Index_-_Rent'!$A$1:$B$97,2,0)</f>
        <v>#N/A</v>
      </c>
      <c r="F30" t="e">
        <f>VLOOKUP(B30,'[2]Affordability_Index_-_Mortgage'!$A$1:$B$96,2,0)</f>
        <v>#N/A</v>
      </c>
      <c r="G30" t="e">
        <f>VLOOKUP(B30,[3]Sheet2!$A$1:$B$97,2,0)</f>
        <v>#N/A</v>
      </c>
      <c r="H30" t="e">
        <f>VLOOKUP(B30,[4]Sheet2!$A$1:$B$97,2,0)</f>
        <v>#N/A</v>
      </c>
      <c r="I30" t="e">
        <f>VLOOKUP(B30,[5]Sheet2!$A$1:$B$97,2,0)</f>
        <v>#N/A</v>
      </c>
      <c r="J30" t="e">
        <f>VLOOKUP(B30,[6]Sheet2!$A$1:$B$97,2,0)</f>
        <v>#N/A</v>
      </c>
      <c r="K30" t="e">
        <f>VLOOKUP(B30,[7]Sheet2!$A$1:$B$97,2,0)</f>
        <v>#N/A</v>
      </c>
    </row>
    <row r="31" spans="1:11" x14ac:dyDescent="0.2">
      <c r="A31">
        <v>24510270200</v>
      </c>
      <c r="B31" t="s">
        <v>29</v>
      </c>
      <c r="C31">
        <v>38140</v>
      </c>
      <c r="D31">
        <v>0.48430000000000001</v>
      </c>
      <c r="E31">
        <f>VLOOKUP(B31,'[1]Affordability_Index_-_Rent'!$A$1:$B$97,2,0)</f>
        <v>40.149094779999999</v>
      </c>
      <c r="F31">
        <f>VLOOKUP(B31,'[2]Affordability_Index_-_Mortgage'!$A$1:$B$96,2,0)</f>
        <v>28.351901649999999</v>
      </c>
      <c r="G31">
        <f>VLOOKUP(B31,[3]Sheet2!$A$1:$B$97,2,0)</f>
        <v>1.4765100671140901</v>
      </c>
      <c r="H31">
        <f>VLOOKUP(B31,[4]Sheet2!$A$1:$B$97,2,0)</f>
        <v>0</v>
      </c>
      <c r="I31">
        <f>VLOOKUP(B31,[5]Sheet2!$A$1:$B$97,2,0)</f>
        <v>155000</v>
      </c>
      <c r="J31">
        <f>VLOOKUP(B31,[6]Sheet2!$A$1:$B$97,2,0)</f>
        <v>72.818791950000005</v>
      </c>
      <c r="K31">
        <f>VLOOKUP(B31,[7]Sheet2!$A$1:$B$97,2,0)</f>
        <v>201.2779553</v>
      </c>
    </row>
    <row r="32" spans="1:11" hidden="1" x14ac:dyDescent="0.2">
      <c r="A32">
        <v>24510272007</v>
      </c>
      <c r="B32" t="s">
        <v>30</v>
      </c>
      <c r="C32">
        <v>38111</v>
      </c>
      <c r="D32">
        <v>0.66269999999999996</v>
      </c>
      <c r="E32" t="e">
        <f>VLOOKUP(B32,'[1]Affordability_Index_-_Rent'!$A$1:$B$97,2,0)</f>
        <v>#N/A</v>
      </c>
      <c r="F32" t="e">
        <f>VLOOKUP(B32,'[2]Affordability_Index_-_Mortgage'!$A$1:$B$96,2,0)</f>
        <v>#N/A</v>
      </c>
      <c r="G32" t="e">
        <f>VLOOKUP(B32,[3]Sheet2!$A$1:$B$97,2,0)</f>
        <v>#N/A</v>
      </c>
      <c r="H32" t="e">
        <f>VLOOKUP(B32,[4]Sheet2!$A$1:$B$97,2,0)</f>
        <v>#N/A</v>
      </c>
      <c r="I32" t="e">
        <f>VLOOKUP(B32,[5]Sheet2!$A$1:$B$97,2,0)</f>
        <v>#N/A</v>
      </c>
      <c r="J32" t="e">
        <f>VLOOKUP(B32,[6]Sheet2!$A$1:$B$97,2,0)</f>
        <v>#N/A</v>
      </c>
      <c r="K32" t="e">
        <f>VLOOKUP(B32,[7]Sheet2!$A$1:$B$97,2,0)</f>
        <v>#N/A</v>
      </c>
    </row>
    <row r="33" spans="1:11" hidden="1" x14ac:dyDescent="0.2">
      <c r="A33">
        <v>24510280403</v>
      </c>
      <c r="B33" t="s">
        <v>31</v>
      </c>
      <c r="C33">
        <v>37885</v>
      </c>
      <c r="D33">
        <v>0.74909999999999999</v>
      </c>
      <c r="E33" t="e">
        <f>VLOOKUP(B33,'[1]Affordability_Index_-_Rent'!$A$1:$B$97,2,0)</f>
        <v>#N/A</v>
      </c>
      <c r="F33" t="e">
        <f>VLOOKUP(B33,'[2]Affordability_Index_-_Mortgage'!$A$1:$B$96,2,0)</f>
        <v>#N/A</v>
      </c>
      <c r="G33" t="e">
        <f>VLOOKUP(B33,[3]Sheet2!$A$1:$B$97,2,0)</f>
        <v>#N/A</v>
      </c>
      <c r="H33" t="e">
        <f>VLOOKUP(B33,[4]Sheet2!$A$1:$B$97,2,0)</f>
        <v>#N/A</v>
      </c>
      <c r="I33" t="e">
        <f>VLOOKUP(B33,[5]Sheet2!$A$1:$B$97,2,0)</f>
        <v>#N/A</v>
      </c>
      <c r="J33" t="e">
        <f>VLOOKUP(B33,[6]Sheet2!$A$1:$B$97,2,0)</f>
        <v>#N/A</v>
      </c>
      <c r="K33" t="e">
        <f>VLOOKUP(B33,[7]Sheet2!$A$1:$B$97,2,0)</f>
        <v>#N/A</v>
      </c>
    </row>
    <row r="34" spans="1:11" hidden="1" x14ac:dyDescent="0.2">
      <c r="A34">
        <v>24510140100</v>
      </c>
      <c r="B34" t="s">
        <v>32</v>
      </c>
      <c r="C34">
        <v>37731</v>
      </c>
      <c r="D34">
        <v>0.45579999999999998</v>
      </c>
      <c r="E34" t="e">
        <f>VLOOKUP(B34,'[1]Affordability_Index_-_Rent'!$A$1:$B$97,2,0)</f>
        <v>#N/A</v>
      </c>
      <c r="F34" t="e">
        <f>VLOOKUP(B34,'[2]Affordability_Index_-_Mortgage'!$A$1:$B$96,2,0)</f>
        <v>#N/A</v>
      </c>
      <c r="G34" t="e">
        <f>VLOOKUP(B34,[3]Sheet2!$A$1:$B$97,2,0)</f>
        <v>#N/A</v>
      </c>
      <c r="H34" t="e">
        <f>VLOOKUP(B34,[4]Sheet2!$A$1:$B$97,2,0)</f>
        <v>#N/A</v>
      </c>
      <c r="I34" t="e">
        <f>VLOOKUP(B34,[5]Sheet2!$A$1:$B$97,2,0)</f>
        <v>#N/A</v>
      </c>
      <c r="J34" t="e">
        <f>VLOOKUP(B34,[6]Sheet2!$A$1:$B$97,2,0)</f>
        <v>#N/A</v>
      </c>
      <c r="K34" t="e">
        <f>VLOOKUP(B34,[7]Sheet2!$A$1:$B$97,2,0)</f>
        <v>#N/A</v>
      </c>
    </row>
    <row r="35" spans="1:11" hidden="1" x14ac:dyDescent="0.2">
      <c r="A35">
        <v>24510240400</v>
      </c>
      <c r="B35" t="s">
        <v>33</v>
      </c>
      <c r="C35">
        <v>37546</v>
      </c>
      <c r="D35">
        <v>9.6799999999999997E-2</v>
      </c>
      <c r="E35" t="e">
        <f>VLOOKUP(B35,'[1]Affordability_Index_-_Rent'!$A$1:$B$97,2,0)</f>
        <v>#N/A</v>
      </c>
      <c r="F35" t="e">
        <f>VLOOKUP(B35,'[2]Affordability_Index_-_Mortgage'!$A$1:$B$96,2,0)</f>
        <v>#N/A</v>
      </c>
      <c r="G35" t="e">
        <f>VLOOKUP(B35,[3]Sheet2!$A$1:$B$97,2,0)</f>
        <v>#N/A</v>
      </c>
      <c r="H35" t="e">
        <f>VLOOKUP(B35,[4]Sheet2!$A$1:$B$97,2,0)</f>
        <v>#N/A</v>
      </c>
      <c r="I35" t="e">
        <f>VLOOKUP(B35,[5]Sheet2!$A$1:$B$97,2,0)</f>
        <v>#N/A</v>
      </c>
      <c r="J35" t="e">
        <f>VLOOKUP(B35,[6]Sheet2!$A$1:$B$97,2,0)</f>
        <v>#N/A</v>
      </c>
      <c r="K35" t="e">
        <f>VLOOKUP(B35,[7]Sheet2!$A$1:$B$97,2,0)</f>
        <v>#N/A</v>
      </c>
    </row>
    <row r="36" spans="1:11" x14ac:dyDescent="0.2">
      <c r="A36">
        <v>24003750201</v>
      </c>
      <c r="B36" t="s">
        <v>34</v>
      </c>
      <c r="C36">
        <v>37194</v>
      </c>
      <c r="D36">
        <v>0.36670000000000003</v>
      </c>
      <c r="E36">
        <f>VLOOKUP(B36,'[1]Affordability_Index_-_Rent'!$A$1:$B$97,2,0)</f>
        <v>52.462772049999998</v>
      </c>
      <c r="F36">
        <f>VLOOKUP(B36,'[2]Affordability_Index_-_Mortgage'!$A$1:$B$96,2,0)</f>
        <v>28.08798646</v>
      </c>
      <c r="G36">
        <f>VLOOKUP(B36,[3]Sheet2!$A$1:$B$97,2,0)</f>
        <v>7.8260869565217401</v>
      </c>
      <c r="H36">
        <f>VLOOKUP(B36,[4]Sheet2!$A$1:$B$97,2,0)</f>
        <v>0.90090090090090102</v>
      </c>
      <c r="I36">
        <f>VLOOKUP(B36,[5]Sheet2!$A$1:$B$97,2,0)</f>
        <v>67500</v>
      </c>
      <c r="J36">
        <f>VLOOKUP(B36,[6]Sheet2!$A$1:$B$97,2,0)</f>
        <v>40.329024680000003</v>
      </c>
      <c r="K36">
        <f>VLOOKUP(B36,[7]Sheet2!$A$1:$B$97,2,0)</f>
        <v>62.619320350000002</v>
      </c>
    </row>
    <row r="37" spans="1:11" hidden="1" x14ac:dyDescent="0.2">
      <c r="A37">
        <v>24510260501</v>
      </c>
      <c r="B37" t="s">
        <v>35</v>
      </c>
      <c r="C37">
        <v>36983</v>
      </c>
      <c r="D37">
        <v>0.3836</v>
      </c>
      <c r="E37" t="e">
        <f>VLOOKUP(B37,'[1]Affordability_Index_-_Rent'!$A$1:$B$97,2,0)</f>
        <v>#N/A</v>
      </c>
      <c r="F37" t="e">
        <f>VLOOKUP(B37,'[2]Affordability_Index_-_Mortgage'!$A$1:$B$96,2,0)</f>
        <v>#N/A</v>
      </c>
      <c r="G37" t="e">
        <f>VLOOKUP(B37,[3]Sheet2!$A$1:$B$97,2,0)</f>
        <v>#N/A</v>
      </c>
      <c r="H37" t="e">
        <f>VLOOKUP(B37,[4]Sheet2!$A$1:$B$97,2,0)</f>
        <v>#N/A</v>
      </c>
      <c r="I37" t="e">
        <f>VLOOKUP(B37,[5]Sheet2!$A$1:$B$97,2,0)</f>
        <v>#N/A</v>
      </c>
      <c r="J37" t="e">
        <f>VLOOKUP(B37,[6]Sheet2!$A$1:$B$97,2,0)</f>
        <v>#N/A</v>
      </c>
      <c r="K37" t="e">
        <f>VLOOKUP(B37,[7]Sheet2!$A$1:$B$97,2,0)</f>
        <v>#N/A</v>
      </c>
    </row>
    <row r="38" spans="1:11" x14ac:dyDescent="0.2">
      <c r="A38">
        <v>24510270301</v>
      </c>
      <c r="B38" t="s">
        <v>29</v>
      </c>
      <c r="C38">
        <v>36213</v>
      </c>
      <c r="D38">
        <v>0.67190000000000005</v>
      </c>
      <c r="E38">
        <f>VLOOKUP(B38,'[1]Affordability_Index_-_Rent'!$A$1:$B$97,2,0)</f>
        <v>40.149094779999999</v>
      </c>
      <c r="F38">
        <f>VLOOKUP(B38,'[2]Affordability_Index_-_Mortgage'!$A$1:$B$96,2,0)</f>
        <v>28.351901649999999</v>
      </c>
      <c r="G38">
        <f>VLOOKUP(B38,[3]Sheet2!$A$1:$B$97,2,0)</f>
        <v>1.4765100671140901</v>
      </c>
      <c r="H38">
        <f>VLOOKUP(B38,[4]Sheet2!$A$1:$B$97,2,0)</f>
        <v>0</v>
      </c>
      <c r="I38">
        <f>VLOOKUP(B38,[5]Sheet2!$A$1:$B$97,2,0)</f>
        <v>155000</v>
      </c>
      <c r="J38">
        <f>VLOOKUP(B38,[6]Sheet2!$A$1:$B$97,2,0)</f>
        <v>72.818791950000005</v>
      </c>
      <c r="K38">
        <f>VLOOKUP(B38,[7]Sheet2!$A$1:$B$97,2,0)</f>
        <v>201.2779553</v>
      </c>
    </row>
    <row r="39" spans="1:11" hidden="1" x14ac:dyDescent="0.2">
      <c r="A39">
        <v>24510270102</v>
      </c>
      <c r="B39" t="s">
        <v>21</v>
      </c>
      <c r="C39">
        <v>35963</v>
      </c>
      <c r="D39">
        <v>0.7581</v>
      </c>
      <c r="E39" t="e">
        <f>VLOOKUP(B39,'[1]Affordability_Index_-_Rent'!$A$1:$B$97,2,0)</f>
        <v>#N/A</v>
      </c>
      <c r="F39" t="e">
        <f>VLOOKUP(B39,'[2]Affordability_Index_-_Mortgage'!$A$1:$B$96,2,0)</f>
        <v>#N/A</v>
      </c>
      <c r="G39" t="e">
        <f>VLOOKUP(B39,[3]Sheet2!$A$1:$B$97,2,0)</f>
        <v>#N/A</v>
      </c>
      <c r="H39" t="e">
        <f>VLOOKUP(B39,[4]Sheet2!$A$1:$B$97,2,0)</f>
        <v>#N/A</v>
      </c>
      <c r="I39" t="e">
        <f>VLOOKUP(B39,[5]Sheet2!$A$1:$B$97,2,0)</f>
        <v>#N/A</v>
      </c>
      <c r="J39" t="e">
        <f>VLOOKUP(B39,[6]Sheet2!$A$1:$B$97,2,0)</f>
        <v>#N/A</v>
      </c>
      <c r="K39" t="e">
        <f>VLOOKUP(B39,[7]Sheet2!$A$1:$B$97,2,0)</f>
        <v>#N/A</v>
      </c>
    </row>
    <row r="40" spans="1:11" x14ac:dyDescent="0.2">
      <c r="A40">
        <v>24510130803</v>
      </c>
      <c r="B40" t="s">
        <v>36</v>
      </c>
      <c r="C40">
        <v>35857</v>
      </c>
      <c r="D40">
        <v>0.26529999999999998</v>
      </c>
      <c r="E40">
        <f>VLOOKUP(B40,'[1]Affordability_Index_-_Rent'!$A$1:$B$97,2,0)</f>
        <v>41.596402470000001</v>
      </c>
      <c r="F40">
        <f>VLOOKUP(B40,'[2]Affordability_Index_-_Mortgage'!$A$1:$B$96,2,0)</f>
        <v>25.129701690000001</v>
      </c>
      <c r="G40">
        <f>VLOOKUP(B40,[3]Sheet2!$A$1:$B$97,2,0)</f>
        <v>0.81549439347604502</v>
      </c>
      <c r="H40">
        <f>VLOOKUP(B40,[4]Sheet2!$A$1:$B$97,2,0)</f>
        <v>0</v>
      </c>
      <c r="I40">
        <f>VLOOKUP(B40,[5]Sheet2!$A$1:$B$97,2,0)</f>
        <v>244900</v>
      </c>
      <c r="J40">
        <f>VLOOKUP(B40,[6]Sheet2!$A$1:$B$97,2,0)</f>
        <v>64.336682690000004</v>
      </c>
      <c r="K40">
        <f>VLOOKUP(B40,[7]Sheet2!$A$1:$B$97,2,0)</f>
        <v>33.445756039999999</v>
      </c>
    </row>
    <row r="41" spans="1:11" x14ac:dyDescent="0.2">
      <c r="A41">
        <v>24510130600</v>
      </c>
      <c r="B41" t="s">
        <v>27</v>
      </c>
      <c r="C41">
        <v>35464</v>
      </c>
      <c r="D41">
        <v>0.123</v>
      </c>
      <c r="E41">
        <f>VLOOKUP(B41,'[1]Affordability_Index_-_Rent'!$A$1:$B$97,2,0)</f>
        <v>41.596402470000001</v>
      </c>
      <c r="F41">
        <f>VLOOKUP(B41,'[2]Affordability_Index_-_Mortgage'!$A$1:$B$96,2,0)</f>
        <v>25.129701690000001</v>
      </c>
      <c r="G41">
        <f>VLOOKUP(B41,[3]Sheet2!$A$1:$B$97,2,0)</f>
        <v>0.81549439347604502</v>
      </c>
      <c r="H41">
        <f>VLOOKUP(B41,[4]Sheet2!$A$1:$B$97,2,0)</f>
        <v>0</v>
      </c>
      <c r="I41">
        <f>VLOOKUP(B41,[5]Sheet2!$A$1:$B$97,2,0)</f>
        <v>244900</v>
      </c>
      <c r="J41">
        <f>VLOOKUP(B41,[6]Sheet2!$A$1:$B$97,2,0)</f>
        <v>64.336682690000004</v>
      </c>
      <c r="K41">
        <f>VLOOKUP(B41,[7]Sheet2!$A$1:$B$97,2,0)</f>
        <v>33.445756039999999</v>
      </c>
    </row>
    <row r="42" spans="1:11" hidden="1" x14ac:dyDescent="0.2">
      <c r="A42">
        <v>24005402403</v>
      </c>
      <c r="B42" t="s">
        <v>37</v>
      </c>
      <c r="C42">
        <v>34843</v>
      </c>
      <c r="D42">
        <v>0.9466</v>
      </c>
      <c r="E42" t="e">
        <f>VLOOKUP(B42,'[1]Affordability_Index_-_Rent'!$A$1:$B$97,2,0)</f>
        <v>#N/A</v>
      </c>
      <c r="F42" t="e">
        <f>VLOOKUP(B42,'[2]Affordability_Index_-_Mortgage'!$A$1:$B$96,2,0)</f>
        <v>#N/A</v>
      </c>
      <c r="G42" t="e">
        <f>VLOOKUP(B42,[3]Sheet2!$A$1:$B$97,2,0)</f>
        <v>#N/A</v>
      </c>
      <c r="H42" t="e">
        <f>VLOOKUP(B42,[4]Sheet2!$A$1:$B$97,2,0)</f>
        <v>#N/A</v>
      </c>
      <c r="I42" t="e">
        <f>VLOOKUP(B42,[5]Sheet2!$A$1:$B$97,2,0)</f>
        <v>#N/A</v>
      </c>
      <c r="J42" t="e">
        <f>VLOOKUP(B42,[6]Sheet2!$A$1:$B$97,2,0)</f>
        <v>#N/A</v>
      </c>
      <c r="K42" t="e">
        <f>VLOOKUP(B42,[7]Sheet2!$A$1:$B$97,2,0)</f>
        <v>#N/A</v>
      </c>
    </row>
    <row r="43" spans="1:11" hidden="1" x14ac:dyDescent="0.2">
      <c r="A43">
        <v>24510260605</v>
      </c>
      <c r="B43" t="s">
        <v>38</v>
      </c>
      <c r="C43">
        <v>34779</v>
      </c>
      <c r="D43">
        <v>0.43419999999999997</v>
      </c>
      <c r="E43" t="e">
        <f>VLOOKUP(B43,'[1]Affordability_Index_-_Rent'!$A$1:$B$97,2,0)</f>
        <v>#N/A</v>
      </c>
      <c r="F43" t="e">
        <f>VLOOKUP(B43,'[2]Affordability_Index_-_Mortgage'!$A$1:$B$96,2,0)</f>
        <v>#N/A</v>
      </c>
      <c r="G43" t="e">
        <f>VLOOKUP(B43,[3]Sheet2!$A$1:$B$97,2,0)</f>
        <v>#N/A</v>
      </c>
      <c r="H43" t="e">
        <f>VLOOKUP(B43,[4]Sheet2!$A$1:$B$97,2,0)</f>
        <v>#N/A</v>
      </c>
      <c r="I43" t="e">
        <f>VLOOKUP(B43,[5]Sheet2!$A$1:$B$97,2,0)</f>
        <v>#N/A</v>
      </c>
      <c r="J43" t="e">
        <f>VLOOKUP(B43,[6]Sheet2!$A$1:$B$97,2,0)</f>
        <v>#N/A</v>
      </c>
      <c r="K43" t="e">
        <f>VLOOKUP(B43,[7]Sheet2!$A$1:$B$97,2,0)</f>
        <v>#N/A</v>
      </c>
    </row>
    <row r="44" spans="1:11" hidden="1" x14ac:dyDescent="0.2">
      <c r="A44">
        <v>24510260101</v>
      </c>
      <c r="B44" t="s">
        <v>39</v>
      </c>
      <c r="C44">
        <v>34720</v>
      </c>
      <c r="D44">
        <v>0.67210000000000003</v>
      </c>
      <c r="E44" t="e">
        <f>VLOOKUP(B44,'[1]Affordability_Index_-_Rent'!$A$1:$B$97,2,0)</f>
        <v>#N/A</v>
      </c>
      <c r="F44" t="e">
        <f>VLOOKUP(B44,'[2]Affordability_Index_-_Mortgage'!$A$1:$B$96,2,0)</f>
        <v>#N/A</v>
      </c>
      <c r="G44" t="e">
        <f>VLOOKUP(B44,[3]Sheet2!$A$1:$B$97,2,0)</f>
        <v>#N/A</v>
      </c>
      <c r="H44" t="e">
        <f>VLOOKUP(B44,[4]Sheet2!$A$1:$B$97,2,0)</f>
        <v>#N/A</v>
      </c>
      <c r="I44" t="e">
        <f>VLOOKUP(B44,[5]Sheet2!$A$1:$B$97,2,0)</f>
        <v>#N/A</v>
      </c>
      <c r="J44" t="e">
        <f>VLOOKUP(B44,[6]Sheet2!$A$1:$B$97,2,0)</f>
        <v>#N/A</v>
      </c>
      <c r="K44" t="e">
        <f>VLOOKUP(B44,[7]Sheet2!$A$1:$B$97,2,0)</f>
        <v>#N/A</v>
      </c>
    </row>
    <row r="45" spans="1:11" x14ac:dyDescent="0.2">
      <c r="A45">
        <v>24510130804</v>
      </c>
      <c r="B45" t="s">
        <v>27</v>
      </c>
      <c r="C45">
        <v>34707</v>
      </c>
      <c r="D45">
        <v>0.1555</v>
      </c>
      <c r="E45">
        <f>VLOOKUP(B45,'[1]Affordability_Index_-_Rent'!$A$1:$B$97,2,0)</f>
        <v>41.596402470000001</v>
      </c>
      <c r="F45">
        <f>VLOOKUP(B45,'[2]Affordability_Index_-_Mortgage'!$A$1:$B$96,2,0)</f>
        <v>25.129701690000001</v>
      </c>
      <c r="G45">
        <f>VLOOKUP(B45,[3]Sheet2!$A$1:$B$97,2,0)</f>
        <v>0.81549439347604502</v>
      </c>
      <c r="H45">
        <f>VLOOKUP(B45,[4]Sheet2!$A$1:$B$97,2,0)</f>
        <v>0</v>
      </c>
      <c r="I45">
        <f>VLOOKUP(B45,[5]Sheet2!$A$1:$B$97,2,0)</f>
        <v>244900</v>
      </c>
      <c r="J45">
        <f>VLOOKUP(B45,[6]Sheet2!$A$1:$B$97,2,0)</f>
        <v>64.336682690000004</v>
      </c>
      <c r="K45">
        <f>VLOOKUP(B45,[7]Sheet2!$A$1:$B$97,2,0)</f>
        <v>33.445756039999999</v>
      </c>
    </row>
    <row r="46" spans="1:11" hidden="1" x14ac:dyDescent="0.2">
      <c r="A46">
        <v>24510270702</v>
      </c>
      <c r="B46" t="s">
        <v>24</v>
      </c>
      <c r="C46">
        <v>34637</v>
      </c>
      <c r="D46">
        <v>0.74070000000000003</v>
      </c>
      <c r="E46" t="e">
        <f>VLOOKUP(B46,'[1]Affordability_Index_-_Rent'!$A$1:$B$97,2,0)</f>
        <v>#N/A</v>
      </c>
      <c r="F46" t="e">
        <f>VLOOKUP(B46,'[2]Affordability_Index_-_Mortgage'!$A$1:$B$96,2,0)</f>
        <v>#N/A</v>
      </c>
      <c r="G46" t="e">
        <f>VLOOKUP(B46,[3]Sheet2!$A$1:$B$97,2,0)</f>
        <v>#N/A</v>
      </c>
      <c r="H46" t="e">
        <f>VLOOKUP(B46,[4]Sheet2!$A$1:$B$97,2,0)</f>
        <v>#N/A</v>
      </c>
      <c r="I46" t="e">
        <f>VLOOKUP(B46,[5]Sheet2!$A$1:$B$97,2,0)</f>
        <v>#N/A</v>
      </c>
      <c r="J46" t="e">
        <f>VLOOKUP(B46,[6]Sheet2!$A$1:$B$97,2,0)</f>
        <v>#N/A</v>
      </c>
      <c r="K46" t="e">
        <f>VLOOKUP(B46,[7]Sheet2!$A$1:$B$97,2,0)</f>
        <v>#N/A</v>
      </c>
    </row>
    <row r="47" spans="1:11" x14ac:dyDescent="0.2">
      <c r="A47">
        <v>24510230200</v>
      </c>
      <c r="B47" t="s">
        <v>40</v>
      </c>
      <c r="C47">
        <v>34584</v>
      </c>
      <c r="D47">
        <v>0.1183</v>
      </c>
      <c r="E47">
        <f>VLOOKUP(B47,'[1]Affordability_Index_-_Rent'!$A$1:$B$97,2,0)</f>
        <v>28.061581530000002</v>
      </c>
      <c r="F47">
        <f>VLOOKUP(B47,'[2]Affordability_Index_-_Mortgage'!$A$1:$B$96,2,0)</f>
        <v>20.93294461</v>
      </c>
      <c r="G47">
        <f>VLOOKUP(B47,[3]Sheet2!$A$1:$B$97,2,0)</f>
        <v>0.23235550392099899</v>
      </c>
      <c r="H47">
        <f>VLOOKUP(B47,[4]Sheet2!$A$1:$B$97,2,0)</f>
        <v>0</v>
      </c>
      <c r="I47">
        <f>VLOOKUP(B47,[5]Sheet2!$A$1:$B$97,2,0)</f>
        <v>350000</v>
      </c>
      <c r="J47">
        <f>VLOOKUP(B47,[6]Sheet2!$A$1:$B$97,2,0)</f>
        <v>71.884984029999998</v>
      </c>
      <c r="K47">
        <f>VLOOKUP(B47,[7]Sheet2!$A$1:$B$97,2,0)</f>
        <v>5.5983205040000001</v>
      </c>
    </row>
    <row r="48" spans="1:11" hidden="1" x14ac:dyDescent="0.2">
      <c r="A48">
        <v>24510270401</v>
      </c>
      <c r="B48" t="s">
        <v>17</v>
      </c>
      <c r="C48">
        <v>34074</v>
      </c>
      <c r="D48">
        <v>0.72230000000000005</v>
      </c>
      <c r="E48" t="e">
        <f>VLOOKUP(B48,'[1]Affordability_Index_-_Rent'!$A$1:$B$97,2,0)</f>
        <v>#N/A</v>
      </c>
      <c r="F48" t="e">
        <f>VLOOKUP(B48,'[2]Affordability_Index_-_Mortgage'!$A$1:$B$96,2,0)</f>
        <v>#N/A</v>
      </c>
      <c r="G48" t="e">
        <f>VLOOKUP(B48,[3]Sheet2!$A$1:$B$97,2,0)</f>
        <v>#N/A</v>
      </c>
      <c r="H48" t="e">
        <f>VLOOKUP(B48,[4]Sheet2!$A$1:$B$97,2,0)</f>
        <v>#N/A</v>
      </c>
      <c r="I48" t="e">
        <f>VLOOKUP(B48,[5]Sheet2!$A$1:$B$97,2,0)</f>
        <v>#N/A</v>
      </c>
      <c r="J48" t="e">
        <f>VLOOKUP(B48,[6]Sheet2!$A$1:$B$97,2,0)</f>
        <v>#N/A</v>
      </c>
      <c r="K48" t="e">
        <f>VLOOKUP(B48,[7]Sheet2!$A$1:$B$97,2,0)</f>
        <v>#N/A</v>
      </c>
    </row>
    <row r="49" spans="1:11" x14ac:dyDescent="0.2">
      <c r="A49">
        <v>24510250206</v>
      </c>
      <c r="B49" t="s">
        <v>41</v>
      </c>
      <c r="C49">
        <v>33943</v>
      </c>
      <c r="D49">
        <v>0.23669999999999999</v>
      </c>
      <c r="E49">
        <f>VLOOKUP(B49,'[1]Affordability_Index_-_Rent'!$A$1:$B$97,2,0)</f>
        <v>56.154357949999998</v>
      </c>
      <c r="F49">
        <f>VLOOKUP(B49,'[2]Affordability_Index_-_Mortgage'!$A$1:$B$96,2,0)</f>
        <v>31.266375549999999</v>
      </c>
      <c r="G49">
        <f>VLOOKUP(B49,[3]Sheet2!$A$1:$B$97,2,0)</f>
        <v>2.0621827411167502</v>
      </c>
      <c r="H49">
        <f>VLOOKUP(B49,[4]Sheet2!$A$1:$B$97,2,0)</f>
        <v>0</v>
      </c>
      <c r="I49">
        <f>VLOOKUP(B49,[5]Sheet2!$A$1:$B$97,2,0)</f>
        <v>80000</v>
      </c>
      <c r="J49">
        <f>VLOOKUP(B49,[6]Sheet2!$A$1:$B$97,2,0)</f>
        <v>63.927664970000002</v>
      </c>
      <c r="K49">
        <f>VLOOKUP(B49,[7]Sheet2!$A$1:$B$97,2,0)</f>
        <v>149.0352628</v>
      </c>
    </row>
    <row r="50" spans="1:11" x14ac:dyDescent="0.2">
      <c r="A50">
        <v>24510010300</v>
      </c>
      <c r="B50" t="s">
        <v>16</v>
      </c>
      <c r="C50">
        <v>33660</v>
      </c>
      <c r="D50">
        <v>0.14860000000000001</v>
      </c>
      <c r="E50">
        <f>VLOOKUP(B50,'[1]Affordability_Index_-_Rent'!$A$1:$B$97,2,0)</f>
        <v>24.28180575</v>
      </c>
      <c r="F50">
        <f>VLOOKUP(B50,'[2]Affordability_Index_-_Mortgage'!$A$1:$B$96,2,0)</f>
        <v>17.42344245</v>
      </c>
      <c r="G50">
        <f>VLOOKUP(B50,[3]Sheet2!$A$1:$B$97,2,0)</f>
        <v>0.47052996532937102</v>
      </c>
      <c r="H50">
        <f>VLOOKUP(B50,[4]Sheet2!$A$1:$B$97,2,0)</f>
        <v>0</v>
      </c>
      <c r="I50">
        <f>VLOOKUP(B50,[5]Sheet2!$A$1:$B$97,2,0)</f>
        <v>295500</v>
      </c>
      <c r="J50">
        <f>VLOOKUP(B50,[6]Sheet2!$A$1:$B$97,2,0)</f>
        <v>66.889549279999997</v>
      </c>
      <c r="K50">
        <f>VLOOKUP(B50,[7]Sheet2!$A$1:$B$97,2,0)</f>
        <v>11.627906980000001</v>
      </c>
    </row>
    <row r="51" spans="1:11" hidden="1" x14ac:dyDescent="0.2">
      <c r="A51">
        <v>24005401302</v>
      </c>
      <c r="B51" t="s">
        <v>37</v>
      </c>
      <c r="C51">
        <v>33599</v>
      </c>
      <c r="D51">
        <v>0.86229999999999996</v>
      </c>
      <c r="E51" t="e">
        <f>VLOOKUP(B51,'[1]Affordability_Index_-_Rent'!$A$1:$B$97,2,0)</f>
        <v>#N/A</v>
      </c>
      <c r="F51" t="e">
        <f>VLOOKUP(B51,'[2]Affordability_Index_-_Mortgage'!$A$1:$B$96,2,0)</f>
        <v>#N/A</v>
      </c>
      <c r="G51" t="e">
        <f>VLOOKUP(B51,[3]Sheet2!$A$1:$B$97,2,0)</f>
        <v>#N/A</v>
      </c>
      <c r="H51" t="e">
        <f>VLOOKUP(B51,[4]Sheet2!$A$1:$B$97,2,0)</f>
        <v>#N/A</v>
      </c>
      <c r="I51" t="e">
        <f>VLOOKUP(B51,[5]Sheet2!$A$1:$B$97,2,0)</f>
        <v>#N/A</v>
      </c>
      <c r="J51" t="e">
        <f>VLOOKUP(B51,[6]Sheet2!$A$1:$B$97,2,0)</f>
        <v>#N/A</v>
      </c>
      <c r="K51" t="e">
        <f>VLOOKUP(B51,[7]Sheet2!$A$1:$B$97,2,0)</f>
        <v>#N/A</v>
      </c>
    </row>
    <row r="52" spans="1:11" hidden="1" x14ac:dyDescent="0.2">
      <c r="A52">
        <v>24005402306</v>
      </c>
      <c r="B52" t="s">
        <v>26</v>
      </c>
      <c r="C52">
        <v>33293</v>
      </c>
      <c r="D52">
        <v>0.92810000000000004</v>
      </c>
      <c r="E52" t="e">
        <f>VLOOKUP(B52,'[1]Affordability_Index_-_Rent'!$A$1:$B$97,2,0)</f>
        <v>#N/A</v>
      </c>
      <c r="F52" t="e">
        <f>VLOOKUP(B52,'[2]Affordability_Index_-_Mortgage'!$A$1:$B$96,2,0)</f>
        <v>#N/A</v>
      </c>
      <c r="G52" t="e">
        <f>VLOOKUP(B52,[3]Sheet2!$A$1:$B$97,2,0)</f>
        <v>#N/A</v>
      </c>
      <c r="H52" t="e">
        <f>VLOOKUP(B52,[4]Sheet2!$A$1:$B$97,2,0)</f>
        <v>#N/A</v>
      </c>
      <c r="I52" t="e">
        <f>VLOOKUP(B52,[5]Sheet2!$A$1:$B$97,2,0)</f>
        <v>#N/A</v>
      </c>
      <c r="J52" t="e">
        <f>VLOOKUP(B52,[6]Sheet2!$A$1:$B$97,2,0)</f>
        <v>#N/A</v>
      </c>
      <c r="K52" t="e">
        <f>VLOOKUP(B52,[7]Sheet2!$A$1:$B$97,2,0)</f>
        <v>#N/A</v>
      </c>
    </row>
    <row r="53" spans="1:11" hidden="1" x14ac:dyDescent="0.2">
      <c r="A53">
        <v>24005401507</v>
      </c>
      <c r="B53" t="s">
        <v>26</v>
      </c>
      <c r="C53">
        <v>33273</v>
      </c>
      <c r="D53">
        <v>0.87739999999999996</v>
      </c>
      <c r="E53" t="e">
        <f>VLOOKUP(B53,'[1]Affordability_Index_-_Rent'!$A$1:$B$97,2,0)</f>
        <v>#N/A</v>
      </c>
      <c r="F53" t="e">
        <f>VLOOKUP(B53,'[2]Affordability_Index_-_Mortgage'!$A$1:$B$96,2,0)</f>
        <v>#N/A</v>
      </c>
      <c r="G53" t="e">
        <f>VLOOKUP(B53,[3]Sheet2!$A$1:$B$97,2,0)</f>
        <v>#N/A</v>
      </c>
      <c r="H53" t="e">
        <f>VLOOKUP(B53,[4]Sheet2!$A$1:$B$97,2,0)</f>
        <v>#N/A</v>
      </c>
      <c r="I53" t="e">
        <f>VLOOKUP(B53,[5]Sheet2!$A$1:$B$97,2,0)</f>
        <v>#N/A</v>
      </c>
      <c r="J53" t="e">
        <f>VLOOKUP(B53,[6]Sheet2!$A$1:$B$97,2,0)</f>
        <v>#N/A</v>
      </c>
      <c r="K53" t="e">
        <f>VLOOKUP(B53,[7]Sheet2!$A$1:$B$97,2,0)</f>
        <v>#N/A</v>
      </c>
    </row>
    <row r="54" spans="1:11" hidden="1" x14ac:dyDescent="0.2">
      <c r="A54">
        <v>24510240300</v>
      </c>
      <c r="B54" t="s">
        <v>11</v>
      </c>
      <c r="C54">
        <v>33259</v>
      </c>
      <c r="D54">
        <v>0.1023</v>
      </c>
      <c r="E54" t="e">
        <f>VLOOKUP(B54,'[1]Affordability_Index_-_Rent'!$A$1:$B$97,2,0)</f>
        <v>#N/A</v>
      </c>
      <c r="F54" t="e">
        <f>VLOOKUP(B54,'[2]Affordability_Index_-_Mortgage'!$A$1:$B$96,2,0)</f>
        <v>#N/A</v>
      </c>
      <c r="G54" t="e">
        <f>VLOOKUP(B54,[3]Sheet2!$A$1:$B$97,2,0)</f>
        <v>#N/A</v>
      </c>
      <c r="H54" t="e">
        <f>VLOOKUP(B54,[4]Sheet2!$A$1:$B$97,2,0)</f>
        <v>#N/A</v>
      </c>
      <c r="I54" t="e">
        <f>VLOOKUP(B54,[5]Sheet2!$A$1:$B$97,2,0)</f>
        <v>#N/A</v>
      </c>
      <c r="J54" t="e">
        <f>VLOOKUP(B54,[6]Sheet2!$A$1:$B$97,2,0)</f>
        <v>#N/A</v>
      </c>
      <c r="K54" t="e">
        <f>VLOOKUP(B54,[7]Sheet2!$A$1:$B$97,2,0)</f>
        <v>#N/A</v>
      </c>
    </row>
    <row r="55" spans="1:11" hidden="1" x14ac:dyDescent="0.2">
      <c r="A55">
        <v>24510010500</v>
      </c>
      <c r="B55" t="s">
        <v>42</v>
      </c>
      <c r="C55">
        <v>33161</v>
      </c>
      <c r="D55">
        <v>0.2152</v>
      </c>
      <c r="E55" t="e">
        <f>VLOOKUP(B55,'[1]Affordability_Index_-_Rent'!$A$1:$B$97,2,0)</f>
        <v>#N/A</v>
      </c>
      <c r="F55" t="e">
        <f>VLOOKUP(B55,'[2]Affordability_Index_-_Mortgage'!$A$1:$B$96,2,0)</f>
        <v>#N/A</v>
      </c>
      <c r="G55" t="e">
        <f>VLOOKUP(B55,[3]Sheet2!$A$1:$B$97,2,0)</f>
        <v>#N/A</v>
      </c>
      <c r="H55" t="e">
        <f>VLOOKUP(B55,[4]Sheet2!$A$1:$B$97,2,0)</f>
        <v>#N/A</v>
      </c>
      <c r="I55" t="e">
        <f>VLOOKUP(B55,[5]Sheet2!$A$1:$B$97,2,0)</f>
        <v>#N/A</v>
      </c>
      <c r="J55" t="e">
        <f>VLOOKUP(B55,[6]Sheet2!$A$1:$B$97,2,0)</f>
        <v>#N/A</v>
      </c>
      <c r="K55" t="e">
        <f>VLOOKUP(B55,[7]Sheet2!$A$1:$B$97,2,0)</f>
        <v>#N/A</v>
      </c>
    </row>
    <row r="56" spans="1:11" x14ac:dyDescent="0.2">
      <c r="A56">
        <v>24510040100</v>
      </c>
      <c r="B56" t="s">
        <v>43</v>
      </c>
      <c r="C56">
        <v>33047</v>
      </c>
      <c r="D56">
        <v>0.53969999999999996</v>
      </c>
      <c r="E56">
        <f>VLOOKUP(B56,'[1]Affordability_Index_-_Rent'!$A$1:$B$97,2,0)</f>
        <v>47.688281480000001</v>
      </c>
      <c r="F56">
        <f>VLOOKUP(B56,'[2]Affordability_Index_-_Mortgage'!$A$1:$B$96,2,0)</f>
        <v>47.305389220000002</v>
      </c>
      <c r="G56">
        <f>VLOOKUP(B56,[3]Sheet2!$A$1:$B$97,2,0)</f>
        <v>11.190817790530801</v>
      </c>
      <c r="H56">
        <f>VLOOKUP(B56,[4]Sheet2!$A$1:$B$97,2,0)</f>
        <v>25.6410256410256</v>
      </c>
      <c r="I56">
        <f>VLOOKUP(B56,[5]Sheet2!$A$1:$B$97,2,0)</f>
        <v>174400</v>
      </c>
      <c r="J56">
        <f>VLOOKUP(B56,[6]Sheet2!$A$1:$B$97,2,0)</f>
        <v>39.741750359999997</v>
      </c>
      <c r="K56">
        <f>VLOOKUP(B56,[7]Sheet2!$A$1:$B$97,2,0)</f>
        <v>95.085780749999998</v>
      </c>
    </row>
    <row r="57" spans="1:11" x14ac:dyDescent="0.2">
      <c r="A57">
        <v>24510130806</v>
      </c>
      <c r="B57" t="s">
        <v>44</v>
      </c>
      <c r="C57">
        <v>32483</v>
      </c>
      <c r="D57">
        <v>0.33610000000000001</v>
      </c>
      <c r="E57">
        <f>VLOOKUP(B57,'[1]Affordability_Index_-_Rent'!$A$1:$B$97,2,0)</f>
        <v>41.596402470000001</v>
      </c>
      <c r="F57">
        <f>VLOOKUP(B57,'[2]Affordability_Index_-_Mortgage'!$A$1:$B$96,2,0)</f>
        <v>25.129701690000001</v>
      </c>
      <c r="G57">
        <f>VLOOKUP(B57,[3]Sheet2!$A$1:$B$97,2,0)</f>
        <v>0.81549439000000001</v>
      </c>
      <c r="H57">
        <f>VLOOKUP(B57,[4]Sheet2!$A$1:$B$97,2,0)</f>
        <v>0</v>
      </c>
      <c r="I57">
        <f>VLOOKUP(B57,[5]Sheet2!$A$1:$B$97,2,0)</f>
        <v>244900</v>
      </c>
      <c r="J57">
        <f>VLOOKUP(B57,[6]Sheet2!$A$1:$B$97,2,0)</f>
        <v>64.336682690000004</v>
      </c>
      <c r="K57">
        <f>VLOOKUP(B57,[7]Sheet2!$A$1:$B$97,2,0)</f>
        <v>33.445756039999999</v>
      </c>
    </row>
    <row r="58" spans="1:11" hidden="1" x14ac:dyDescent="0.2">
      <c r="A58">
        <v>24510260700</v>
      </c>
      <c r="B58" t="s">
        <v>45</v>
      </c>
      <c r="C58">
        <v>32278</v>
      </c>
      <c r="D58">
        <v>0.48049999999999998</v>
      </c>
      <c r="E58" t="e">
        <f>VLOOKUP(B58,'[1]Affordability_Index_-_Rent'!$A$1:$B$97,2,0)</f>
        <v>#N/A</v>
      </c>
      <c r="F58" t="e">
        <f>VLOOKUP(B58,'[2]Affordability_Index_-_Mortgage'!$A$1:$B$96,2,0)</f>
        <v>#N/A</v>
      </c>
      <c r="G58" t="e">
        <f>VLOOKUP(B58,[3]Sheet2!$A$1:$B$97,2,0)</f>
        <v>#N/A</v>
      </c>
      <c r="H58" t="e">
        <f>VLOOKUP(B58,[4]Sheet2!$A$1:$B$97,2,0)</f>
        <v>#N/A</v>
      </c>
      <c r="I58" t="e">
        <f>VLOOKUP(B58,[5]Sheet2!$A$1:$B$97,2,0)</f>
        <v>#N/A</v>
      </c>
      <c r="J58" t="e">
        <f>VLOOKUP(B58,[6]Sheet2!$A$1:$B$97,2,0)</f>
        <v>#N/A</v>
      </c>
      <c r="K58" t="e">
        <f>VLOOKUP(B58,[7]Sheet2!$A$1:$B$97,2,0)</f>
        <v>#N/A</v>
      </c>
    </row>
    <row r="59" spans="1:11" hidden="1" x14ac:dyDescent="0.2">
      <c r="A59">
        <v>24510270903</v>
      </c>
      <c r="B59" t="s">
        <v>46</v>
      </c>
      <c r="C59">
        <v>32121</v>
      </c>
      <c r="D59">
        <v>0.9214</v>
      </c>
      <c r="E59" t="e">
        <f>VLOOKUP(B59,'[1]Affordability_Index_-_Rent'!$A$1:$B$97,2,0)</f>
        <v>#N/A</v>
      </c>
      <c r="F59" t="e">
        <f>VLOOKUP(B59,'[2]Affordability_Index_-_Mortgage'!$A$1:$B$96,2,0)</f>
        <v>#N/A</v>
      </c>
      <c r="G59" t="e">
        <f>VLOOKUP(B59,[3]Sheet2!$A$1:$B$97,2,0)</f>
        <v>#N/A</v>
      </c>
      <c r="H59" t="e">
        <f>VLOOKUP(B59,[4]Sheet2!$A$1:$B$97,2,0)</f>
        <v>#N/A</v>
      </c>
      <c r="I59" t="e">
        <f>VLOOKUP(B59,[5]Sheet2!$A$1:$B$97,2,0)</f>
        <v>#N/A</v>
      </c>
      <c r="J59" t="e">
        <f>VLOOKUP(B59,[6]Sheet2!$A$1:$B$97,2,0)</f>
        <v>#N/A</v>
      </c>
      <c r="K59" t="e">
        <f>VLOOKUP(B59,[7]Sheet2!$A$1:$B$97,2,0)</f>
        <v>#N/A</v>
      </c>
    </row>
    <row r="60" spans="1:11" hidden="1" x14ac:dyDescent="0.2">
      <c r="A60">
        <v>24510080101</v>
      </c>
      <c r="B60" t="s">
        <v>47</v>
      </c>
      <c r="C60">
        <v>31912</v>
      </c>
      <c r="D60">
        <v>0.76600000000000001</v>
      </c>
      <c r="E60" t="e">
        <f>VLOOKUP(B60,'[1]Affordability_Index_-_Rent'!$A$1:$B$97,2,0)</f>
        <v>#N/A</v>
      </c>
      <c r="F60" t="e">
        <f>VLOOKUP(B60,'[2]Affordability_Index_-_Mortgage'!$A$1:$B$96,2,0)</f>
        <v>#N/A</v>
      </c>
      <c r="G60" t="e">
        <f>VLOOKUP(B60,[3]Sheet2!$A$1:$B$97,2,0)</f>
        <v>#N/A</v>
      </c>
      <c r="H60" t="e">
        <f>VLOOKUP(B60,[4]Sheet2!$A$1:$B$97,2,0)</f>
        <v>#N/A</v>
      </c>
      <c r="I60" t="e">
        <f>VLOOKUP(B60,[5]Sheet2!$A$1:$B$97,2,0)</f>
        <v>#N/A</v>
      </c>
      <c r="J60" t="e">
        <f>VLOOKUP(B60,[6]Sheet2!$A$1:$B$97,2,0)</f>
        <v>#N/A</v>
      </c>
      <c r="K60" t="e">
        <f>VLOOKUP(B60,[7]Sheet2!$A$1:$B$97,2,0)</f>
        <v>#N/A</v>
      </c>
    </row>
    <row r="61" spans="1:11" hidden="1" x14ac:dyDescent="0.2">
      <c r="A61">
        <v>24510090200</v>
      </c>
      <c r="B61" t="s">
        <v>48</v>
      </c>
      <c r="C61">
        <v>31759</v>
      </c>
      <c r="D61">
        <v>0.85199999999999998</v>
      </c>
      <c r="E61" t="e">
        <f>VLOOKUP(B61,'[1]Affordability_Index_-_Rent'!$A$1:$B$97,2,0)</f>
        <v>#N/A</v>
      </c>
      <c r="F61" t="e">
        <f>VLOOKUP(B61,'[2]Affordability_Index_-_Mortgage'!$A$1:$B$96,2,0)</f>
        <v>#N/A</v>
      </c>
      <c r="G61" t="e">
        <f>VLOOKUP(B61,[3]Sheet2!$A$1:$B$97,2,0)</f>
        <v>#N/A</v>
      </c>
      <c r="H61" t="e">
        <f>VLOOKUP(B61,[4]Sheet2!$A$1:$B$97,2,0)</f>
        <v>#N/A</v>
      </c>
      <c r="I61" t="e">
        <f>VLOOKUP(B61,[5]Sheet2!$A$1:$B$97,2,0)</f>
        <v>#N/A</v>
      </c>
      <c r="J61" t="e">
        <f>VLOOKUP(B61,[6]Sheet2!$A$1:$B$97,2,0)</f>
        <v>#N/A</v>
      </c>
      <c r="K61" t="e">
        <f>VLOOKUP(B61,[7]Sheet2!$A$1:$B$97,2,0)</f>
        <v>#N/A</v>
      </c>
    </row>
    <row r="62" spans="1:11" hidden="1" x14ac:dyDescent="0.2">
      <c r="A62">
        <v>24005402304</v>
      </c>
      <c r="B62" t="s">
        <v>37</v>
      </c>
      <c r="C62">
        <v>31559</v>
      </c>
      <c r="D62">
        <v>0.96879999999999999</v>
      </c>
      <c r="E62" t="e">
        <f>VLOOKUP(B62,'[1]Affordability_Index_-_Rent'!$A$1:$B$97,2,0)</f>
        <v>#N/A</v>
      </c>
      <c r="F62" t="e">
        <f>VLOOKUP(B62,'[2]Affordability_Index_-_Mortgage'!$A$1:$B$96,2,0)</f>
        <v>#N/A</v>
      </c>
      <c r="G62" t="e">
        <f>VLOOKUP(B62,[3]Sheet2!$A$1:$B$97,2,0)</f>
        <v>#N/A</v>
      </c>
      <c r="H62" t="e">
        <f>VLOOKUP(B62,[4]Sheet2!$A$1:$B$97,2,0)</f>
        <v>#N/A</v>
      </c>
      <c r="I62" t="e">
        <f>VLOOKUP(B62,[5]Sheet2!$A$1:$B$97,2,0)</f>
        <v>#N/A</v>
      </c>
      <c r="J62" t="e">
        <f>VLOOKUP(B62,[6]Sheet2!$A$1:$B$97,2,0)</f>
        <v>#N/A</v>
      </c>
      <c r="K62" t="e">
        <f>VLOOKUP(B62,[7]Sheet2!$A$1:$B$97,2,0)</f>
        <v>#N/A</v>
      </c>
    </row>
    <row r="63" spans="1:11" x14ac:dyDescent="0.2">
      <c r="A63">
        <v>24510250303</v>
      </c>
      <c r="B63" t="s">
        <v>41</v>
      </c>
      <c r="C63">
        <v>31533</v>
      </c>
      <c r="D63">
        <v>0.27879999999999999</v>
      </c>
      <c r="E63">
        <f>VLOOKUP(B63,'[1]Affordability_Index_-_Rent'!$A$1:$B$97,2,0)</f>
        <v>56.154357949999998</v>
      </c>
      <c r="F63">
        <f>VLOOKUP(B63,'[2]Affordability_Index_-_Mortgage'!$A$1:$B$96,2,0)</f>
        <v>31.266375549999999</v>
      </c>
      <c r="G63">
        <f>VLOOKUP(B63,[3]Sheet2!$A$1:$B$97,2,0)</f>
        <v>2.0621827411167502</v>
      </c>
      <c r="H63">
        <f>VLOOKUP(B63,[4]Sheet2!$A$1:$B$97,2,0)</f>
        <v>0</v>
      </c>
      <c r="I63">
        <f>VLOOKUP(B63,[5]Sheet2!$A$1:$B$97,2,0)</f>
        <v>80000</v>
      </c>
      <c r="J63">
        <f>VLOOKUP(B63,[6]Sheet2!$A$1:$B$97,2,0)</f>
        <v>63.927664970000002</v>
      </c>
      <c r="K63">
        <f>VLOOKUP(B63,[7]Sheet2!$A$1:$B$97,2,0)</f>
        <v>149.0352628</v>
      </c>
    </row>
    <row r="64" spans="1:11" x14ac:dyDescent="0.2">
      <c r="A64">
        <v>24510250401</v>
      </c>
      <c r="B64" t="s">
        <v>34</v>
      </c>
      <c r="C64">
        <v>31454</v>
      </c>
      <c r="D64">
        <v>0.44359999999999999</v>
      </c>
      <c r="E64">
        <f>VLOOKUP(B64,'[1]Affordability_Index_-_Rent'!$A$1:$B$97,2,0)</f>
        <v>52.462772049999998</v>
      </c>
      <c r="F64">
        <f>VLOOKUP(B64,'[2]Affordability_Index_-_Mortgage'!$A$1:$B$96,2,0)</f>
        <v>28.08798646</v>
      </c>
      <c r="G64">
        <f>VLOOKUP(B64,[3]Sheet2!$A$1:$B$97,2,0)</f>
        <v>7.8260869565217401</v>
      </c>
      <c r="H64">
        <f>VLOOKUP(B64,[4]Sheet2!$A$1:$B$97,2,0)</f>
        <v>0.90090090090090102</v>
      </c>
      <c r="I64">
        <f>VLOOKUP(B64,[5]Sheet2!$A$1:$B$97,2,0)</f>
        <v>67500</v>
      </c>
      <c r="J64">
        <f>VLOOKUP(B64,[6]Sheet2!$A$1:$B$97,2,0)</f>
        <v>40.329024680000003</v>
      </c>
      <c r="K64">
        <f>VLOOKUP(B64,[7]Sheet2!$A$1:$B$97,2,0)</f>
        <v>62.619320350000002</v>
      </c>
    </row>
    <row r="65" spans="1:11" hidden="1" x14ac:dyDescent="0.2">
      <c r="A65">
        <v>24510271900</v>
      </c>
      <c r="B65" t="s">
        <v>25</v>
      </c>
      <c r="C65">
        <v>31367</v>
      </c>
      <c r="D65">
        <v>0.79510000000000003</v>
      </c>
      <c r="E65" t="e">
        <f>VLOOKUP(B65,'[1]Affordability_Index_-_Rent'!$A$1:$B$97,2,0)</f>
        <v>#N/A</v>
      </c>
      <c r="F65" t="e">
        <f>VLOOKUP(B65,'[2]Affordability_Index_-_Mortgage'!$A$1:$B$96,2,0)</f>
        <v>#N/A</v>
      </c>
      <c r="G65" t="e">
        <f>VLOOKUP(B65,[3]Sheet2!$A$1:$B$97,2,0)</f>
        <v>#N/A</v>
      </c>
      <c r="H65" t="e">
        <f>VLOOKUP(B65,[4]Sheet2!$A$1:$B$97,2,0)</f>
        <v>#N/A</v>
      </c>
      <c r="I65" t="e">
        <f>VLOOKUP(B65,[5]Sheet2!$A$1:$B$97,2,0)</f>
        <v>#N/A</v>
      </c>
      <c r="J65" t="e">
        <f>VLOOKUP(B65,[6]Sheet2!$A$1:$B$97,2,0)</f>
        <v>#N/A</v>
      </c>
      <c r="K65" t="e">
        <f>VLOOKUP(B65,[7]Sheet2!$A$1:$B$97,2,0)</f>
        <v>#N/A</v>
      </c>
    </row>
    <row r="66" spans="1:11" hidden="1" x14ac:dyDescent="0.2">
      <c r="A66">
        <v>24005402405</v>
      </c>
      <c r="B66" t="s">
        <v>37</v>
      </c>
      <c r="C66">
        <v>31306</v>
      </c>
      <c r="D66">
        <v>0.88349999999999995</v>
      </c>
      <c r="E66" t="e">
        <f>VLOOKUP(B66,'[1]Affordability_Index_-_Rent'!$A$1:$B$97,2,0)</f>
        <v>#N/A</v>
      </c>
      <c r="F66" t="e">
        <f>VLOOKUP(B66,'[2]Affordability_Index_-_Mortgage'!$A$1:$B$96,2,0)</f>
        <v>#N/A</v>
      </c>
      <c r="G66" t="e">
        <f>VLOOKUP(B66,[3]Sheet2!$A$1:$B$97,2,0)</f>
        <v>#N/A</v>
      </c>
      <c r="H66" t="e">
        <f>VLOOKUP(B66,[4]Sheet2!$A$1:$B$97,2,0)</f>
        <v>#N/A</v>
      </c>
      <c r="I66" t="e">
        <f>VLOOKUP(B66,[5]Sheet2!$A$1:$B$97,2,0)</f>
        <v>#N/A</v>
      </c>
      <c r="J66" t="e">
        <f>VLOOKUP(B66,[6]Sheet2!$A$1:$B$97,2,0)</f>
        <v>#N/A</v>
      </c>
      <c r="K66" t="e">
        <f>VLOOKUP(B66,[7]Sheet2!$A$1:$B$97,2,0)</f>
        <v>#N/A</v>
      </c>
    </row>
    <row r="67" spans="1:11" hidden="1" x14ac:dyDescent="0.2">
      <c r="A67">
        <v>24510270802</v>
      </c>
      <c r="B67" t="s">
        <v>49</v>
      </c>
      <c r="C67">
        <v>31168</v>
      </c>
      <c r="D67">
        <v>0.9617</v>
      </c>
      <c r="E67" t="e">
        <f>VLOOKUP(B67,'[1]Affordability_Index_-_Rent'!$A$1:$B$97,2,0)</f>
        <v>#N/A</v>
      </c>
      <c r="F67" t="e">
        <f>VLOOKUP(B67,'[2]Affordability_Index_-_Mortgage'!$A$1:$B$96,2,0)</f>
        <v>#N/A</v>
      </c>
      <c r="G67" t="e">
        <f>VLOOKUP(B67,[3]Sheet2!$A$1:$B$97,2,0)</f>
        <v>#N/A</v>
      </c>
      <c r="H67" t="e">
        <f>VLOOKUP(B67,[4]Sheet2!$A$1:$B$97,2,0)</f>
        <v>#N/A</v>
      </c>
      <c r="I67" t="e">
        <f>VLOOKUP(B67,[5]Sheet2!$A$1:$B$97,2,0)</f>
        <v>#N/A</v>
      </c>
      <c r="J67" t="e">
        <f>VLOOKUP(B67,[6]Sheet2!$A$1:$B$97,2,0)</f>
        <v>#N/A</v>
      </c>
      <c r="K67" t="e">
        <f>VLOOKUP(B67,[7]Sheet2!$A$1:$B$97,2,0)</f>
        <v>#N/A</v>
      </c>
    </row>
    <row r="68" spans="1:11" hidden="1" x14ac:dyDescent="0.2">
      <c r="A68">
        <v>24510010200</v>
      </c>
      <c r="B68" t="s">
        <v>50</v>
      </c>
      <c r="C68">
        <v>31108</v>
      </c>
      <c r="D68">
        <v>0.30709999999999998</v>
      </c>
      <c r="E68" t="e">
        <f>VLOOKUP(B68,'[1]Affordability_Index_-_Rent'!$A$1:$B$97,2,0)</f>
        <v>#N/A</v>
      </c>
      <c r="F68" t="e">
        <f>VLOOKUP(B68,'[2]Affordability_Index_-_Mortgage'!$A$1:$B$96,2,0)</f>
        <v>#N/A</v>
      </c>
      <c r="G68" t="e">
        <f>VLOOKUP(B68,[3]Sheet2!$A$1:$B$97,2,0)</f>
        <v>#N/A</v>
      </c>
      <c r="H68" t="e">
        <f>VLOOKUP(B68,[4]Sheet2!$A$1:$B$97,2,0)</f>
        <v>#N/A</v>
      </c>
      <c r="I68" t="e">
        <f>VLOOKUP(B68,[5]Sheet2!$A$1:$B$97,2,0)</f>
        <v>#N/A</v>
      </c>
      <c r="J68" t="e">
        <f>VLOOKUP(B68,[6]Sheet2!$A$1:$B$97,2,0)</f>
        <v>#N/A</v>
      </c>
      <c r="K68" t="e">
        <f>VLOOKUP(B68,[7]Sheet2!$A$1:$B$97,2,0)</f>
        <v>#N/A</v>
      </c>
    </row>
    <row r="69" spans="1:11" hidden="1" x14ac:dyDescent="0.2">
      <c r="A69">
        <v>24510020200</v>
      </c>
      <c r="B69" t="s">
        <v>42</v>
      </c>
      <c r="C69">
        <v>31059</v>
      </c>
      <c r="D69">
        <v>0.56830000000000003</v>
      </c>
      <c r="E69" t="e">
        <f>VLOOKUP(B69,'[1]Affordability_Index_-_Rent'!$A$1:$B$97,2,0)</f>
        <v>#N/A</v>
      </c>
      <c r="F69" t="e">
        <f>VLOOKUP(B69,'[2]Affordability_Index_-_Mortgage'!$A$1:$B$96,2,0)</f>
        <v>#N/A</v>
      </c>
      <c r="G69" t="e">
        <f>VLOOKUP(B69,[3]Sheet2!$A$1:$B$97,2,0)</f>
        <v>#N/A</v>
      </c>
      <c r="H69" t="e">
        <f>VLOOKUP(B69,[4]Sheet2!$A$1:$B$97,2,0)</f>
        <v>#N/A</v>
      </c>
      <c r="I69" t="e">
        <f>VLOOKUP(B69,[5]Sheet2!$A$1:$B$97,2,0)</f>
        <v>#N/A</v>
      </c>
      <c r="J69" t="e">
        <f>VLOOKUP(B69,[6]Sheet2!$A$1:$B$97,2,0)</f>
        <v>#N/A</v>
      </c>
      <c r="K69" t="e">
        <f>VLOOKUP(B69,[7]Sheet2!$A$1:$B$97,2,0)</f>
        <v>#N/A</v>
      </c>
    </row>
    <row r="70" spans="1:11" x14ac:dyDescent="0.2">
      <c r="A70">
        <v>24510260102</v>
      </c>
      <c r="B70" t="s">
        <v>51</v>
      </c>
      <c r="C70">
        <v>30843</v>
      </c>
      <c r="D70">
        <v>0.86299999999999999</v>
      </c>
      <c r="E70">
        <f>VLOOKUP(B70,'[1]Affordability_Index_-_Rent'!$A$1:$B$97,2,0)</f>
        <v>50.64703257</v>
      </c>
      <c r="F70">
        <f>VLOOKUP(B70,'[2]Affordability_Index_-_Mortgage'!$A$1:$B$96,2,0)</f>
        <v>39.972602739999999</v>
      </c>
      <c r="G70">
        <f>VLOOKUP(B70,[3]Sheet2!$A$1:$B$97,2,0)</f>
        <v>1.2078830260648401</v>
      </c>
      <c r="H70">
        <f>VLOOKUP(B70,[4]Sheet2!$A$1:$B$97,2,0)</f>
        <v>1.31578947368421</v>
      </c>
      <c r="I70">
        <f>VLOOKUP(B70,[5]Sheet2!$A$1:$B$97,2,0)</f>
        <v>110000</v>
      </c>
      <c r="J70">
        <f>VLOOKUP(B70,[6]Sheet2!$A$1:$B$97,2,0)</f>
        <v>71.34456453</v>
      </c>
      <c r="K70">
        <f>VLOOKUP(B70,[7]Sheet2!$A$1:$B$97,2,0)</f>
        <v>148.14814809999999</v>
      </c>
    </row>
    <row r="71" spans="1:11" hidden="1" x14ac:dyDescent="0.2">
      <c r="A71">
        <v>24005402303</v>
      </c>
      <c r="B71" t="s">
        <v>26</v>
      </c>
      <c r="C71">
        <v>30370</v>
      </c>
      <c r="D71">
        <v>0.9264</v>
      </c>
      <c r="E71" t="e">
        <f>VLOOKUP(B71,'[1]Affordability_Index_-_Rent'!$A$1:$B$97,2,0)</f>
        <v>#N/A</v>
      </c>
      <c r="F71" t="e">
        <f>VLOOKUP(B71,'[2]Affordability_Index_-_Mortgage'!$A$1:$B$96,2,0)</f>
        <v>#N/A</v>
      </c>
      <c r="G71" t="e">
        <f>VLOOKUP(B71,[3]Sheet2!$A$1:$B$97,2,0)</f>
        <v>#N/A</v>
      </c>
      <c r="H71" t="e">
        <f>VLOOKUP(B71,[4]Sheet2!$A$1:$B$97,2,0)</f>
        <v>#N/A</v>
      </c>
      <c r="I71" t="e">
        <f>VLOOKUP(B71,[5]Sheet2!$A$1:$B$97,2,0)</f>
        <v>#N/A</v>
      </c>
      <c r="J71" t="e">
        <f>VLOOKUP(B71,[6]Sheet2!$A$1:$B$97,2,0)</f>
        <v>#N/A</v>
      </c>
      <c r="K71" t="e">
        <f>VLOOKUP(B71,[7]Sheet2!$A$1:$B$97,2,0)</f>
        <v>#N/A</v>
      </c>
    </row>
    <row r="72" spans="1:11" x14ac:dyDescent="0.2">
      <c r="A72">
        <v>24510270803</v>
      </c>
      <c r="B72" t="s">
        <v>52</v>
      </c>
      <c r="C72">
        <v>30166</v>
      </c>
      <c r="D72">
        <v>0.92200000000000004</v>
      </c>
      <c r="E72">
        <f>VLOOKUP(B72,'[1]Affordability_Index_-_Rent'!$A$1:$B$97,2,0)</f>
        <v>43.774104680000001</v>
      </c>
      <c r="F72">
        <f>VLOOKUP(B72,'[2]Affordability_Index_-_Mortgage'!$A$1:$B$96,2,0)</f>
        <v>36.888331239999999</v>
      </c>
      <c r="G72">
        <f>VLOOKUP(B72,[3]Sheet2!$A$1:$B$97,2,0)</f>
        <v>0.59171597633136097</v>
      </c>
      <c r="H72">
        <f>VLOOKUP(B72,[4]Sheet2!$A$1:$B$97,2,0)</f>
        <v>4</v>
      </c>
      <c r="I72">
        <f>VLOOKUP(B72,[5]Sheet2!$A$1:$B$97,2,0)</f>
        <v>150000</v>
      </c>
      <c r="J72">
        <f>VLOOKUP(B72,[6]Sheet2!$A$1:$B$97,2,0)</f>
        <v>76.781065089999998</v>
      </c>
      <c r="K72">
        <f>VLOOKUP(B72,[7]Sheet2!$A$1:$B$97,2,0)</f>
        <v>74.380165289999994</v>
      </c>
    </row>
    <row r="73" spans="1:11" hidden="1" x14ac:dyDescent="0.2">
      <c r="A73">
        <v>24510260800</v>
      </c>
      <c r="B73" t="s">
        <v>53</v>
      </c>
      <c r="C73">
        <v>30040</v>
      </c>
      <c r="D73">
        <v>0.60219999999999996</v>
      </c>
      <c r="E73" t="e">
        <f>VLOOKUP(B73,'[1]Affordability_Index_-_Rent'!$A$1:$B$97,2,0)</f>
        <v>#N/A</v>
      </c>
      <c r="F73" t="e">
        <f>VLOOKUP(B73,'[2]Affordability_Index_-_Mortgage'!$A$1:$B$96,2,0)</f>
        <v>#N/A</v>
      </c>
      <c r="G73" t="e">
        <f>VLOOKUP(B73,[3]Sheet2!$A$1:$B$97,2,0)</f>
        <v>#N/A</v>
      </c>
      <c r="H73" t="e">
        <f>VLOOKUP(B73,[4]Sheet2!$A$1:$B$97,2,0)</f>
        <v>#N/A</v>
      </c>
      <c r="I73" t="e">
        <f>VLOOKUP(B73,[5]Sheet2!$A$1:$B$97,2,0)</f>
        <v>#N/A</v>
      </c>
      <c r="J73" t="e">
        <f>VLOOKUP(B73,[6]Sheet2!$A$1:$B$97,2,0)</f>
        <v>#N/A</v>
      </c>
      <c r="K73" t="e">
        <f>VLOOKUP(B73,[7]Sheet2!$A$1:$B$97,2,0)</f>
        <v>#N/A</v>
      </c>
    </row>
    <row r="74" spans="1:11" hidden="1" x14ac:dyDescent="0.2">
      <c r="A74">
        <v>24510260401</v>
      </c>
      <c r="B74" t="s">
        <v>54</v>
      </c>
      <c r="C74">
        <v>30027</v>
      </c>
      <c r="D74">
        <v>0.30769999999999997</v>
      </c>
      <c r="E74" t="e">
        <f>VLOOKUP(B74,'[1]Affordability_Index_-_Rent'!$A$1:$B$97,2,0)</f>
        <v>#N/A</v>
      </c>
      <c r="F74" t="e">
        <f>VLOOKUP(B74,'[2]Affordability_Index_-_Mortgage'!$A$1:$B$96,2,0)</f>
        <v>#N/A</v>
      </c>
      <c r="G74" t="e">
        <f>VLOOKUP(B74,[3]Sheet2!$A$1:$B$97,2,0)</f>
        <v>#N/A</v>
      </c>
      <c r="H74" t="e">
        <f>VLOOKUP(B74,[4]Sheet2!$A$1:$B$97,2,0)</f>
        <v>#N/A</v>
      </c>
      <c r="I74" t="e">
        <f>VLOOKUP(B74,[5]Sheet2!$A$1:$B$97,2,0)</f>
        <v>#N/A</v>
      </c>
      <c r="J74" t="e">
        <f>VLOOKUP(B74,[6]Sheet2!$A$1:$B$97,2,0)</f>
        <v>#N/A</v>
      </c>
      <c r="K74" t="e">
        <f>VLOOKUP(B74,[7]Sheet2!$A$1:$B$97,2,0)</f>
        <v>#N/A</v>
      </c>
    </row>
    <row r="75" spans="1:11" hidden="1" x14ac:dyDescent="0.2">
      <c r="A75">
        <v>24510270801</v>
      </c>
      <c r="B75" t="s">
        <v>55</v>
      </c>
      <c r="C75">
        <v>29990</v>
      </c>
      <c r="D75">
        <v>0.88080000000000003</v>
      </c>
      <c r="E75" t="e">
        <f>VLOOKUP(B75,'[1]Affordability_Index_-_Rent'!$A$1:$B$97,2,0)</f>
        <v>#N/A</v>
      </c>
      <c r="F75" t="e">
        <f>VLOOKUP(B75,'[2]Affordability_Index_-_Mortgage'!$A$1:$B$96,2,0)</f>
        <v>#N/A</v>
      </c>
      <c r="G75" t="e">
        <f>VLOOKUP(B75,[3]Sheet2!$A$1:$B$97,2,0)</f>
        <v>#N/A</v>
      </c>
      <c r="H75" t="e">
        <f>VLOOKUP(B75,[4]Sheet2!$A$1:$B$97,2,0)</f>
        <v>#N/A</v>
      </c>
      <c r="I75" t="e">
        <f>VLOOKUP(B75,[5]Sheet2!$A$1:$B$97,2,0)</f>
        <v>#N/A</v>
      </c>
      <c r="J75" t="e">
        <f>VLOOKUP(B75,[6]Sheet2!$A$1:$B$97,2,0)</f>
        <v>#N/A</v>
      </c>
      <c r="K75" t="e">
        <f>VLOOKUP(B75,[7]Sheet2!$A$1:$B$97,2,0)</f>
        <v>#N/A</v>
      </c>
    </row>
    <row r="76" spans="1:11" hidden="1" x14ac:dyDescent="0.2">
      <c r="A76">
        <v>24005403202</v>
      </c>
      <c r="B76" t="s">
        <v>37</v>
      </c>
      <c r="C76">
        <v>29898</v>
      </c>
      <c r="D76">
        <v>0.9224</v>
      </c>
      <c r="E76" t="e">
        <f>VLOOKUP(B76,'[1]Affordability_Index_-_Rent'!$A$1:$B$97,2,0)</f>
        <v>#N/A</v>
      </c>
      <c r="F76" t="e">
        <f>VLOOKUP(B76,'[2]Affordability_Index_-_Mortgage'!$A$1:$B$96,2,0)</f>
        <v>#N/A</v>
      </c>
      <c r="G76" t="e">
        <f>VLOOKUP(B76,[3]Sheet2!$A$1:$B$97,2,0)</f>
        <v>#N/A</v>
      </c>
      <c r="H76" t="e">
        <f>VLOOKUP(B76,[4]Sheet2!$A$1:$B$97,2,0)</f>
        <v>#N/A</v>
      </c>
      <c r="I76" t="e">
        <f>VLOOKUP(B76,[5]Sheet2!$A$1:$B$97,2,0)</f>
        <v>#N/A</v>
      </c>
      <c r="J76" t="e">
        <f>VLOOKUP(B76,[6]Sheet2!$A$1:$B$97,2,0)</f>
        <v>#N/A</v>
      </c>
      <c r="K76" t="e">
        <f>VLOOKUP(B76,[7]Sheet2!$A$1:$B$97,2,0)</f>
        <v>#N/A</v>
      </c>
    </row>
    <row r="77" spans="1:11" hidden="1" x14ac:dyDescent="0.2">
      <c r="A77">
        <v>24510270902</v>
      </c>
      <c r="B77" t="s">
        <v>56</v>
      </c>
      <c r="C77">
        <v>29687</v>
      </c>
      <c r="D77">
        <v>0.94299999999999995</v>
      </c>
      <c r="E77" t="e">
        <f>VLOOKUP(B77,'[1]Affordability_Index_-_Rent'!$A$1:$B$97,2,0)</f>
        <v>#N/A</v>
      </c>
      <c r="F77" t="e">
        <f>VLOOKUP(B77,'[2]Affordability_Index_-_Mortgage'!$A$1:$B$96,2,0)</f>
        <v>#N/A</v>
      </c>
      <c r="G77" t="e">
        <f>VLOOKUP(B77,[3]Sheet2!$A$1:$B$97,2,0)</f>
        <v>#N/A</v>
      </c>
      <c r="H77" t="e">
        <f>VLOOKUP(B77,[4]Sheet2!$A$1:$B$97,2,0)</f>
        <v>#N/A</v>
      </c>
      <c r="I77" t="e">
        <f>VLOOKUP(B77,[5]Sheet2!$A$1:$B$97,2,0)</f>
        <v>#N/A</v>
      </c>
      <c r="J77" t="e">
        <f>VLOOKUP(B77,[6]Sheet2!$A$1:$B$97,2,0)</f>
        <v>#N/A</v>
      </c>
      <c r="K77" t="e">
        <f>VLOOKUP(B77,[7]Sheet2!$A$1:$B$97,2,0)</f>
        <v>#N/A</v>
      </c>
    </row>
    <row r="78" spans="1:11" hidden="1" x14ac:dyDescent="0.2">
      <c r="A78">
        <v>24510020100</v>
      </c>
      <c r="B78" t="s">
        <v>42</v>
      </c>
      <c r="C78">
        <v>29083</v>
      </c>
      <c r="D78">
        <v>0.27760000000000001</v>
      </c>
      <c r="E78" t="e">
        <f>VLOOKUP(B78,'[1]Affordability_Index_-_Rent'!$A$1:$B$97,2,0)</f>
        <v>#N/A</v>
      </c>
      <c r="F78" t="e">
        <f>VLOOKUP(B78,'[2]Affordability_Index_-_Mortgage'!$A$1:$B$96,2,0)</f>
        <v>#N/A</v>
      </c>
      <c r="G78" t="e">
        <f>VLOOKUP(B78,[3]Sheet2!$A$1:$B$97,2,0)</f>
        <v>#N/A</v>
      </c>
      <c r="H78" t="e">
        <f>VLOOKUP(B78,[4]Sheet2!$A$1:$B$97,2,0)</f>
        <v>#N/A</v>
      </c>
      <c r="I78" t="e">
        <f>VLOOKUP(B78,[5]Sheet2!$A$1:$B$97,2,0)</f>
        <v>#N/A</v>
      </c>
      <c r="J78" t="e">
        <f>VLOOKUP(B78,[6]Sheet2!$A$1:$B$97,2,0)</f>
        <v>#N/A</v>
      </c>
      <c r="K78" t="e">
        <f>VLOOKUP(B78,[7]Sheet2!$A$1:$B$97,2,0)</f>
        <v>#N/A</v>
      </c>
    </row>
    <row r="79" spans="1:11" x14ac:dyDescent="0.2">
      <c r="A79">
        <v>24510250101</v>
      </c>
      <c r="B79" t="s">
        <v>57</v>
      </c>
      <c r="C79">
        <v>28901</v>
      </c>
      <c r="D79">
        <v>0.91890000000000005</v>
      </c>
      <c r="E79">
        <f>VLOOKUP(B79,'[1]Affordability_Index_-_Rent'!$A$1:$B$97,2,0)</f>
        <v>43.210361069999998</v>
      </c>
      <c r="F79">
        <f>VLOOKUP(B79,'[2]Affordability_Index_-_Mortgage'!$A$1:$B$96,2,0)</f>
        <v>33.530482259999999</v>
      </c>
      <c r="G79">
        <f>VLOOKUP(B79,[3]Sheet2!$A$1:$B$97,2,0)</f>
        <v>1.02549889135255</v>
      </c>
      <c r="H79">
        <f>VLOOKUP(B79,[4]Sheet2!$A$1:$B$97,2,0)</f>
        <v>5.4054054054054097</v>
      </c>
      <c r="I79">
        <f>VLOOKUP(B79,[5]Sheet2!$A$1:$B$97,2,0)</f>
        <v>159450</v>
      </c>
      <c r="J79">
        <f>VLOOKUP(B79,[6]Sheet2!$A$1:$B$97,2,0)</f>
        <v>77.217294899999999</v>
      </c>
      <c r="K79">
        <f>VLOOKUP(B79,[7]Sheet2!$A$1:$B$97,2,0)</f>
        <v>110.6750392</v>
      </c>
    </row>
    <row r="80" spans="1:11" hidden="1" x14ac:dyDescent="0.2">
      <c r="A80">
        <v>24510260302</v>
      </c>
      <c r="B80" t="s">
        <v>47</v>
      </c>
      <c r="C80">
        <v>28615</v>
      </c>
      <c r="D80">
        <v>0.9294</v>
      </c>
      <c r="E80" t="e">
        <f>VLOOKUP(B80,'[1]Affordability_Index_-_Rent'!$A$1:$B$97,2,0)</f>
        <v>#N/A</v>
      </c>
      <c r="F80" t="e">
        <f>VLOOKUP(B80,'[2]Affordability_Index_-_Mortgage'!$A$1:$B$96,2,0)</f>
        <v>#N/A</v>
      </c>
      <c r="G80" t="e">
        <f>VLOOKUP(B80,[3]Sheet2!$A$1:$B$97,2,0)</f>
        <v>#N/A</v>
      </c>
      <c r="H80" t="e">
        <f>VLOOKUP(B80,[4]Sheet2!$A$1:$B$97,2,0)</f>
        <v>#N/A</v>
      </c>
      <c r="I80" t="e">
        <f>VLOOKUP(B80,[5]Sheet2!$A$1:$B$97,2,0)</f>
        <v>#N/A</v>
      </c>
      <c r="J80" t="e">
        <f>VLOOKUP(B80,[6]Sheet2!$A$1:$B$97,2,0)</f>
        <v>#N/A</v>
      </c>
      <c r="K80" t="e">
        <f>VLOOKUP(B80,[7]Sheet2!$A$1:$B$97,2,0)</f>
        <v>#N/A</v>
      </c>
    </row>
    <row r="81" spans="1:11" hidden="1" x14ac:dyDescent="0.2">
      <c r="A81">
        <v>24510090300</v>
      </c>
      <c r="B81" t="s">
        <v>48</v>
      </c>
      <c r="C81">
        <v>28147</v>
      </c>
      <c r="D81">
        <v>0.80800000000000005</v>
      </c>
      <c r="E81" t="e">
        <f>VLOOKUP(B81,'[1]Affordability_Index_-_Rent'!$A$1:$B$97,2,0)</f>
        <v>#N/A</v>
      </c>
      <c r="F81" t="e">
        <f>VLOOKUP(B81,'[2]Affordability_Index_-_Mortgage'!$A$1:$B$96,2,0)</f>
        <v>#N/A</v>
      </c>
      <c r="G81" t="e">
        <f>VLOOKUP(B81,[3]Sheet2!$A$1:$B$97,2,0)</f>
        <v>#N/A</v>
      </c>
      <c r="H81" t="e">
        <f>VLOOKUP(B81,[4]Sheet2!$A$1:$B$97,2,0)</f>
        <v>#N/A</v>
      </c>
      <c r="I81" t="e">
        <f>VLOOKUP(B81,[5]Sheet2!$A$1:$B$97,2,0)</f>
        <v>#N/A</v>
      </c>
      <c r="J81" t="e">
        <f>VLOOKUP(B81,[6]Sheet2!$A$1:$B$97,2,0)</f>
        <v>#N/A</v>
      </c>
      <c r="K81" t="e">
        <f>VLOOKUP(B81,[7]Sheet2!$A$1:$B$97,2,0)</f>
        <v>#N/A</v>
      </c>
    </row>
    <row r="82" spans="1:11" hidden="1" x14ac:dyDescent="0.2">
      <c r="A82">
        <v>24510270805</v>
      </c>
      <c r="B82" t="s">
        <v>58</v>
      </c>
      <c r="C82">
        <v>28019</v>
      </c>
      <c r="D82">
        <v>0.89239999999999997</v>
      </c>
      <c r="E82" t="e">
        <f>VLOOKUP(B82,'[1]Affordability_Index_-_Rent'!$A$1:$B$97,2,0)</f>
        <v>#N/A</v>
      </c>
      <c r="F82" t="e">
        <f>VLOOKUP(B82,'[2]Affordability_Index_-_Mortgage'!$A$1:$B$96,2,0)</f>
        <v>#N/A</v>
      </c>
      <c r="G82" t="e">
        <f>VLOOKUP(B82,[3]Sheet2!$A$1:$B$97,2,0)</f>
        <v>#N/A</v>
      </c>
      <c r="H82" t="e">
        <f>VLOOKUP(B82,[4]Sheet2!$A$1:$B$97,2,0)</f>
        <v>#N/A</v>
      </c>
      <c r="I82" t="e">
        <f>VLOOKUP(B82,[5]Sheet2!$A$1:$B$97,2,0)</f>
        <v>#N/A</v>
      </c>
      <c r="J82" t="e">
        <f>VLOOKUP(B82,[6]Sheet2!$A$1:$B$97,2,0)</f>
        <v>#N/A</v>
      </c>
      <c r="K82" t="e">
        <f>VLOOKUP(B82,[7]Sheet2!$A$1:$B$97,2,0)</f>
        <v>#N/A</v>
      </c>
    </row>
    <row r="83" spans="1:11" x14ac:dyDescent="0.2">
      <c r="A83">
        <v>24510260201</v>
      </c>
      <c r="B83" t="s">
        <v>51</v>
      </c>
      <c r="C83">
        <v>27754</v>
      </c>
      <c r="D83">
        <v>0.88290000000000002</v>
      </c>
      <c r="E83">
        <f>VLOOKUP(B83,'[1]Affordability_Index_-_Rent'!$A$1:$B$97,2,0)</f>
        <v>50.64703257</v>
      </c>
      <c r="F83">
        <f>VLOOKUP(B83,'[2]Affordability_Index_-_Mortgage'!$A$1:$B$96,2,0)</f>
        <v>39.972602739999999</v>
      </c>
      <c r="G83">
        <f>VLOOKUP(B83,[3]Sheet2!$A$1:$B$97,2,0)</f>
        <v>1.2078830260648401</v>
      </c>
      <c r="H83">
        <f>VLOOKUP(B83,[4]Sheet2!$A$1:$B$97,2,0)</f>
        <v>1.31578947368421</v>
      </c>
      <c r="I83">
        <f>VLOOKUP(B83,[5]Sheet2!$A$1:$B$97,2,0)</f>
        <v>110000</v>
      </c>
      <c r="J83">
        <f>VLOOKUP(B83,[6]Sheet2!$A$1:$B$97,2,0)</f>
        <v>71.34456453</v>
      </c>
      <c r="K83">
        <f>VLOOKUP(B83,[7]Sheet2!$A$1:$B$97,2,0)</f>
        <v>148.14814809999999</v>
      </c>
    </row>
    <row r="84" spans="1:11" x14ac:dyDescent="0.2">
      <c r="A84">
        <v>24510030200</v>
      </c>
      <c r="B84" t="s">
        <v>59</v>
      </c>
      <c r="C84">
        <v>27607</v>
      </c>
      <c r="D84">
        <v>0.49059999999999998</v>
      </c>
      <c r="E84">
        <f>VLOOKUP(B84,'[1]Affordability_Index_-_Rent'!$A$1:$B$97,2,0)</f>
        <v>41.402855369999997</v>
      </c>
      <c r="F84">
        <f>VLOOKUP(B84,'[2]Affordability_Index_-_Mortgage'!$A$1:$B$96,2,0)</f>
        <v>44.204851750000003</v>
      </c>
      <c r="G84">
        <f>VLOOKUP(B84,[3]Sheet2!$A$1:$B$97,2,0)</f>
        <v>1.7939814814814801</v>
      </c>
      <c r="H84">
        <f>VLOOKUP(B84,[4]Sheet2!$A$1:$B$97,2,0)</f>
        <v>0</v>
      </c>
      <c r="I84">
        <f>VLOOKUP(B84,[5]Sheet2!$A$1:$B$97,2,0)</f>
        <v>295000</v>
      </c>
      <c r="J84">
        <f>VLOOKUP(B84,[6]Sheet2!$A$1:$B$97,2,0)</f>
        <v>36.574074070000002</v>
      </c>
      <c r="K84">
        <f>VLOOKUP(B84,[7]Sheet2!$A$1:$B$97,2,0)</f>
        <v>66.418373680000002</v>
      </c>
    </row>
    <row r="85" spans="1:11" hidden="1" x14ac:dyDescent="0.2">
      <c r="A85">
        <v>24510280301</v>
      </c>
      <c r="B85" t="s">
        <v>37</v>
      </c>
      <c r="C85">
        <v>27223</v>
      </c>
      <c r="D85">
        <v>0.91830000000000001</v>
      </c>
      <c r="E85" t="e">
        <f>VLOOKUP(B85,'[1]Affordability_Index_-_Rent'!$A$1:$B$97,2,0)</f>
        <v>#N/A</v>
      </c>
      <c r="F85" t="e">
        <f>VLOOKUP(B85,'[2]Affordability_Index_-_Mortgage'!$A$1:$B$96,2,0)</f>
        <v>#N/A</v>
      </c>
      <c r="G85" t="e">
        <f>VLOOKUP(B85,[3]Sheet2!$A$1:$B$97,2,0)</f>
        <v>#N/A</v>
      </c>
      <c r="H85" t="e">
        <f>VLOOKUP(B85,[4]Sheet2!$A$1:$B$97,2,0)</f>
        <v>#N/A</v>
      </c>
      <c r="I85" t="e">
        <f>VLOOKUP(B85,[5]Sheet2!$A$1:$B$97,2,0)</f>
        <v>#N/A</v>
      </c>
      <c r="J85" t="e">
        <f>VLOOKUP(B85,[6]Sheet2!$A$1:$B$97,2,0)</f>
        <v>#N/A</v>
      </c>
      <c r="K85" t="e">
        <f>VLOOKUP(B85,[7]Sheet2!$A$1:$B$97,2,0)</f>
        <v>#N/A</v>
      </c>
    </row>
    <row r="86" spans="1:11" x14ac:dyDescent="0.2">
      <c r="A86">
        <v>24510200800</v>
      </c>
      <c r="B86" t="s">
        <v>60</v>
      </c>
      <c r="C86">
        <v>26669</v>
      </c>
      <c r="D86">
        <v>0.88739999999999997</v>
      </c>
      <c r="E86">
        <f>VLOOKUP(B86,'[1]Affordability_Index_-_Rent'!$A$1:$B$97,2,0)</f>
        <v>46.264367819999997</v>
      </c>
      <c r="F86">
        <f>VLOOKUP(B86,'[2]Affordability_Index_-_Mortgage'!$A$1:$B$96,2,0)</f>
        <v>47.194388779999997</v>
      </c>
      <c r="G86">
        <f>VLOOKUP(B86,[3]Sheet2!$A$1:$B$97,2,0)</f>
        <v>5.9940235542274598</v>
      </c>
      <c r="H86">
        <f>VLOOKUP(B86,[4]Sheet2!$A$1:$B$97,2,0)</f>
        <v>0.87976539589442804</v>
      </c>
      <c r="I86">
        <f>VLOOKUP(B86,[5]Sheet2!$A$1:$B$97,2,0)</f>
        <v>75000</v>
      </c>
      <c r="J86">
        <f>VLOOKUP(B86,[6]Sheet2!$A$1:$B$97,2,0)</f>
        <v>55.528212340000003</v>
      </c>
      <c r="K86">
        <f>VLOOKUP(B86,[7]Sheet2!$A$1:$B$97,2,0)</f>
        <v>211.68582380000001</v>
      </c>
    </row>
    <row r="87" spans="1:11" x14ac:dyDescent="0.2">
      <c r="A87">
        <v>24510230300</v>
      </c>
      <c r="B87" t="s">
        <v>40</v>
      </c>
      <c r="C87">
        <v>26589</v>
      </c>
      <c r="D87">
        <v>0.1426</v>
      </c>
      <c r="E87">
        <f>VLOOKUP(B87,'[1]Affordability_Index_-_Rent'!$A$1:$B$97,2,0)</f>
        <v>28.061581530000002</v>
      </c>
      <c r="F87">
        <f>VLOOKUP(B87,'[2]Affordability_Index_-_Mortgage'!$A$1:$B$96,2,0)</f>
        <v>20.93294461</v>
      </c>
      <c r="G87">
        <f>VLOOKUP(B87,[3]Sheet2!$A$1:$B$97,2,0)</f>
        <v>0.23235550392099899</v>
      </c>
      <c r="H87">
        <f>VLOOKUP(B87,[4]Sheet2!$A$1:$B$97,2,0)</f>
        <v>0</v>
      </c>
      <c r="I87">
        <f>VLOOKUP(B87,[5]Sheet2!$A$1:$B$97,2,0)</f>
        <v>350000</v>
      </c>
      <c r="J87">
        <f>VLOOKUP(B87,[6]Sheet2!$A$1:$B$97,2,0)</f>
        <v>71.884984029999998</v>
      </c>
      <c r="K87">
        <f>VLOOKUP(B87,[7]Sheet2!$A$1:$B$97,2,0)</f>
        <v>5.5983205040000001</v>
      </c>
    </row>
    <row r="88" spans="1:11" hidden="1" x14ac:dyDescent="0.2">
      <c r="A88">
        <v>24510261000</v>
      </c>
      <c r="B88" t="s">
        <v>50</v>
      </c>
      <c r="C88">
        <v>26563</v>
      </c>
      <c r="D88">
        <v>0.72519999999999996</v>
      </c>
      <c r="E88" t="e">
        <f>VLOOKUP(B88,'[1]Affordability_Index_-_Rent'!$A$1:$B$97,2,0)</f>
        <v>#N/A</v>
      </c>
      <c r="F88" t="e">
        <f>VLOOKUP(B88,'[2]Affordability_Index_-_Mortgage'!$A$1:$B$96,2,0)</f>
        <v>#N/A</v>
      </c>
      <c r="G88" t="e">
        <f>VLOOKUP(B88,[3]Sheet2!$A$1:$B$97,2,0)</f>
        <v>#N/A</v>
      </c>
      <c r="H88" t="e">
        <f>VLOOKUP(B88,[4]Sheet2!$A$1:$B$97,2,0)</f>
        <v>#N/A</v>
      </c>
      <c r="I88" t="e">
        <f>VLOOKUP(B88,[5]Sheet2!$A$1:$B$97,2,0)</f>
        <v>#N/A</v>
      </c>
      <c r="J88" t="e">
        <f>VLOOKUP(B88,[6]Sheet2!$A$1:$B$97,2,0)</f>
        <v>#N/A</v>
      </c>
      <c r="K88" t="e">
        <f>VLOOKUP(B88,[7]Sheet2!$A$1:$B$97,2,0)</f>
        <v>#N/A</v>
      </c>
    </row>
    <row r="89" spans="1:11" x14ac:dyDescent="0.2">
      <c r="A89">
        <v>24510250205</v>
      </c>
      <c r="B89" t="s">
        <v>61</v>
      </c>
      <c r="C89">
        <v>25836</v>
      </c>
      <c r="D89">
        <v>0.78200000000000003</v>
      </c>
      <c r="E89">
        <f>VLOOKUP(B89,'[1]Affordability_Index_-_Rent'!$A$1:$B$97,2,0)</f>
        <v>51.971326159999997</v>
      </c>
      <c r="F89">
        <f>VLOOKUP(B89,'[2]Affordability_Index_-_Mortgage'!$A$1:$B$96,2,0)</f>
        <v>38.002980630000003</v>
      </c>
      <c r="G89">
        <f>VLOOKUP(B89,[3]Sheet2!$A$1:$B$97,2,0)</f>
        <v>6.9962686600000001</v>
      </c>
      <c r="H89">
        <f>VLOOKUP(B89,[4]Sheet2!$A$1:$B$97,2,0)</f>
        <v>2.6666666666666701</v>
      </c>
      <c r="I89">
        <f>VLOOKUP(B89,[5]Sheet2!$A$1:$B$97,2,0)</f>
        <v>59250</v>
      </c>
      <c r="J89">
        <f>VLOOKUP(B89,[6]Sheet2!$A$1:$B$97,2,0)</f>
        <v>45.335820900000002</v>
      </c>
      <c r="K89">
        <f>VLOOKUP(B89,[7]Sheet2!$A$1:$B$97,2,0)</f>
        <v>83.154121860000004</v>
      </c>
    </row>
    <row r="90" spans="1:11" hidden="1" x14ac:dyDescent="0.2">
      <c r="A90">
        <v>24510260202</v>
      </c>
      <c r="B90" t="s">
        <v>62</v>
      </c>
      <c r="C90">
        <v>25652</v>
      </c>
      <c r="D90">
        <v>0.91290000000000004</v>
      </c>
      <c r="E90" t="e">
        <f>VLOOKUP(B90,'[1]Affordability_Index_-_Rent'!$A$1:$B$97,2,0)</f>
        <v>#N/A</v>
      </c>
      <c r="F90" t="e">
        <f>VLOOKUP(B90,'[2]Affordability_Index_-_Mortgage'!$A$1:$B$96,2,0)</f>
        <v>#N/A</v>
      </c>
      <c r="G90" t="e">
        <f>VLOOKUP(B90,[3]Sheet2!$A$1:$B$97,2,0)</f>
        <v>#N/A</v>
      </c>
      <c r="H90" t="e">
        <f>VLOOKUP(B90,[4]Sheet2!$A$1:$B$97,2,0)</f>
        <v>#N/A</v>
      </c>
      <c r="I90" t="e">
        <f>VLOOKUP(B90,[5]Sheet2!$A$1:$B$97,2,0)</f>
        <v>#N/A</v>
      </c>
      <c r="J90" t="e">
        <f>VLOOKUP(B90,[6]Sheet2!$A$1:$B$97,2,0)</f>
        <v>#N/A</v>
      </c>
      <c r="K90" t="e">
        <f>VLOOKUP(B90,[7]Sheet2!$A$1:$B$97,2,0)</f>
        <v>#N/A</v>
      </c>
    </row>
    <row r="91" spans="1:11" x14ac:dyDescent="0.2">
      <c r="A91">
        <v>24510250402</v>
      </c>
      <c r="B91" t="s">
        <v>34</v>
      </c>
      <c r="C91">
        <v>25348</v>
      </c>
      <c r="D91">
        <v>0.62880000000000003</v>
      </c>
      <c r="E91">
        <f>VLOOKUP(B91,'[1]Affordability_Index_-_Rent'!$A$1:$B$97,2,0)</f>
        <v>52.462772049999998</v>
      </c>
      <c r="F91">
        <f>VLOOKUP(B91,'[2]Affordability_Index_-_Mortgage'!$A$1:$B$96,2,0)</f>
        <v>28.08798646</v>
      </c>
      <c r="G91">
        <f>VLOOKUP(B91,[3]Sheet2!$A$1:$B$97,2,0)</f>
        <v>7.8260869565217401</v>
      </c>
      <c r="H91">
        <f>VLOOKUP(B91,[4]Sheet2!$A$1:$B$97,2,0)</f>
        <v>0.90090090090090102</v>
      </c>
      <c r="I91">
        <f>VLOOKUP(B91,[5]Sheet2!$A$1:$B$97,2,0)</f>
        <v>67500</v>
      </c>
      <c r="J91">
        <f>VLOOKUP(B91,[6]Sheet2!$A$1:$B$97,2,0)</f>
        <v>40.329024680000003</v>
      </c>
      <c r="K91">
        <f>VLOOKUP(B91,[7]Sheet2!$A$1:$B$97,2,0)</f>
        <v>62.619320350000002</v>
      </c>
    </row>
    <row r="92" spans="1:11" x14ac:dyDescent="0.2">
      <c r="A92">
        <v>24510210200</v>
      </c>
      <c r="B92" t="s">
        <v>63</v>
      </c>
      <c r="C92">
        <v>25184</v>
      </c>
      <c r="D92">
        <v>0.60540000000000005</v>
      </c>
      <c r="E92">
        <f>VLOOKUP(B92,'[1]Affordability_Index_-_Rent'!$A$1:$B$97,2,0)</f>
        <v>59.364820850000001</v>
      </c>
      <c r="F92">
        <f>VLOOKUP(B92,'[2]Affordability_Index_-_Mortgage'!$A$1:$B$96,2,0)</f>
        <v>25.87412587</v>
      </c>
      <c r="G92">
        <f>VLOOKUP(B92,[3]Sheet2!$A$1:$B$97,2,0)</f>
        <v>6.1755146262188498</v>
      </c>
      <c r="H92">
        <f>VLOOKUP(B92,[4]Sheet2!$A$1:$B$97,2,0)</f>
        <v>2.3391812865497101</v>
      </c>
      <c r="I92">
        <f>VLOOKUP(B92,[5]Sheet2!$A$1:$B$97,2,0)</f>
        <v>155000</v>
      </c>
      <c r="J92">
        <f>VLOOKUP(B92,[6]Sheet2!$A$1:$B$97,2,0)</f>
        <v>40.05055977</v>
      </c>
      <c r="K92">
        <f>VLOOKUP(B92,[7]Sheet2!$A$1:$B$97,2,0)</f>
        <v>250.8143322</v>
      </c>
    </row>
    <row r="93" spans="1:11" x14ac:dyDescent="0.2">
      <c r="A93">
        <v>24510120700</v>
      </c>
      <c r="B93" t="s">
        <v>64</v>
      </c>
      <c r="C93">
        <v>25123</v>
      </c>
      <c r="D93">
        <v>0.43130000000000002</v>
      </c>
      <c r="E93">
        <f>VLOOKUP(B93,'[1]Affordability_Index_-_Rent'!$A$1:$B$97,2,0)</f>
        <v>41.596402470000001</v>
      </c>
      <c r="F93">
        <f>VLOOKUP(B93,'[2]Affordability_Index_-_Mortgage'!$A$1:$B$96,2,0)</f>
        <v>25.129701690000001</v>
      </c>
      <c r="G93">
        <f>VLOOKUP(B93,[3]Sheet2!$A$1:$B$97,2,0)</f>
        <v>0.81549439347604502</v>
      </c>
      <c r="H93">
        <f>VLOOKUP(B93,[4]Sheet2!$A$1:$B$97,2,0)</f>
        <v>0</v>
      </c>
      <c r="I93">
        <f>VLOOKUP(B93,[5]Sheet2!$A$1:$B$97,2,0)</f>
        <v>244900</v>
      </c>
      <c r="J93">
        <f>VLOOKUP(B93,[6]Sheet2!$A$1:$B$97,2,0)</f>
        <v>64.336682690000004</v>
      </c>
      <c r="K93">
        <f>VLOOKUP(B93,[7]Sheet2!$A$1:$B$97,2,0)</f>
        <v>33.445756039999999</v>
      </c>
    </row>
    <row r="94" spans="1:11" x14ac:dyDescent="0.2">
      <c r="A94">
        <v>24510170100</v>
      </c>
      <c r="B94" t="s">
        <v>43</v>
      </c>
      <c r="C94">
        <v>24776</v>
      </c>
      <c r="D94">
        <v>0.80710000000000004</v>
      </c>
      <c r="E94">
        <f>VLOOKUP(B94,'[1]Affordability_Index_-_Rent'!$A$1:$B$97,2,0)</f>
        <v>47.688281480000001</v>
      </c>
      <c r="F94">
        <f>VLOOKUP(B94,'[2]Affordability_Index_-_Mortgage'!$A$1:$B$96,2,0)</f>
        <v>47.305389220000002</v>
      </c>
      <c r="G94">
        <f>VLOOKUP(B94,[3]Sheet2!$A$1:$B$97,2,0)</f>
        <v>11.190817790530801</v>
      </c>
      <c r="H94">
        <f>VLOOKUP(B94,[4]Sheet2!$A$1:$B$97,2,0)</f>
        <v>25.6410256410256</v>
      </c>
      <c r="I94">
        <f>VLOOKUP(B94,[5]Sheet2!$A$1:$B$97,2,0)</f>
        <v>174400</v>
      </c>
      <c r="J94">
        <f>VLOOKUP(B94,[6]Sheet2!$A$1:$B$97,2,0)</f>
        <v>39.741750359999997</v>
      </c>
      <c r="K94">
        <f>VLOOKUP(B94,[7]Sheet2!$A$1:$B$97,2,0)</f>
        <v>95.085780749999998</v>
      </c>
    </row>
    <row r="95" spans="1:11" x14ac:dyDescent="0.2">
      <c r="A95">
        <v>24510250500</v>
      </c>
      <c r="B95" t="s">
        <v>65</v>
      </c>
      <c r="C95">
        <v>24644</v>
      </c>
      <c r="D95">
        <v>0.48149999999999998</v>
      </c>
      <c r="E95">
        <f>VLOOKUP(B95,'[1]Affordability_Index_-_Rent'!$A$1:$B$97,2,0)</f>
        <v>52.462772049999998</v>
      </c>
      <c r="F95">
        <f>VLOOKUP(B95,'[2]Affordability_Index_-_Mortgage'!$A$1:$B$96,2,0)</f>
        <v>28.08798646</v>
      </c>
      <c r="G95">
        <f>VLOOKUP(B95,[3]Sheet2!$A$1:$B$97,2,0)</f>
        <v>7.8260869565217401</v>
      </c>
      <c r="H95">
        <f>VLOOKUP(B95,[4]Sheet2!$A$1:$B$97,2,0)</f>
        <v>0.90090090090090102</v>
      </c>
      <c r="I95">
        <f>VLOOKUP(B95,[5]Sheet2!$A$1:$B$97,2,0)</f>
        <v>67500</v>
      </c>
      <c r="J95">
        <f>VLOOKUP(B95,[6]Sheet2!$A$1:$B$97,2,0)</f>
        <v>40.329024680000003</v>
      </c>
      <c r="K95">
        <f>VLOOKUP(B95,[7]Sheet2!$A$1:$B$97,2,0)</f>
        <v>62.619320350000002</v>
      </c>
    </row>
    <row r="96" spans="1:11" hidden="1" x14ac:dyDescent="0.2">
      <c r="A96">
        <v>24510260404</v>
      </c>
      <c r="B96" t="s">
        <v>53</v>
      </c>
      <c r="C96">
        <v>24252</v>
      </c>
      <c r="D96">
        <v>0.73250000000000004</v>
      </c>
      <c r="E96" t="e">
        <f>VLOOKUP(B96,'[1]Affordability_Index_-_Rent'!$A$1:$B$97,2,0)</f>
        <v>#N/A</v>
      </c>
      <c r="F96" t="e">
        <f>VLOOKUP(B96,'[2]Affordability_Index_-_Mortgage'!$A$1:$B$96,2,0)</f>
        <v>#N/A</v>
      </c>
      <c r="G96" t="e">
        <f>VLOOKUP(B96,[3]Sheet2!$A$1:$B$97,2,0)</f>
        <v>#N/A</v>
      </c>
      <c r="H96" t="e">
        <f>VLOOKUP(B96,[4]Sheet2!$A$1:$B$97,2,0)</f>
        <v>#N/A</v>
      </c>
      <c r="I96" t="e">
        <f>VLOOKUP(B96,[5]Sheet2!$A$1:$B$97,2,0)</f>
        <v>#N/A</v>
      </c>
      <c r="J96" t="e">
        <f>VLOOKUP(B96,[6]Sheet2!$A$1:$B$97,2,0)</f>
        <v>#N/A</v>
      </c>
      <c r="K96" t="e">
        <f>VLOOKUP(B96,[7]Sheet2!$A$1:$B$97,2,0)</f>
        <v>#N/A</v>
      </c>
    </row>
    <row r="97" spans="1:11" x14ac:dyDescent="0.2">
      <c r="A97">
        <v>24510110100</v>
      </c>
      <c r="B97" t="s">
        <v>43</v>
      </c>
      <c r="C97">
        <v>23998</v>
      </c>
      <c r="D97">
        <v>0.41639999999999999</v>
      </c>
      <c r="E97">
        <f>VLOOKUP(B97,'[1]Affordability_Index_-_Rent'!$A$1:$B$97,2,0)</f>
        <v>47.688281480000001</v>
      </c>
      <c r="F97">
        <f>VLOOKUP(B97,'[2]Affordability_Index_-_Mortgage'!$A$1:$B$96,2,0)</f>
        <v>47.305389220000002</v>
      </c>
      <c r="G97">
        <f>VLOOKUP(B97,[3]Sheet2!$A$1:$B$97,2,0)</f>
        <v>11.190817790530801</v>
      </c>
      <c r="H97">
        <f>VLOOKUP(B97,[4]Sheet2!$A$1:$B$97,2,0)</f>
        <v>25.6410256410256</v>
      </c>
      <c r="I97">
        <f>VLOOKUP(B97,[5]Sheet2!$A$1:$B$97,2,0)</f>
        <v>174400</v>
      </c>
      <c r="J97">
        <f>VLOOKUP(B97,[6]Sheet2!$A$1:$B$97,2,0)</f>
        <v>39.741750359999997</v>
      </c>
      <c r="K97">
        <f>VLOOKUP(B97,[7]Sheet2!$A$1:$B$97,2,0)</f>
        <v>95.085780749999998</v>
      </c>
    </row>
    <row r="98" spans="1:11" hidden="1" x14ac:dyDescent="0.2">
      <c r="A98">
        <v>24510120600</v>
      </c>
      <c r="B98" t="s">
        <v>66</v>
      </c>
      <c r="C98">
        <v>23281</v>
      </c>
      <c r="D98">
        <v>0.68459999999999999</v>
      </c>
      <c r="E98" t="e">
        <f>VLOOKUP(B98,'[1]Affordability_Index_-_Rent'!$A$1:$B$97,2,0)</f>
        <v>#N/A</v>
      </c>
      <c r="F98" t="e">
        <f>VLOOKUP(B98,'[2]Affordability_Index_-_Mortgage'!$A$1:$B$96,2,0)</f>
        <v>#N/A</v>
      </c>
      <c r="G98" t="e">
        <f>VLOOKUP(B98,[3]Sheet2!$A$1:$B$97,2,0)</f>
        <v>#N/A</v>
      </c>
      <c r="H98" t="e">
        <f>VLOOKUP(B98,[4]Sheet2!$A$1:$B$97,2,0)</f>
        <v>#N/A</v>
      </c>
      <c r="I98" t="e">
        <f>VLOOKUP(B98,[5]Sheet2!$A$1:$B$97,2,0)</f>
        <v>#N/A</v>
      </c>
      <c r="J98" t="e">
        <f>VLOOKUP(B98,[6]Sheet2!$A$1:$B$97,2,0)</f>
        <v>#N/A</v>
      </c>
      <c r="K98" t="e">
        <f>VLOOKUP(B98,[7]Sheet2!$A$1:$B$97,2,0)</f>
        <v>#N/A</v>
      </c>
    </row>
    <row r="99" spans="1:11" x14ac:dyDescent="0.2">
      <c r="A99">
        <v>24510110200</v>
      </c>
      <c r="B99" t="s">
        <v>43</v>
      </c>
      <c r="C99">
        <v>23225</v>
      </c>
      <c r="D99">
        <v>0.433</v>
      </c>
      <c r="E99">
        <f>VLOOKUP(B99,'[1]Affordability_Index_-_Rent'!$A$1:$B$97,2,0)</f>
        <v>47.688281480000001</v>
      </c>
      <c r="F99">
        <f>VLOOKUP(B99,'[2]Affordability_Index_-_Mortgage'!$A$1:$B$96,2,0)</f>
        <v>47.305389220000002</v>
      </c>
      <c r="G99">
        <f>VLOOKUP(B99,[3]Sheet2!$A$1:$B$97,2,0)</f>
        <v>11.190817790530801</v>
      </c>
      <c r="H99">
        <f>VLOOKUP(B99,[4]Sheet2!$A$1:$B$97,2,0)</f>
        <v>25.6410256410256</v>
      </c>
      <c r="I99">
        <f>VLOOKUP(B99,[5]Sheet2!$A$1:$B$97,2,0)</f>
        <v>174400</v>
      </c>
      <c r="J99">
        <f>VLOOKUP(B99,[6]Sheet2!$A$1:$B$97,2,0)</f>
        <v>39.741750359999997</v>
      </c>
      <c r="K99">
        <f>VLOOKUP(B99,[7]Sheet2!$A$1:$B$97,2,0)</f>
        <v>95.085780749999998</v>
      </c>
    </row>
    <row r="100" spans="1:11" x14ac:dyDescent="0.2">
      <c r="A100">
        <v>24510250600</v>
      </c>
      <c r="B100" t="s">
        <v>34</v>
      </c>
      <c r="C100">
        <v>23009</v>
      </c>
      <c r="D100">
        <v>0.2273</v>
      </c>
      <c r="E100">
        <f>VLOOKUP(B100,'[1]Affordability_Index_-_Rent'!$A$1:$B$97,2,0)</f>
        <v>52.462772049999998</v>
      </c>
      <c r="F100">
        <f>VLOOKUP(B100,'[2]Affordability_Index_-_Mortgage'!$A$1:$B$96,2,0)</f>
        <v>28.08798646</v>
      </c>
      <c r="G100">
        <f>VLOOKUP(B100,[3]Sheet2!$A$1:$B$97,2,0)</f>
        <v>7.8260869565217401</v>
      </c>
      <c r="H100">
        <f>VLOOKUP(B100,[4]Sheet2!$A$1:$B$97,2,0)</f>
        <v>0.90090090090090102</v>
      </c>
      <c r="I100">
        <f>VLOOKUP(B100,[5]Sheet2!$A$1:$B$97,2,0)</f>
        <v>67500</v>
      </c>
      <c r="J100">
        <f>VLOOKUP(B100,[6]Sheet2!$A$1:$B$97,2,0)</f>
        <v>40.329024680000003</v>
      </c>
      <c r="K100">
        <f>VLOOKUP(B100,[7]Sheet2!$A$1:$B$97,2,0)</f>
        <v>62.619320350000002</v>
      </c>
    </row>
    <row r="101" spans="1:11" hidden="1" x14ac:dyDescent="0.2">
      <c r="A101">
        <v>24510120300</v>
      </c>
      <c r="B101" t="s">
        <v>67</v>
      </c>
      <c r="C101">
        <v>22463</v>
      </c>
      <c r="D101">
        <v>0.67259999999999998</v>
      </c>
      <c r="E101" t="e">
        <f>VLOOKUP(B101,'[1]Affordability_Index_-_Rent'!$A$1:$B$97,2,0)</f>
        <v>#N/A</v>
      </c>
      <c r="F101" t="e">
        <f>VLOOKUP(B101,'[2]Affordability_Index_-_Mortgage'!$A$1:$B$96,2,0)</f>
        <v>#N/A</v>
      </c>
      <c r="G101" t="e">
        <f>VLOOKUP(B101,[3]Sheet2!$A$1:$B$97,2,0)</f>
        <v>#N/A</v>
      </c>
      <c r="H101" t="e">
        <f>VLOOKUP(B101,[4]Sheet2!$A$1:$B$97,2,0)</f>
        <v>#N/A</v>
      </c>
      <c r="I101" t="e">
        <f>VLOOKUP(B101,[5]Sheet2!$A$1:$B$97,2,0)</f>
        <v>#N/A</v>
      </c>
      <c r="J101" t="e">
        <f>VLOOKUP(B101,[6]Sheet2!$A$1:$B$97,2,0)</f>
        <v>#N/A</v>
      </c>
      <c r="K101" t="e">
        <f>VLOOKUP(B101,[7]Sheet2!$A$1:$B$97,2,0)</f>
        <v>#N/A</v>
      </c>
    </row>
    <row r="102" spans="1:11" x14ac:dyDescent="0.2">
      <c r="A102">
        <v>24510180300</v>
      </c>
      <c r="B102" t="s">
        <v>68</v>
      </c>
      <c r="C102">
        <v>22384</v>
      </c>
      <c r="D102">
        <v>0.69930000000000003</v>
      </c>
      <c r="E102">
        <f>VLOOKUP(B102,'[1]Affordability_Index_-_Rent'!$A$1:$B$97,2,0)</f>
        <v>54.410857499999999</v>
      </c>
      <c r="F102">
        <f>VLOOKUP(B102,'[2]Affordability_Index_-_Mortgage'!$A$1:$B$96,2,0)</f>
        <v>28.5012285</v>
      </c>
      <c r="G102">
        <f>VLOOKUP(B102,[3]Sheet2!$A$1:$B$97,2,0)</f>
        <v>13.543191800000001</v>
      </c>
      <c r="H102">
        <f>VLOOKUP(B102,[4]Sheet2!$A$1:$B$97,2,0)</f>
        <v>42.702702702702702</v>
      </c>
      <c r="I102">
        <f>VLOOKUP(B102,[5]Sheet2!$A$1:$B$97,2,0)</f>
        <v>120000</v>
      </c>
      <c r="J102">
        <f>VLOOKUP(B102,[6]Sheet2!$A$1:$B$97,2,0)</f>
        <v>29.35578331</v>
      </c>
      <c r="K102">
        <f>VLOOKUP(B102,[7]Sheet2!$A$1:$B$97,2,0)</f>
        <v>72.794571250000004</v>
      </c>
    </row>
    <row r="103" spans="1:11" x14ac:dyDescent="0.2">
      <c r="A103">
        <v>24510040200</v>
      </c>
      <c r="B103" t="s">
        <v>43</v>
      </c>
      <c r="C103">
        <v>21579</v>
      </c>
      <c r="D103">
        <v>0.55730000000000002</v>
      </c>
      <c r="E103">
        <f>VLOOKUP(B103,'[1]Affordability_Index_-_Rent'!$A$1:$B$97,2,0)</f>
        <v>47.688281480000001</v>
      </c>
      <c r="F103">
        <f>VLOOKUP(B103,'[2]Affordability_Index_-_Mortgage'!$A$1:$B$96,2,0)</f>
        <v>47.305389220000002</v>
      </c>
      <c r="G103">
        <f>VLOOKUP(B103,[3]Sheet2!$A$1:$B$97,2,0)</f>
        <v>11.190817790530801</v>
      </c>
      <c r="H103">
        <f>VLOOKUP(B103,[4]Sheet2!$A$1:$B$97,2,0)</f>
        <v>25.6410256410256</v>
      </c>
      <c r="I103">
        <f>VLOOKUP(B103,[5]Sheet2!$A$1:$B$97,2,0)</f>
        <v>174400</v>
      </c>
      <c r="J103">
        <f>VLOOKUP(B103,[6]Sheet2!$A$1:$B$97,2,0)</f>
        <v>39.741750359999997</v>
      </c>
      <c r="K103">
        <f>VLOOKUP(B103,[7]Sheet2!$A$1:$B$97,2,0)</f>
        <v>95.085780749999998</v>
      </c>
    </row>
    <row r="104" spans="1:11" hidden="1" x14ac:dyDescent="0.2">
      <c r="A104">
        <v>24510190200</v>
      </c>
      <c r="B104" t="s">
        <v>69</v>
      </c>
      <c r="C104">
        <v>21278</v>
      </c>
      <c r="D104">
        <v>0.70730000000000004</v>
      </c>
      <c r="E104" t="e">
        <f>VLOOKUP(B104,'[1]Affordability_Index_-_Rent'!$A$1:$B$97,2,0)</f>
        <v>#N/A</v>
      </c>
      <c r="F104" t="e">
        <f>VLOOKUP(B104,'[2]Affordability_Index_-_Mortgage'!$A$1:$B$96,2,0)</f>
        <v>#N/A</v>
      </c>
      <c r="G104" t="e">
        <f>VLOOKUP(B104,[3]Sheet2!$A$1:$B$97,2,0)</f>
        <v>#N/A</v>
      </c>
      <c r="H104" t="e">
        <f>VLOOKUP(B104,[4]Sheet2!$A$1:$B$97,2,0)</f>
        <v>#N/A</v>
      </c>
      <c r="I104" t="e">
        <f>VLOOKUP(B104,[5]Sheet2!$A$1:$B$97,2,0)</f>
        <v>#N/A</v>
      </c>
      <c r="J104" t="e">
        <f>VLOOKUP(B104,[6]Sheet2!$A$1:$B$97,2,0)</f>
        <v>#N/A</v>
      </c>
      <c r="K104" t="e">
        <f>VLOOKUP(B104,[7]Sheet2!$A$1:$B$97,2,0)</f>
        <v>#N/A</v>
      </c>
    </row>
    <row r="105" spans="1:11" hidden="1" x14ac:dyDescent="0.2">
      <c r="A105">
        <v>24510060300</v>
      </c>
      <c r="B105" t="s">
        <v>70</v>
      </c>
      <c r="C105">
        <v>20803</v>
      </c>
      <c r="D105">
        <v>0.65500000000000003</v>
      </c>
      <c r="E105" t="e">
        <f>VLOOKUP(B105,'[1]Affordability_Index_-_Rent'!$A$1:$B$97,2,0)</f>
        <v>#N/A</v>
      </c>
      <c r="F105" t="e">
        <f>VLOOKUP(B105,'[2]Affordability_Index_-_Mortgage'!$A$1:$B$96,2,0)</f>
        <v>#N/A</v>
      </c>
      <c r="G105" t="e">
        <f>VLOOKUP(B105,[3]Sheet2!$A$1:$B$97,2,0)</f>
        <v>#N/A</v>
      </c>
      <c r="H105" t="e">
        <f>VLOOKUP(B105,[4]Sheet2!$A$1:$B$97,2,0)</f>
        <v>#N/A</v>
      </c>
      <c r="I105" t="e">
        <f>VLOOKUP(B105,[5]Sheet2!$A$1:$B$97,2,0)</f>
        <v>#N/A</v>
      </c>
      <c r="J105" t="e">
        <f>VLOOKUP(B105,[6]Sheet2!$A$1:$B$97,2,0)</f>
        <v>#N/A</v>
      </c>
      <c r="K105" t="e">
        <f>VLOOKUP(B105,[7]Sheet2!$A$1:$B$97,2,0)</f>
        <v>#N/A</v>
      </c>
    </row>
    <row r="106" spans="1:11" hidden="1" x14ac:dyDescent="0.2">
      <c r="A106">
        <v>24510200500</v>
      </c>
      <c r="B106" t="s">
        <v>71</v>
      </c>
      <c r="C106">
        <v>20019</v>
      </c>
      <c r="D106">
        <v>0.64829999999999999</v>
      </c>
      <c r="E106" t="e">
        <f>VLOOKUP(B106,'[1]Affordability_Index_-_Rent'!$A$1:$B$97,2,0)</f>
        <v>#N/A</v>
      </c>
      <c r="F106" t="e">
        <f>VLOOKUP(B106,'[2]Affordability_Index_-_Mortgage'!$A$1:$B$96,2,0)</f>
        <v>#N/A</v>
      </c>
      <c r="G106" t="e">
        <f>VLOOKUP(B106,[3]Sheet2!$A$1:$B$97,2,0)</f>
        <v>#N/A</v>
      </c>
      <c r="H106" t="e">
        <f>VLOOKUP(B106,[4]Sheet2!$A$1:$B$97,2,0)</f>
        <v>#N/A</v>
      </c>
      <c r="I106" t="e">
        <f>VLOOKUP(B106,[5]Sheet2!$A$1:$B$97,2,0)</f>
        <v>#N/A</v>
      </c>
      <c r="J106" t="e">
        <f>VLOOKUP(B106,[6]Sheet2!$A$1:$B$97,2,0)</f>
        <v>#N/A</v>
      </c>
      <c r="K106" t="e">
        <f>VLOOKUP(B106,[7]Sheet2!$A$1:$B$97,2,0)</f>
        <v>#N/A</v>
      </c>
    </row>
    <row r="107" spans="1:11" x14ac:dyDescent="0.2">
      <c r="A107">
        <v>24510210100</v>
      </c>
      <c r="B107" t="s">
        <v>63</v>
      </c>
      <c r="C107">
        <v>19924</v>
      </c>
      <c r="D107">
        <v>0.61599999999999999</v>
      </c>
      <c r="E107">
        <f>VLOOKUP(B107,'[1]Affordability_Index_-_Rent'!$A$1:$B$97,2,0)</f>
        <v>59.364820850000001</v>
      </c>
      <c r="F107">
        <f>VLOOKUP(B107,'[2]Affordability_Index_-_Mortgage'!$A$1:$B$96,2,0)</f>
        <v>25.87412587</v>
      </c>
      <c r="G107">
        <f>VLOOKUP(B107,[3]Sheet2!$A$1:$B$97,2,0)</f>
        <v>6.1755146262188498</v>
      </c>
      <c r="H107">
        <f>VLOOKUP(B107,[4]Sheet2!$A$1:$B$97,2,0)</f>
        <v>2.3391812865497101</v>
      </c>
      <c r="I107">
        <f>VLOOKUP(B107,[5]Sheet2!$A$1:$B$97,2,0)</f>
        <v>155000</v>
      </c>
      <c r="J107">
        <f>VLOOKUP(B107,[6]Sheet2!$A$1:$B$97,2,0)</f>
        <v>40.05055977</v>
      </c>
      <c r="K107">
        <f>VLOOKUP(B107,[7]Sheet2!$A$1:$B$97,2,0)</f>
        <v>250.8143322</v>
      </c>
    </row>
  </sheetData>
  <autoFilter ref="A1:K107" xr:uid="{B60B63DF-6F20-7841-A0AB-8E6651BB411B}">
    <filterColumn colId="4">
      <filters>
        <filter val="24.28180575"/>
        <filter val="28.06158153"/>
        <filter val="35.44468547"/>
        <filter val="38.72340426"/>
        <filter val="40.14909478"/>
        <filter val="41.40285537"/>
        <filter val="41.59640247"/>
        <filter val="43.21036107"/>
        <filter val="43.77410468"/>
        <filter val="44.74522293"/>
        <filter val="46.26436782"/>
        <filter val="47.68828148"/>
        <filter val="50.64703257"/>
        <filter val="51.97132616"/>
        <filter val="52.46277205"/>
        <filter val="52.49136655"/>
        <filter val="54.4108575"/>
        <filter val="56.15435795"/>
        <filter val="59.3648208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BC8-7E07-2F42-AE6C-59179150EF64}">
  <dimension ref="A1:Q42"/>
  <sheetViews>
    <sheetView tabSelected="1" topLeftCell="O1" zoomScale="140" workbookViewId="0">
      <selection activeCell="P8" sqref="P8"/>
    </sheetView>
  </sheetViews>
  <sheetFormatPr baseColWidth="10" defaultRowHeight="16" x14ac:dyDescent="0.2"/>
  <cols>
    <col min="1" max="1" width="21.6640625" customWidth="1"/>
    <col min="2" max="2" width="23" customWidth="1"/>
    <col min="3" max="3" width="19.1640625" customWidth="1"/>
    <col min="4" max="4" width="17.5" customWidth="1"/>
    <col min="5" max="5" width="17.33203125" customWidth="1"/>
    <col min="6" max="6" width="19.5" customWidth="1"/>
    <col min="7" max="7" width="25.6640625" customWidth="1"/>
    <col min="8" max="8" width="35.5" customWidth="1"/>
    <col min="9" max="9" width="26.1640625" customWidth="1"/>
    <col min="10" max="10" width="35.83203125" customWidth="1"/>
    <col min="11" max="11" width="21.83203125" customWidth="1"/>
    <col min="12" max="12" width="34.5" customWidth="1"/>
    <col min="13" max="13" width="33.1640625" customWidth="1"/>
    <col min="14" max="14" width="39.33203125" customWidth="1"/>
    <col min="15" max="15" width="60.1640625" customWidth="1"/>
    <col min="16" max="16" width="59.1640625" bestFit="1" customWidth="1"/>
    <col min="17" max="17" width="18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80</v>
      </c>
      <c r="K1" t="s">
        <v>79</v>
      </c>
      <c r="L1" t="s">
        <v>81</v>
      </c>
      <c r="M1" t="s">
        <v>83</v>
      </c>
      <c r="N1" t="s">
        <v>82</v>
      </c>
      <c r="O1" t="s">
        <v>84</v>
      </c>
      <c r="P1" t="s">
        <v>85</v>
      </c>
      <c r="Q1" t="s">
        <v>86</v>
      </c>
    </row>
    <row r="2" spans="1:17" x14ac:dyDescent="0.2">
      <c r="A2">
        <v>24510271501</v>
      </c>
      <c r="B2" t="s">
        <v>4</v>
      </c>
      <c r="C2">
        <v>69634</v>
      </c>
      <c r="D2">
        <v>0.19719999999999999</v>
      </c>
      <c r="E2">
        <v>38.723404260000002</v>
      </c>
      <c r="F2">
        <v>28.333333329999999</v>
      </c>
      <c r="G2">
        <v>0.21727322107550201</v>
      </c>
      <c r="H2">
        <v>0</v>
      </c>
      <c r="I2">
        <v>255000</v>
      </c>
      <c r="J2">
        <v>81.803367730000005</v>
      </c>
      <c r="K2">
        <v>19.148936169999999</v>
      </c>
      <c r="L2">
        <v>99.111111111111114</v>
      </c>
      <c r="M2">
        <v>8.2474230000000003E-3</v>
      </c>
      <c r="N2">
        <v>0.12093647600619176</v>
      </c>
      <c r="O2">
        <v>2469856.145</v>
      </c>
      <c r="P2">
        <v>17.644202304877901</v>
      </c>
      <c r="Q2">
        <v>4.8522781746597632</v>
      </c>
    </row>
    <row r="3" spans="1:17" x14ac:dyDescent="0.2">
      <c r="A3">
        <v>24510271200</v>
      </c>
      <c r="B3" t="s">
        <v>6</v>
      </c>
      <c r="C3">
        <v>66907</v>
      </c>
      <c r="D3">
        <v>0.1865</v>
      </c>
      <c r="E3">
        <v>52.491366550000002</v>
      </c>
      <c r="F3">
        <v>26.588897830000001</v>
      </c>
      <c r="G3">
        <v>0.47012733000000001</v>
      </c>
      <c r="H3">
        <v>0</v>
      </c>
      <c r="I3">
        <v>338350</v>
      </c>
      <c r="J3">
        <v>74.476003919999997</v>
      </c>
      <c r="K3">
        <v>47.360631480000002</v>
      </c>
      <c r="L3">
        <v>231.33333333333334</v>
      </c>
      <c r="M3">
        <v>3.6593264200000003E-2</v>
      </c>
      <c r="N3">
        <v>3.5787906550618413E-2</v>
      </c>
      <c r="O3">
        <v>882537.61396666663</v>
      </c>
      <c r="P3">
        <v>23.636339524863224</v>
      </c>
      <c r="Q3">
        <v>6.4567042190015025</v>
      </c>
    </row>
    <row r="4" spans="1:17" x14ac:dyDescent="0.2">
      <c r="A4">
        <v>24510020300</v>
      </c>
      <c r="B4" t="s">
        <v>10</v>
      </c>
      <c r="C4">
        <v>52863</v>
      </c>
      <c r="D4">
        <v>0.19320000000000001</v>
      </c>
      <c r="E4">
        <v>35.444685470000003</v>
      </c>
      <c r="F4">
        <v>20.779976720000001</v>
      </c>
      <c r="G4">
        <v>1.03117505995204</v>
      </c>
      <c r="H4">
        <v>6.9767441860465098</v>
      </c>
      <c r="I4">
        <v>267500</v>
      </c>
      <c r="J4">
        <v>50.52757794</v>
      </c>
      <c r="K4">
        <v>13.88286334</v>
      </c>
      <c r="L4">
        <v>511.11111111111109</v>
      </c>
      <c r="M4">
        <v>0.25584333539999998</v>
      </c>
      <c r="N4">
        <v>0.48401373980805384</v>
      </c>
      <c r="O4">
        <v>2436880.4913333333</v>
      </c>
      <c r="P4">
        <v>23.677751674832969</v>
      </c>
      <c r="Q4">
        <v>4.4470765191249386</v>
      </c>
    </row>
    <row r="5" spans="1:17" x14ac:dyDescent="0.2">
      <c r="A5">
        <v>24510272004</v>
      </c>
      <c r="B5" t="s">
        <v>13</v>
      </c>
      <c r="C5">
        <v>48007</v>
      </c>
      <c r="D5">
        <v>0.23680000000000001</v>
      </c>
      <c r="E5">
        <v>44.745222929999997</v>
      </c>
      <c r="F5">
        <v>40.965517239999997</v>
      </c>
      <c r="G5">
        <v>0.10270455323519299</v>
      </c>
      <c r="H5">
        <v>0</v>
      </c>
      <c r="I5">
        <v>208000</v>
      </c>
      <c r="J5">
        <v>82.403286550000004</v>
      </c>
      <c r="K5">
        <v>36.22611465</v>
      </c>
      <c r="L5">
        <v>25.111111111111111</v>
      </c>
      <c r="M5">
        <v>0.13168595559999999</v>
      </c>
      <c r="N5">
        <v>0</v>
      </c>
      <c r="O5">
        <v>1909206.3226666667</v>
      </c>
      <c r="P5">
        <v>19.89166782967828</v>
      </c>
      <c r="Q5">
        <v>7.0668643382308538</v>
      </c>
    </row>
    <row r="6" spans="1:17" x14ac:dyDescent="0.2">
      <c r="A6">
        <v>24510010400</v>
      </c>
      <c r="B6" t="s">
        <v>16</v>
      </c>
      <c r="C6">
        <v>44105</v>
      </c>
      <c r="D6">
        <v>0.16239999999999999</v>
      </c>
      <c r="E6">
        <v>24.28180575</v>
      </c>
      <c r="F6">
        <v>17.42344245</v>
      </c>
      <c r="G6">
        <v>0.47052996532937102</v>
      </c>
      <c r="H6">
        <v>0</v>
      </c>
      <c r="I6">
        <v>295500</v>
      </c>
      <c r="J6">
        <v>66.889549279999997</v>
      </c>
      <c r="K6">
        <v>11.627906980000001</v>
      </c>
      <c r="L6">
        <v>204.22222222222223</v>
      </c>
      <c r="M6">
        <v>0.1211034483</v>
      </c>
      <c r="N6">
        <v>0.41666662037037044</v>
      </c>
      <c r="O6">
        <v>7991207.0219999999</v>
      </c>
      <c r="P6">
        <v>18.582557203251689</v>
      </c>
      <c r="Q6">
        <v>3.4540282675103526</v>
      </c>
    </row>
    <row r="7" spans="1:17" x14ac:dyDescent="0.2">
      <c r="A7">
        <v>24510250103</v>
      </c>
      <c r="B7" t="s">
        <v>20</v>
      </c>
      <c r="C7">
        <v>40634</v>
      </c>
      <c r="D7">
        <v>0.29630000000000001</v>
      </c>
      <c r="E7">
        <v>56.154357949999998</v>
      </c>
      <c r="F7">
        <v>31.266375549999999</v>
      </c>
      <c r="G7">
        <v>2.0621827411167502</v>
      </c>
      <c r="H7">
        <v>0</v>
      </c>
      <c r="I7">
        <v>80000</v>
      </c>
      <c r="J7">
        <v>63.927664970000002</v>
      </c>
      <c r="K7">
        <v>149.0352628</v>
      </c>
      <c r="L7">
        <v>476.77777777777777</v>
      </c>
      <c r="M7">
        <v>-6.38774748E-2</v>
      </c>
      <c r="N7">
        <v>0.11155729791387764</v>
      </c>
      <c r="O7">
        <v>2281638.0313333333</v>
      </c>
      <c r="P7">
        <v>20.899836169816169</v>
      </c>
      <c r="Q7">
        <v>11.136927676048582</v>
      </c>
    </row>
    <row r="8" spans="1:17" x14ac:dyDescent="0.2">
      <c r="A8">
        <v>24510261100</v>
      </c>
      <c r="B8" t="s">
        <v>16</v>
      </c>
      <c r="C8">
        <v>39841</v>
      </c>
      <c r="D8">
        <v>0.16350000000000001</v>
      </c>
      <c r="E8">
        <v>24.28180575</v>
      </c>
      <c r="F8">
        <v>17.42344245</v>
      </c>
      <c r="G8">
        <v>0.47052996532937102</v>
      </c>
      <c r="H8">
        <v>0</v>
      </c>
      <c r="I8">
        <v>295500</v>
      </c>
      <c r="J8">
        <v>66.889549279999997</v>
      </c>
      <c r="K8">
        <v>11.627906980000001</v>
      </c>
      <c r="L8">
        <v>204.22222222222223</v>
      </c>
      <c r="M8">
        <v>0.1211034483</v>
      </c>
      <c r="N8">
        <v>0.41666662037037044</v>
      </c>
      <c r="O8">
        <v>7991207.0219999999</v>
      </c>
      <c r="P8">
        <v>18.582557203251689</v>
      </c>
      <c r="Q8">
        <v>3.4540282675103526</v>
      </c>
    </row>
    <row r="9" spans="1:17" x14ac:dyDescent="0.2">
      <c r="A9">
        <v>24510010100</v>
      </c>
      <c r="B9" t="s">
        <v>16</v>
      </c>
      <c r="C9">
        <v>39259</v>
      </c>
      <c r="D9">
        <v>0.11219999999999999</v>
      </c>
      <c r="E9">
        <v>24.28180575</v>
      </c>
      <c r="F9">
        <v>17.42344245</v>
      </c>
      <c r="G9">
        <v>0.47052996532937102</v>
      </c>
      <c r="H9">
        <v>0</v>
      </c>
      <c r="I9">
        <v>295500</v>
      </c>
      <c r="J9">
        <v>66.889549279999997</v>
      </c>
      <c r="K9">
        <v>11.627906980000001</v>
      </c>
      <c r="L9">
        <v>204.22222222222223</v>
      </c>
      <c r="M9">
        <v>0.1211034483</v>
      </c>
      <c r="N9">
        <v>0.41666662037037044</v>
      </c>
      <c r="O9">
        <v>7991207.0219999999</v>
      </c>
      <c r="P9">
        <v>18.582557203251689</v>
      </c>
      <c r="Q9">
        <v>3.4540282675103526</v>
      </c>
    </row>
    <row r="10" spans="1:17" x14ac:dyDescent="0.2">
      <c r="A10">
        <v>24510130700</v>
      </c>
      <c r="B10" t="s">
        <v>27</v>
      </c>
      <c r="C10">
        <v>38765</v>
      </c>
      <c r="D10">
        <v>0.182</v>
      </c>
      <c r="E10">
        <v>41.596402470000001</v>
      </c>
      <c r="F10">
        <v>25.129701690000001</v>
      </c>
      <c r="G10">
        <v>0.81549439347604502</v>
      </c>
      <c r="H10">
        <v>0</v>
      </c>
      <c r="I10">
        <v>244900</v>
      </c>
      <c r="J10">
        <v>64.336682690000004</v>
      </c>
      <c r="K10">
        <v>33.445756039999999</v>
      </c>
      <c r="L10">
        <v>539.88888888888891</v>
      </c>
      <c r="M10">
        <v>-6.6872152200000007E-2</v>
      </c>
      <c r="N10">
        <v>0.26598808330457757</v>
      </c>
      <c r="O10">
        <v>1869666.97</v>
      </c>
      <c r="P10">
        <v>25.96347996758201</v>
      </c>
      <c r="Q10">
        <v>6.0275487661514582</v>
      </c>
    </row>
    <row r="11" spans="1:17" x14ac:dyDescent="0.2">
      <c r="A11">
        <v>24510270200</v>
      </c>
      <c r="B11" t="s">
        <v>29</v>
      </c>
      <c r="C11">
        <v>38140</v>
      </c>
      <c r="D11">
        <v>0.48430000000000001</v>
      </c>
      <c r="E11">
        <v>40.149094779999999</v>
      </c>
      <c r="F11">
        <v>28.351901649999999</v>
      </c>
      <c r="G11">
        <v>1.4765100671140901</v>
      </c>
      <c r="H11">
        <v>0</v>
      </c>
      <c r="I11">
        <v>155000</v>
      </c>
      <c r="J11">
        <v>72.818791950000005</v>
      </c>
      <c r="K11">
        <v>201.2779553</v>
      </c>
      <c r="L11">
        <v>132.66666666666666</v>
      </c>
      <c r="M11">
        <v>-5.1200000000000002E-2</v>
      </c>
      <c r="N11">
        <v>1.0184958852766237E-2</v>
      </c>
      <c r="O11">
        <v>785443.45606666664</v>
      </c>
      <c r="P11">
        <v>11.979921707811602</v>
      </c>
      <c r="Q11">
        <v>11.442784347865228</v>
      </c>
    </row>
    <row r="12" spans="1:17" x14ac:dyDescent="0.2">
      <c r="A12">
        <v>24003750201</v>
      </c>
      <c r="B12" t="s">
        <v>34</v>
      </c>
      <c r="C12">
        <v>37194</v>
      </c>
      <c r="D12">
        <v>0.36670000000000003</v>
      </c>
      <c r="E12">
        <v>52.462772049999998</v>
      </c>
      <c r="F12">
        <v>28.08798646</v>
      </c>
      <c r="G12">
        <v>7.8260869565217401</v>
      </c>
      <c r="H12">
        <v>0.90090090090090102</v>
      </c>
      <c r="I12">
        <v>67500</v>
      </c>
      <c r="J12">
        <v>40.329024680000003</v>
      </c>
      <c r="K12">
        <v>62.619320350000002</v>
      </c>
      <c r="L12">
        <v>798.66666666666663</v>
      </c>
      <c r="M12">
        <v>9.4972066999999993E-2</v>
      </c>
      <c r="N12">
        <v>0.14041987344660511</v>
      </c>
      <c r="O12">
        <v>7087627.2399999993</v>
      </c>
      <c r="P12">
        <v>18.607240224814401</v>
      </c>
      <c r="Q12">
        <v>16.769371613105424</v>
      </c>
    </row>
    <row r="13" spans="1:17" x14ac:dyDescent="0.2">
      <c r="A13">
        <v>24510270301</v>
      </c>
      <c r="B13" t="s">
        <v>29</v>
      </c>
      <c r="C13">
        <v>36213</v>
      </c>
      <c r="D13">
        <v>0.67190000000000005</v>
      </c>
      <c r="E13">
        <v>40.149094779999999</v>
      </c>
      <c r="F13">
        <v>28.351901649999999</v>
      </c>
      <c r="G13">
        <v>1.4765100671140901</v>
      </c>
      <c r="H13">
        <v>0</v>
      </c>
      <c r="I13">
        <v>155000</v>
      </c>
      <c r="J13">
        <v>72.818791950000005</v>
      </c>
      <c r="K13">
        <v>201.2779553</v>
      </c>
      <c r="L13">
        <v>132.66666666666666</v>
      </c>
      <c r="M13">
        <v>-5.1200000000000002E-2</v>
      </c>
      <c r="N13">
        <v>1.0184958852766237E-2</v>
      </c>
      <c r="O13">
        <v>785443.45606666664</v>
      </c>
      <c r="P13">
        <v>11.979921707811602</v>
      </c>
      <c r="Q13">
        <v>11.442784347865228</v>
      </c>
    </row>
    <row r="14" spans="1:17" x14ac:dyDescent="0.2">
      <c r="A14">
        <v>24510130803</v>
      </c>
      <c r="B14" t="s">
        <v>36</v>
      </c>
      <c r="C14">
        <v>35857</v>
      </c>
      <c r="D14">
        <v>0.26529999999999998</v>
      </c>
      <c r="E14">
        <v>41.596402470000001</v>
      </c>
      <c r="F14">
        <v>25.129701690000001</v>
      </c>
      <c r="G14">
        <v>0.81549439347604502</v>
      </c>
      <c r="H14">
        <v>0</v>
      </c>
      <c r="I14">
        <v>244900</v>
      </c>
      <c r="J14">
        <v>64.336682690000004</v>
      </c>
      <c r="K14">
        <v>33.445756039999999</v>
      </c>
      <c r="L14">
        <v>539.88888888888891</v>
      </c>
      <c r="M14">
        <v>-4.3668122000000004E-3</v>
      </c>
      <c r="N14">
        <v>0.26598808330457757</v>
      </c>
      <c r="O14">
        <v>1869666.97</v>
      </c>
      <c r="P14">
        <v>25.96347996758201</v>
      </c>
      <c r="Q14">
        <v>6.0275487661514582</v>
      </c>
    </row>
    <row r="15" spans="1:17" x14ac:dyDescent="0.2">
      <c r="A15">
        <v>24510130600</v>
      </c>
      <c r="B15" t="s">
        <v>27</v>
      </c>
      <c r="C15">
        <v>35464</v>
      </c>
      <c r="D15">
        <v>0.123</v>
      </c>
      <c r="E15">
        <v>41.596402470000001</v>
      </c>
      <c r="F15">
        <v>25.129701690000001</v>
      </c>
      <c r="G15">
        <v>0.81549439347604502</v>
      </c>
      <c r="H15">
        <v>0</v>
      </c>
      <c r="I15">
        <v>244900</v>
      </c>
      <c r="J15">
        <v>64.336682690000004</v>
      </c>
      <c r="K15">
        <v>33.445756039999999</v>
      </c>
      <c r="L15">
        <v>539.88888888888891</v>
      </c>
      <c r="M15">
        <v>-6.6872152000000004E-2</v>
      </c>
      <c r="N15">
        <v>0.26598808330457757</v>
      </c>
      <c r="O15">
        <v>1869666.97</v>
      </c>
      <c r="P15">
        <v>25.96347996758201</v>
      </c>
      <c r="Q15">
        <v>6.0275487661514582</v>
      </c>
    </row>
    <row r="16" spans="1:17" x14ac:dyDescent="0.2">
      <c r="A16">
        <v>24510130804</v>
      </c>
      <c r="B16" t="s">
        <v>27</v>
      </c>
      <c r="C16">
        <v>34707</v>
      </c>
      <c r="D16">
        <v>0.1555</v>
      </c>
      <c r="E16">
        <v>41.596402470000001</v>
      </c>
      <c r="F16">
        <v>25.129701690000001</v>
      </c>
      <c r="G16">
        <v>0.81549439347604502</v>
      </c>
      <c r="H16">
        <v>0</v>
      </c>
      <c r="I16">
        <v>244900</v>
      </c>
      <c r="J16">
        <v>64.336682690000004</v>
      </c>
      <c r="K16">
        <v>33.445756039999999</v>
      </c>
      <c r="L16">
        <v>539.88888888888891</v>
      </c>
      <c r="M16">
        <v>-6.6872152000000004E-2</v>
      </c>
      <c r="N16">
        <v>0.26598808330457757</v>
      </c>
      <c r="O16">
        <v>1869666.97</v>
      </c>
      <c r="P16">
        <v>25.96347996758201</v>
      </c>
      <c r="Q16">
        <v>6.0275487661514582</v>
      </c>
    </row>
    <row r="17" spans="1:17" x14ac:dyDescent="0.2">
      <c r="A17">
        <v>24510230200</v>
      </c>
      <c r="B17" t="s">
        <v>40</v>
      </c>
      <c r="C17">
        <v>34584</v>
      </c>
      <c r="D17">
        <v>0.1183</v>
      </c>
      <c r="E17">
        <v>28.061581530000002</v>
      </c>
      <c r="F17">
        <v>20.93294461</v>
      </c>
      <c r="G17">
        <v>0.23235550392099899</v>
      </c>
      <c r="H17">
        <v>0</v>
      </c>
      <c r="I17">
        <v>350000</v>
      </c>
      <c r="J17">
        <v>71.884984029999998</v>
      </c>
      <c r="K17">
        <v>5.5983205040000001</v>
      </c>
      <c r="L17">
        <v>254.33333333333334</v>
      </c>
      <c r="M17">
        <v>3.8834951499999999E-2</v>
      </c>
      <c r="N17">
        <v>0.54407448277568404</v>
      </c>
      <c r="O17">
        <v>4542341.166666667</v>
      </c>
      <c r="P17">
        <v>24.728987669838869</v>
      </c>
      <c r="Q17">
        <v>5.6359431837309542</v>
      </c>
    </row>
    <row r="18" spans="1:17" x14ac:dyDescent="0.2">
      <c r="A18">
        <v>24510250206</v>
      </c>
      <c r="B18" t="s">
        <v>41</v>
      </c>
      <c r="C18">
        <v>33943</v>
      </c>
      <c r="D18">
        <v>0.23669999999999999</v>
      </c>
      <c r="E18">
        <v>56.154357949999998</v>
      </c>
      <c r="F18">
        <v>31.266375549999999</v>
      </c>
      <c r="G18">
        <v>2.0621827411167502</v>
      </c>
      <c r="H18">
        <v>0</v>
      </c>
      <c r="I18">
        <v>80000</v>
      </c>
      <c r="J18">
        <v>63.927664970000002</v>
      </c>
      <c r="K18">
        <v>149.0352628</v>
      </c>
      <c r="L18">
        <v>99.111111111111114</v>
      </c>
      <c r="M18">
        <v>1.1795859400000001E-2</v>
      </c>
      <c r="N18">
        <v>0.11155729791387764</v>
      </c>
      <c r="O18">
        <v>2281638.0313333333</v>
      </c>
      <c r="P18">
        <v>20.899836169816169</v>
      </c>
      <c r="Q18">
        <v>11.136927676048582</v>
      </c>
    </row>
    <row r="19" spans="1:17" x14ac:dyDescent="0.2">
      <c r="A19">
        <v>24510010300</v>
      </c>
      <c r="B19" t="s">
        <v>16</v>
      </c>
      <c r="C19">
        <v>33660</v>
      </c>
      <c r="D19">
        <v>0.14860000000000001</v>
      </c>
      <c r="E19">
        <v>24.28180575</v>
      </c>
      <c r="F19">
        <v>17.42344245</v>
      </c>
      <c r="G19">
        <v>0.47052996532937102</v>
      </c>
      <c r="H19">
        <v>0</v>
      </c>
      <c r="I19">
        <v>295500</v>
      </c>
      <c r="J19">
        <v>66.889549279999997</v>
      </c>
      <c r="K19">
        <v>11.627906980000001</v>
      </c>
      <c r="L19">
        <v>204.22222222222223</v>
      </c>
      <c r="M19">
        <v>0.1211034483</v>
      </c>
      <c r="N19">
        <v>0.41666662037037044</v>
      </c>
      <c r="O19">
        <v>7991207.0219999999</v>
      </c>
      <c r="P19">
        <v>18.582557203251689</v>
      </c>
      <c r="Q19">
        <v>3.4540282675103526</v>
      </c>
    </row>
    <row r="20" spans="1:17" x14ac:dyDescent="0.2">
      <c r="A20">
        <v>24510040100</v>
      </c>
      <c r="B20" t="s">
        <v>43</v>
      </c>
      <c r="C20">
        <v>33047</v>
      </c>
      <c r="D20">
        <v>0.53969999999999996</v>
      </c>
      <c r="E20">
        <v>47.688281480000001</v>
      </c>
      <c r="F20">
        <v>47.305389220000002</v>
      </c>
      <c r="G20">
        <v>11.190817790530801</v>
      </c>
      <c r="H20">
        <v>25.6410256410256</v>
      </c>
      <c r="I20">
        <v>174400</v>
      </c>
      <c r="J20">
        <v>39.741750359999997</v>
      </c>
      <c r="K20">
        <v>95.085780749999998</v>
      </c>
      <c r="L20">
        <v>1221.2222222222222</v>
      </c>
      <c r="M20">
        <v>1.396551724</v>
      </c>
      <c r="N20">
        <v>3.6249102034673224</v>
      </c>
      <c r="O20">
        <v>1054644.3886333334</v>
      </c>
      <c r="P20">
        <v>32.047507004384805</v>
      </c>
      <c r="Q20">
        <v>4.8193878641238355</v>
      </c>
    </row>
    <row r="21" spans="1:17" x14ac:dyDescent="0.2">
      <c r="A21">
        <v>24510130806</v>
      </c>
      <c r="B21" t="s">
        <v>44</v>
      </c>
      <c r="C21">
        <v>32483</v>
      </c>
      <c r="D21">
        <v>0.33610000000000001</v>
      </c>
      <c r="E21">
        <v>41.596402470000001</v>
      </c>
      <c r="F21">
        <v>25.129701690000001</v>
      </c>
      <c r="G21">
        <v>0.81549439000000001</v>
      </c>
      <c r="H21">
        <v>0</v>
      </c>
      <c r="I21">
        <v>244900</v>
      </c>
      <c r="J21">
        <v>64.336682690000004</v>
      </c>
      <c r="K21">
        <v>33.445756039999999</v>
      </c>
      <c r="L21">
        <v>539.88888888888891</v>
      </c>
      <c r="M21">
        <v>0.26552655269999997</v>
      </c>
      <c r="N21">
        <v>0.26598808330457757</v>
      </c>
      <c r="O21">
        <v>1869666.97</v>
      </c>
      <c r="P21">
        <v>25.96347996758201</v>
      </c>
      <c r="Q21">
        <v>6.0275487661514582</v>
      </c>
    </row>
    <row r="22" spans="1:17" x14ac:dyDescent="0.2">
      <c r="A22">
        <v>24510250303</v>
      </c>
      <c r="B22" t="s">
        <v>41</v>
      </c>
      <c r="C22">
        <v>31533</v>
      </c>
      <c r="D22">
        <v>0.27879999999999999</v>
      </c>
      <c r="E22">
        <v>56.154357949999998</v>
      </c>
      <c r="F22">
        <v>31.266375549999999</v>
      </c>
      <c r="G22">
        <v>2.0621827411167502</v>
      </c>
      <c r="H22">
        <v>0</v>
      </c>
      <c r="I22">
        <v>80000</v>
      </c>
      <c r="J22">
        <v>63.927664970000002</v>
      </c>
      <c r="K22">
        <v>149.0352628</v>
      </c>
      <c r="L22">
        <v>476.77777777777777</v>
      </c>
      <c r="M22">
        <v>1.1795859400000001E-2</v>
      </c>
      <c r="N22">
        <v>0.11155729791387764</v>
      </c>
      <c r="O22">
        <v>2281638.0313333333</v>
      </c>
      <c r="P22">
        <v>20.899836169816169</v>
      </c>
      <c r="Q22">
        <v>11.136927676048582</v>
      </c>
    </row>
    <row r="23" spans="1:17" x14ac:dyDescent="0.2">
      <c r="A23">
        <v>24510250401</v>
      </c>
      <c r="B23" t="s">
        <v>34</v>
      </c>
      <c r="C23">
        <v>31454</v>
      </c>
      <c r="D23">
        <v>0.44359999999999999</v>
      </c>
      <c r="E23">
        <v>52.462772049999998</v>
      </c>
      <c r="F23">
        <v>28.08798646</v>
      </c>
      <c r="G23">
        <v>7.8260869565217401</v>
      </c>
      <c r="H23">
        <v>0.90090090090090102</v>
      </c>
      <c r="I23">
        <v>67500</v>
      </c>
      <c r="J23">
        <v>40.329024680000003</v>
      </c>
      <c r="K23">
        <v>62.619320350000002</v>
      </c>
      <c r="L23">
        <v>798.66666666666663</v>
      </c>
      <c r="M23">
        <v>9.4972066999999993E-2</v>
      </c>
      <c r="N23">
        <v>0.14041987344660511</v>
      </c>
      <c r="O23">
        <v>7087627.2399999993</v>
      </c>
      <c r="P23">
        <v>18.607240224814401</v>
      </c>
      <c r="Q23">
        <v>16.769371613105424</v>
      </c>
    </row>
    <row r="24" spans="1:17" x14ac:dyDescent="0.2">
      <c r="A24">
        <v>24510260102</v>
      </c>
      <c r="B24" t="s">
        <v>51</v>
      </c>
      <c r="C24">
        <v>30843</v>
      </c>
      <c r="D24">
        <v>0.86299999999999999</v>
      </c>
      <c r="E24">
        <v>50.64703257</v>
      </c>
      <c r="F24">
        <v>39.972602739999999</v>
      </c>
      <c r="G24">
        <v>1.2078830260648401</v>
      </c>
      <c r="H24">
        <v>1.31578947368421</v>
      </c>
      <c r="I24">
        <v>110000</v>
      </c>
      <c r="J24">
        <v>71.34456453</v>
      </c>
      <c r="K24">
        <v>148.14814809999999</v>
      </c>
      <c r="L24">
        <v>232</v>
      </c>
      <c r="M24">
        <v>5.3716055300000003E-2</v>
      </c>
      <c r="N24">
        <v>0.16449466988050249</v>
      </c>
      <c r="O24">
        <v>383351.58543333336</v>
      </c>
      <c r="P24">
        <v>10.360156812037896</v>
      </c>
      <c r="Q24">
        <v>10.931997309305297</v>
      </c>
    </row>
    <row r="25" spans="1:17" x14ac:dyDescent="0.2">
      <c r="A25">
        <v>24510270803</v>
      </c>
      <c r="B25" t="s">
        <v>52</v>
      </c>
      <c r="C25">
        <v>30166</v>
      </c>
      <c r="D25">
        <v>0.92200000000000004</v>
      </c>
      <c r="E25">
        <v>43.774104680000001</v>
      </c>
      <c r="F25">
        <v>36.888331239999999</v>
      </c>
      <c r="G25">
        <v>0.59171597633136097</v>
      </c>
      <c r="H25">
        <v>4</v>
      </c>
      <c r="I25">
        <v>150000</v>
      </c>
      <c r="J25">
        <v>76.781065089999998</v>
      </c>
      <c r="K25">
        <v>74.380165289999994</v>
      </c>
      <c r="L25">
        <v>51.333333333333336</v>
      </c>
      <c r="M25">
        <v>2.2056384700000001E-2</v>
      </c>
      <c r="N25">
        <v>0.1714454209228658</v>
      </c>
      <c r="O25">
        <v>312404.31560000003</v>
      </c>
      <c r="P25">
        <v>10.673702932896157</v>
      </c>
      <c r="Q25">
        <v>11.961554005249383</v>
      </c>
    </row>
    <row r="26" spans="1:17" x14ac:dyDescent="0.2">
      <c r="A26">
        <v>24510250101</v>
      </c>
      <c r="B26" t="s">
        <v>57</v>
      </c>
      <c r="C26">
        <v>28901</v>
      </c>
      <c r="D26">
        <v>0.91890000000000005</v>
      </c>
      <c r="E26">
        <v>43.210361069999998</v>
      </c>
      <c r="F26">
        <v>33.530482259999999</v>
      </c>
      <c r="G26">
        <v>1.02549889135255</v>
      </c>
      <c r="H26">
        <v>5.4054054054054097</v>
      </c>
      <c r="I26">
        <v>159450</v>
      </c>
      <c r="J26">
        <v>77.217294899999999</v>
      </c>
      <c r="K26">
        <v>110.6750392</v>
      </c>
      <c r="L26">
        <v>45.666666666666664</v>
      </c>
      <c r="M26">
        <v>-1.33049494E-2</v>
      </c>
      <c r="N26">
        <v>8.1539469463470279E-2</v>
      </c>
      <c r="O26">
        <v>349278.58793333336</v>
      </c>
      <c r="P26">
        <v>13.109817188791688</v>
      </c>
      <c r="Q26">
        <v>11.099940802998413</v>
      </c>
    </row>
    <row r="27" spans="1:17" x14ac:dyDescent="0.2">
      <c r="A27">
        <v>24510260201</v>
      </c>
      <c r="B27" t="s">
        <v>51</v>
      </c>
      <c r="C27">
        <v>27754</v>
      </c>
      <c r="D27">
        <v>0.88290000000000002</v>
      </c>
      <c r="E27">
        <v>50.64703257</v>
      </c>
      <c r="F27">
        <v>39.972602739999999</v>
      </c>
      <c r="G27">
        <v>1.2078830260648401</v>
      </c>
      <c r="H27">
        <v>1.31578947368421</v>
      </c>
      <c r="I27">
        <v>110000</v>
      </c>
      <c r="J27">
        <v>71.34456453</v>
      </c>
      <c r="K27">
        <v>148.14814809999999</v>
      </c>
      <c r="L27">
        <v>232</v>
      </c>
      <c r="M27">
        <v>5.3716055300000003E-2</v>
      </c>
      <c r="N27">
        <v>0.16449466988050249</v>
      </c>
      <c r="O27">
        <v>383351.58543333336</v>
      </c>
      <c r="P27">
        <v>10.360156812037896</v>
      </c>
      <c r="Q27">
        <v>10.931997309305297</v>
      </c>
    </row>
    <row r="28" spans="1:17" x14ac:dyDescent="0.2">
      <c r="A28">
        <v>24510030200</v>
      </c>
      <c r="B28" t="s">
        <v>59</v>
      </c>
      <c r="C28">
        <v>27607</v>
      </c>
      <c r="D28">
        <v>0.49059999999999998</v>
      </c>
      <c r="E28">
        <v>41.402855369999997</v>
      </c>
      <c r="F28">
        <v>44.204851750000003</v>
      </c>
      <c r="G28">
        <v>1.7939814814814801</v>
      </c>
      <c r="H28">
        <v>0</v>
      </c>
      <c r="I28">
        <v>295000</v>
      </c>
      <c r="J28">
        <v>36.574074070000002</v>
      </c>
      <c r="K28">
        <v>66.418373680000002</v>
      </c>
      <c r="L28">
        <v>478.77777777777777</v>
      </c>
      <c r="M28">
        <v>4.1591320100000002E-2</v>
      </c>
      <c r="N28">
        <v>0.8322544592426484</v>
      </c>
      <c r="O28">
        <v>8181406.8099999996</v>
      </c>
      <c r="P28">
        <v>35.575692355870807</v>
      </c>
      <c r="Q28">
        <v>14.121552742683079</v>
      </c>
    </row>
    <row r="29" spans="1:17" x14ac:dyDescent="0.2">
      <c r="A29">
        <v>24510200800</v>
      </c>
      <c r="B29" t="s">
        <v>60</v>
      </c>
      <c r="C29">
        <v>26669</v>
      </c>
      <c r="D29">
        <v>0.88739999999999997</v>
      </c>
      <c r="E29">
        <v>46.264367819999997</v>
      </c>
      <c r="F29">
        <v>47.194388779999997</v>
      </c>
      <c r="G29">
        <v>5.9940235542274598</v>
      </c>
      <c r="H29">
        <v>0.87976539589442804</v>
      </c>
      <c r="I29">
        <v>75000</v>
      </c>
      <c r="J29">
        <v>55.528212340000003</v>
      </c>
      <c r="K29">
        <v>211.68582380000001</v>
      </c>
      <c r="L29">
        <v>279.77777777777777</v>
      </c>
      <c r="M29">
        <v>-2.6009727199999999E-2</v>
      </c>
      <c r="N29">
        <v>0</v>
      </c>
      <c r="O29">
        <v>599937.75976666668</v>
      </c>
      <c r="P29">
        <v>13.889346331347522</v>
      </c>
      <c r="Q29">
        <v>17.649913024079588</v>
      </c>
    </row>
    <row r="30" spans="1:17" x14ac:dyDescent="0.2">
      <c r="A30">
        <v>24510230300</v>
      </c>
      <c r="B30" t="s">
        <v>40</v>
      </c>
      <c r="C30">
        <v>26589</v>
      </c>
      <c r="D30">
        <v>0.1426</v>
      </c>
      <c r="E30">
        <v>28.061581530000002</v>
      </c>
      <c r="F30">
        <v>20.93294461</v>
      </c>
      <c r="G30">
        <v>0.23235550392099899</v>
      </c>
      <c r="H30">
        <v>0</v>
      </c>
      <c r="I30">
        <v>350000</v>
      </c>
      <c r="J30">
        <v>71.884984029999998</v>
      </c>
      <c r="K30">
        <v>5.5983205040000001</v>
      </c>
      <c r="L30">
        <v>254.33333333333334</v>
      </c>
      <c r="M30">
        <v>3.8834951499999999E-2</v>
      </c>
      <c r="N30">
        <v>0.54407448277568404</v>
      </c>
      <c r="O30">
        <v>4542341.166666667</v>
      </c>
      <c r="P30">
        <v>24.728987669838869</v>
      </c>
      <c r="Q30">
        <v>5.6359431837309542</v>
      </c>
    </row>
    <row r="31" spans="1:17" x14ac:dyDescent="0.2">
      <c r="A31">
        <v>24510250205</v>
      </c>
      <c r="B31" t="s">
        <v>61</v>
      </c>
      <c r="C31">
        <v>25836</v>
      </c>
      <c r="D31">
        <v>0.78200000000000003</v>
      </c>
      <c r="E31">
        <v>51.971326159999997</v>
      </c>
      <c r="F31">
        <v>38.002980630000003</v>
      </c>
      <c r="G31">
        <v>6.9962686600000001</v>
      </c>
      <c r="H31">
        <v>2.6666666666666701</v>
      </c>
      <c r="I31">
        <v>59250</v>
      </c>
      <c r="J31">
        <v>45.335820900000002</v>
      </c>
      <c r="K31">
        <v>83.154121860000004</v>
      </c>
      <c r="L31">
        <v>253.22222222222223</v>
      </c>
      <c r="M31">
        <v>6.3317757000000002E-2</v>
      </c>
      <c r="N31">
        <v>7.0234562631689881E-2</v>
      </c>
      <c r="O31">
        <v>8181406.8099999996</v>
      </c>
      <c r="P31">
        <v>17.754965992984946</v>
      </c>
      <c r="Q31">
        <v>15.076783999919103</v>
      </c>
    </row>
    <row r="32" spans="1:17" x14ac:dyDescent="0.2">
      <c r="A32">
        <v>24510250402</v>
      </c>
      <c r="B32" t="s">
        <v>34</v>
      </c>
      <c r="C32">
        <v>25348</v>
      </c>
      <c r="D32">
        <v>0.62880000000000003</v>
      </c>
      <c r="E32">
        <v>52.462772049999998</v>
      </c>
      <c r="F32">
        <v>28.08798646</v>
      </c>
      <c r="G32">
        <v>7.8260869565217401</v>
      </c>
      <c r="H32">
        <v>0.90090090090090102</v>
      </c>
      <c r="I32">
        <v>67500</v>
      </c>
      <c r="J32">
        <v>40.329024680000003</v>
      </c>
      <c r="K32">
        <v>62.619320350000002</v>
      </c>
      <c r="L32">
        <v>798.66666666666663</v>
      </c>
      <c r="M32">
        <v>9.4972066999999993E-2</v>
      </c>
      <c r="N32">
        <v>0.14041987344660511</v>
      </c>
      <c r="O32">
        <v>7087627.2399999993</v>
      </c>
      <c r="P32">
        <v>18.607240224814401</v>
      </c>
      <c r="Q32">
        <v>16.769371613105424</v>
      </c>
    </row>
    <row r="33" spans="1:17" x14ac:dyDescent="0.2">
      <c r="A33">
        <v>24510210200</v>
      </c>
      <c r="B33" t="s">
        <v>63</v>
      </c>
      <c r="C33">
        <v>25184</v>
      </c>
      <c r="D33">
        <v>0.60540000000000005</v>
      </c>
      <c r="E33">
        <v>59.364820850000001</v>
      </c>
      <c r="F33">
        <v>25.87412587</v>
      </c>
      <c r="G33">
        <v>6.1755146262188498</v>
      </c>
      <c r="H33">
        <v>2.3391812865497101</v>
      </c>
      <c r="I33">
        <v>155000</v>
      </c>
      <c r="J33">
        <v>40.05055977</v>
      </c>
      <c r="K33">
        <v>250.8143322</v>
      </c>
      <c r="L33">
        <v>334.22222222222223</v>
      </c>
      <c r="M33">
        <v>-5.4343807799999998E-2</v>
      </c>
      <c r="N33">
        <v>0.40886787465927682</v>
      </c>
      <c r="O33">
        <v>2068613.3663333331</v>
      </c>
      <c r="P33">
        <v>25.739430136023362</v>
      </c>
      <c r="Q33">
        <v>13.67270437908287</v>
      </c>
    </row>
    <row r="34" spans="1:17" x14ac:dyDescent="0.2">
      <c r="A34">
        <v>24510120700</v>
      </c>
      <c r="B34" t="s">
        <v>64</v>
      </c>
      <c r="C34">
        <v>25123</v>
      </c>
      <c r="D34">
        <v>0.43130000000000002</v>
      </c>
      <c r="E34">
        <v>41.596402470000001</v>
      </c>
      <c r="F34">
        <v>25.129701690000001</v>
      </c>
      <c r="G34">
        <v>0.81549439347604502</v>
      </c>
      <c r="H34">
        <v>0</v>
      </c>
      <c r="I34">
        <v>244900</v>
      </c>
      <c r="J34">
        <v>64.336682690000004</v>
      </c>
      <c r="K34">
        <v>33.445756039999999</v>
      </c>
      <c r="L34">
        <v>539.88888888888891</v>
      </c>
      <c r="M34">
        <v>6.8231203800000001E-2</v>
      </c>
      <c r="N34">
        <v>0.26598808330457757</v>
      </c>
      <c r="O34">
        <v>1869666.97</v>
      </c>
      <c r="P34">
        <v>25.96347996758201</v>
      </c>
      <c r="Q34">
        <v>6.0275487661514582</v>
      </c>
    </row>
    <row r="35" spans="1:17" x14ac:dyDescent="0.2">
      <c r="A35">
        <v>24510170100</v>
      </c>
      <c r="B35" t="s">
        <v>43</v>
      </c>
      <c r="C35">
        <v>24776</v>
      </c>
      <c r="D35">
        <v>0.80710000000000004</v>
      </c>
      <c r="E35">
        <v>47.688281480000001</v>
      </c>
      <c r="F35">
        <v>47.305389220000002</v>
      </c>
      <c r="G35">
        <v>11.190817790530801</v>
      </c>
      <c r="H35">
        <v>25.6410256410256</v>
      </c>
      <c r="I35">
        <v>174400</v>
      </c>
      <c r="J35">
        <v>39.741750359999997</v>
      </c>
      <c r="K35">
        <v>95.085780749999998</v>
      </c>
      <c r="L35">
        <v>1221.2222222222222</v>
      </c>
      <c r="M35">
        <v>1.396551724</v>
      </c>
      <c r="N35">
        <v>3.6249102034673224</v>
      </c>
      <c r="O35">
        <v>1054644.3886333334</v>
      </c>
      <c r="P35">
        <v>32.047507004384805</v>
      </c>
      <c r="Q35">
        <v>4.8193878641238355</v>
      </c>
    </row>
    <row r="36" spans="1:17" x14ac:dyDescent="0.2">
      <c r="A36">
        <v>24510250500</v>
      </c>
      <c r="B36" t="s">
        <v>65</v>
      </c>
      <c r="C36">
        <v>24644</v>
      </c>
      <c r="D36">
        <v>0.48149999999999998</v>
      </c>
      <c r="E36">
        <v>52.462772049999998</v>
      </c>
      <c r="F36">
        <v>28.08798646</v>
      </c>
      <c r="G36">
        <v>7.8260869565217401</v>
      </c>
      <c r="H36">
        <v>0.90090090090090102</v>
      </c>
      <c r="I36">
        <v>67500</v>
      </c>
      <c r="J36">
        <v>40.329024680000003</v>
      </c>
      <c r="K36">
        <v>62.619320350000002</v>
      </c>
      <c r="L36">
        <v>798.66666666666663</v>
      </c>
      <c r="M36">
        <v>2.0341536899999998E-2</v>
      </c>
      <c r="N36">
        <v>0.14041987344660511</v>
      </c>
      <c r="O36">
        <v>7087627.2399999993</v>
      </c>
      <c r="P36">
        <v>18.607240224814401</v>
      </c>
      <c r="Q36">
        <v>16.769371613105424</v>
      </c>
    </row>
    <row r="37" spans="1:17" x14ac:dyDescent="0.2">
      <c r="A37">
        <v>24510110100</v>
      </c>
      <c r="B37" t="s">
        <v>43</v>
      </c>
      <c r="C37">
        <v>23998</v>
      </c>
      <c r="D37">
        <v>0.41639999999999999</v>
      </c>
      <c r="E37">
        <v>47.688281480000001</v>
      </c>
      <c r="F37">
        <v>47.305389220000002</v>
      </c>
      <c r="G37">
        <v>11.190817790530801</v>
      </c>
      <c r="H37">
        <v>25.6410256410256</v>
      </c>
      <c r="I37">
        <v>174400</v>
      </c>
      <c r="J37">
        <v>39.741750359999997</v>
      </c>
      <c r="K37">
        <v>95.085780749999998</v>
      </c>
      <c r="L37">
        <v>1221.2222222222222</v>
      </c>
      <c r="M37">
        <v>1.396551724</v>
      </c>
      <c r="N37">
        <v>3.6249102034673224</v>
      </c>
      <c r="O37">
        <v>1054644.3886333334</v>
      </c>
      <c r="P37">
        <v>32.047507004384805</v>
      </c>
      <c r="Q37">
        <v>4.8193878641238355</v>
      </c>
    </row>
    <row r="38" spans="1:17" x14ac:dyDescent="0.2">
      <c r="A38">
        <v>24510110200</v>
      </c>
      <c r="B38" t="s">
        <v>43</v>
      </c>
      <c r="C38">
        <v>23225</v>
      </c>
      <c r="D38">
        <v>0.433</v>
      </c>
      <c r="E38">
        <v>47.688281480000001</v>
      </c>
      <c r="F38">
        <v>47.305389220000002</v>
      </c>
      <c r="G38">
        <v>11.190817790530801</v>
      </c>
      <c r="H38">
        <v>25.6410256410256</v>
      </c>
      <c r="I38">
        <v>174400</v>
      </c>
      <c r="J38">
        <v>39.741750359999997</v>
      </c>
      <c r="K38">
        <v>95.085780749999998</v>
      </c>
      <c r="L38">
        <v>1221.2222222222222</v>
      </c>
      <c r="M38">
        <v>1.396551724</v>
      </c>
      <c r="N38">
        <v>3.6249102034673224</v>
      </c>
      <c r="O38">
        <v>1054644.3886333334</v>
      </c>
      <c r="P38">
        <v>32.047507004384805</v>
      </c>
      <c r="Q38">
        <v>4.8193878641238355</v>
      </c>
    </row>
    <row r="39" spans="1:17" x14ac:dyDescent="0.2">
      <c r="A39">
        <v>24510250600</v>
      </c>
      <c r="B39" t="s">
        <v>34</v>
      </c>
      <c r="C39">
        <v>23009</v>
      </c>
      <c r="D39">
        <v>0.2273</v>
      </c>
      <c r="E39">
        <v>52.462772049999998</v>
      </c>
      <c r="F39">
        <v>28.08798646</v>
      </c>
      <c r="G39">
        <v>7.8260869565217401</v>
      </c>
      <c r="H39">
        <v>0.90090090090090102</v>
      </c>
      <c r="I39">
        <v>67500</v>
      </c>
      <c r="J39">
        <v>40.329024680000003</v>
      </c>
      <c r="K39">
        <v>62.619320350000002</v>
      </c>
      <c r="L39">
        <v>798.66666666666663</v>
      </c>
      <c r="M39">
        <v>9.4972066999999993E-2</v>
      </c>
      <c r="N39">
        <v>0.14041987344660511</v>
      </c>
      <c r="O39">
        <v>7087627.2399999993</v>
      </c>
      <c r="P39">
        <v>18.607240224814401</v>
      </c>
      <c r="Q39">
        <v>16.769371613105424</v>
      </c>
    </row>
    <row r="40" spans="1:17" x14ac:dyDescent="0.2">
      <c r="A40">
        <v>24510180300</v>
      </c>
      <c r="B40" t="s">
        <v>68</v>
      </c>
      <c r="C40">
        <v>22384</v>
      </c>
      <c r="D40">
        <v>0.69930000000000003</v>
      </c>
      <c r="E40">
        <v>54.410857499999999</v>
      </c>
      <c r="F40">
        <v>28.5012285</v>
      </c>
      <c r="G40">
        <v>13.543191800000001</v>
      </c>
      <c r="H40">
        <v>42.702702702702702</v>
      </c>
      <c r="I40">
        <v>120000</v>
      </c>
      <c r="J40">
        <v>29.35578331</v>
      </c>
      <c r="K40">
        <v>72.794571250000004</v>
      </c>
      <c r="L40">
        <v>232.77777777777777</v>
      </c>
      <c r="M40">
        <v>-0.1034146341</v>
      </c>
      <c r="N40">
        <v>0.2457726675186786</v>
      </c>
      <c r="O40">
        <v>7242777.944666666</v>
      </c>
      <c r="P40">
        <v>23.710768304302775</v>
      </c>
      <c r="Q40">
        <v>15.80057741180989</v>
      </c>
    </row>
    <row r="41" spans="1:17" x14ac:dyDescent="0.2">
      <c r="A41">
        <v>24510040200</v>
      </c>
      <c r="B41" t="s">
        <v>43</v>
      </c>
      <c r="C41">
        <v>21579</v>
      </c>
      <c r="D41">
        <v>0.55730000000000002</v>
      </c>
      <c r="E41">
        <v>47.688281480000001</v>
      </c>
      <c r="F41">
        <v>47.305389220000002</v>
      </c>
      <c r="G41">
        <v>11.190817790530801</v>
      </c>
      <c r="H41">
        <v>25.6410256410256</v>
      </c>
      <c r="I41">
        <v>174400</v>
      </c>
      <c r="J41">
        <v>39.741750359999997</v>
      </c>
      <c r="K41">
        <v>95.085780749999998</v>
      </c>
      <c r="L41">
        <v>1221.2222222222222</v>
      </c>
      <c r="M41">
        <v>1.396551724</v>
      </c>
      <c r="N41">
        <v>3.6249102034673224</v>
      </c>
      <c r="O41">
        <v>1054644.3886333334</v>
      </c>
      <c r="P41">
        <v>32.047507004384805</v>
      </c>
      <c r="Q41">
        <v>4.8193878641238355</v>
      </c>
    </row>
    <row r="42" spans="1:17" x14ac:dyDescent="0.2">
      <c r="A42">
        <v>24510210100</v>
      </c>
      <c r="B42" t="s">
        <v>63</v>
      </c>
      <c r="C42">
        <v>19924</v>
      </c>
      <c r="D42">
        <v>0.61599999999999999</v>
      </c>
      <c r="E42">
        <v>59.364820850000001</v>
      </c>
      <c r="F42">
        <v>25.87412587</v>
      </c>
      <c r="G42">
        <v>6.1755146262188498</v>
      </c>
      <c r="H42">
        <v>2.3391812865497101</v>
      </c>
      <c r="I42">
        <v>155000</v>
      </c>
      <c r="J42">
        <v>40.05055977</v>
      </c>
      <c r="K42">
        <v>250.8143322</v>
      </c>
      <c r="L42">
        <v>334.22222222222223</v>
      </c>
      <c r="M42">
        <v>-5.4343807799999998E-2</v>
      </c>
      <c r="N42">
        <v>0.40886787465927682</v>
      </c>
      <c r="O42">
        <v>2068613.3663333331</v>
      </c>
      <c r="P42">
        <v>25.739430136023362</v>
      </c>
      <c r="Q42">
        <v>13.67270437908287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Raw_Data_Unfiltered</vt:lpstr>
      <vt:lpstr>Raw_Data_Filtered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Microsoft Office User</cp:lastModifiedBy>
  <dcterms:created xsi:type="dcterms:W3CDTF">2020-12-01T18:38:03Z</dcterms:created>
  <dcterms:modified xsi:type="dcterms:W3CDTF">2020-12-10T07:52:31Z</dcterms:modified>
</cp:coreProperties>
</file>