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bag\待整理\"/>
    </mc:Choice>
  </mc:AlternateContent>
  <bookViews>
    <workbookView xWindow="0" yWindow="0" windowWidth="27945" windowHeight="12375" tabRatio="455" activeTab="2"/>
  </bookViews>
  <sheets>
    <sheet name="8353版本指令表" sheetId="1" r:id="rId1"/>
    <sheet name="etthercat版本指令表（新建可能有缺失）" sheetId="7" r:id="rId2"/>
    <sheet name="人型机器人" sheetId="6" r:id="rId3"/>
    <sheet name="换算公式" sheetId="2" r:id="rId4"/>
    <sheet name="Sheet1" sheetId="8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L10" i="2"/>
  <c r="M10" i="2" s="1"/>
  <c r="N10" i="2" l="1"/>
  <c r="B104" i="7"/>
  <c r="B103" i="7"/>
  <c r="B102" i="7"/>
  <c r="B101" i="7"/>
  <c r="B100" i="7"/>
  <c r="B99" i="7"/>
  <c r="B98" i="7"/>
  <c r="B94" i="7"/>
  <c r="B93" i="7"/>
  <c r="B92" i="7"/>
  <c r="B91" i="7"/>
  <c r="B90" i="7"/>
  <c r="B88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46" i="7"/>
  <c r="B45" i="7"/>
  <c r="B44" i="7"/>
  <c r="B43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104" i="1"/>
  <c r="B103" i="1"/>
  <c r="B98" i="1"/>
  <c r="B99" i="1"/>
  <c r="B100" i="1"/>
  <c r="B101" i="1"/>
  <c r="B102" i="1"/>
  <c r="B82" i="1"/>
  <c r="B83" i="1"/>
  <c r="B84" i="1"/>
  <c r="B85" i="1"/>
  <c r="B86" i="1"/>
  <c r="B90" i="1" l="1"/>
  <c r="B91" i="1"/>
  <c r="B92" i="1"/>
  <c r="B93" i="1"/>
  <c r="B94" i="1"/>
  <c r="L11" i="2"/>
  <c r="L9" i="2"/>
  <c r="L8" i="2"/>
  <c r="L7" i="2"/>
  <c r="K7" i="2"/>
  <c r="B77" i="1"/>
  <c r="B41" i="1"/>
  <c r="B40" i="1"/>
  <c r="M7" i="2" l="1"/>
  <c r="N7" i="2"/>
  <c r="N8" i="2"/>
  <c r="M8" i="2"/>
  <c r="M11" i="2"/>
  <c r="N11" i="2"/>
  <c r="M9" i="2"/>
  <c r="N9" i="2"/>
  <c r="F25" i="2"/>
  <c r="E25" i="2"/>
  <c r="F24" i="2"/>
  <c r="E24" i="2"/>
  <c r="F23" i="2"/>
  <c r="E23" i="2"/>
  <c r="K18" i="2"/>
  <c r="E18" i="2"/>
  <c r="K17" i="2"/>
  <c r="E17" i="2"/>
  <c r="K16" i="2"/>
  <c r="E16" i="2"/>
  <c r="K15" i="2"/>
  <c r="E15" i="2"/>
  <c r="E11" i="2"/>
  <c r="E9" i="2"/>
  <c r="E8" i="2"/>
  <c r="E7" i="2"/>
  <c r="B88" i="1"/>
  <c r="B81" i="1"/>
  <c r="B80" i="1"/>
  <c r="B79" i="1"/>
  <c r="B78" i="1"/>
  <c r="B76" i="1"/>
  <c r="B75" i="1"/>
  <c r="B74" i="1"/>
  <c r="B73" i="1"/>
  <c r="B72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46" i="1"/>
  <c r="B45" i="1"/>
  <c r="B44" i="1"/>
  <c r="B43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<sst xmlns="http://schemas.openxmlformats.org/spreadsheetml/2006/main" count="942" uniqueCount="207">
  <si>
    <t>单位换算第二页</t>
  </si>
  <si>
    <t>软件版本号：5.8.2.0
硬件版本号：5.9.A.5</t>
  </si>
  <si>
    <t>16进制</t>
  </si>
  <si>
    <t>十进制</t>
  </si>
  <si>
    <t>功能</t>
  </si>
  <si>
    <t>发送或返回值</t>
  </si>
  <si>
    <t>返回值（一般为5字节）或参数说明</t>
  </si>
  <si>
    <t>更新日期</t>
  </si>
  <si>
    <t>修改项目</t>
  </si>
  <si>
    <t>1字节指令</t>
  </si>
  <si>
    <t>获取电机运行模式</t>
  </si>
  <si>
    <t>int32_t</t>
  </si>
  <si>
    <t>设置电机为停止模式</t>
  </si>
  <si>
    <t>无返回值</t>
  </si>
  <si>
    <t>获取电机电流</t>
  </si>
  <si>
    <t>单位为mA</t>
  </si>
  <si>
    <t>获取电机目标电流</t>
  </si>
  <si>
    <t>获取电机速度</t>
  </si>
  <si>
    <t>转化为度每秒公式：(返回值/100/减速比)*360</t>
  </si>
  <si>
    <t>获取电机目标转速</t>
  </si>
  <si>
    <t>获取电机当前位置</t>
  </si>
  <si>
    <t>转化为减速机角度公式：(返回值/65536/减速比)*360</t>
  </si>
  <si>
    <t>获取电机的目标位置，非位置模式下此参数将不起作用</t>
  </si>
  <si>
    <t>获取电机错误状态</t>
  </si>
  <si>
    <t>对应位为0表示无错误，为1表示出现错误
bit0代表电机内部软件错误，如电机运行时写入FLASH等
bit1代表过压
bit2代表欠压
bit4代表启动错误
bit5代表速度反馈错误
bit6代表过流
bit7代表软件错误，如电机运行时写入FLASH等
bit16代表编码器通讯错误
bit17代表电机温度过高
bit18代表电路板温度过高
bit19代表驱动芯片错误</t>
  </si>
  <si>
    <t>原本bit0实际代表FOC rate to high
bit7代表Software Error</t>
  </si>
  <si>
    <t>清除电机错误</t>
  </si>
  <si>
    <t>获取速度环比例</t>
  </si>
  <si>
    <t>固件版本（试用-根据情况更改）（兼容以前旧bit16-bit31设置时为0）
bit0-bit13-kp值max
bit16-bit29：速度值（绝对值）
bit30-bit31:高低速：零速0，低速1，高速2，保留3</t>
  </si>
  <si>
    <t>获取三帧</t>
  </si>
  <si>
    <t>获取速度环积分</t>
  </si>
  <si>
    <t>固件版本（试用-根据情况更改）（兼容以前旧bit16-bit31设置时为0）
bit0-bit13-ki值max
bit16-bit29：速度值（绝对值）
bit30-bit31:高低速：零速0，低速1，高速2，保留3</t>
  </si>
  <si>
    <t>获取速度环微分</t>
  </si>
  <si>
    <t>获取位置环比例</t>
  </si>
  <si>
    <t>获取位置环积分</t>
  </si>
  <si>
    <t>获取位置环微分</t>
  </si>
  <si>
    <t>获取母线电压</t>
  </si>
  <si>
    <t>获取电机最大电流绝对值</t>
  </si>
  <si>
    <t>电机设置的最大最小电流值，单位为mA</t>
  </si>
  <si>
    <t>获取最大正电流</t>
  </si>
  <si>
    <t>获取最小负电流</t>
  </si>
  <si>
    <t>获取最大正向加速度</t>
  </si>
  <si>
    <t>获取最小负向加速度</t>
  </si>
  <si>
    <t>获取最大正向允许速度</t>
  </si>
  <si>
    <t>获取最小负向允许速度</t>
  </si>
  <si>
    <t>获取最大正向位置</t>
  </si>
  <si>
    <t>减速机角度为：(返回值/65536/减速比)*360</t>
  </si>
  <si>
    <t>获取最小负向位置</t>
  </si>
  <si>
    <t>从Flash恢复参数</t>
  </si>
  <si>
    <t>储存参数到Flash</t>
  </si>
  <si>
    <t>恢复出厂设置</t>
  </si>
  <si>
    <r>
      <rPr>
        <sz val="11"/>
        <color theme="1"/>
        <rFont val="等线"/>
        <charset val="134"/>
        <scheme val="minor"/>
      </rPr>
      <t>恢复后，需要保存，下次上电F</t>
    </r>
    <r>
      <rPr>
        <sz val="11"/>
        <color theme="1"/>
        <rFont val="等线"/>
        <charset val="134"/>
        <scheme val="minor"/>
      </rPr>
      <t>lash恢复到出厂设置</t>
    </r>
  </si>
  <si>
    <t>储存参数到出厂设置</t>
  </si>
  <si>
    <t>获取电机温度</t>
  </si>
  <si>
    <t>单位：摄氏度</t>
  </si>
  <si>
    <t>获取电路板温度</t>
  </si>
  <si>
    <t>获取电流P</t>
  </si>
  <si>
    <t>获取电流I</t>
  </si>
  <si>
    <t>获取电流D</t>
  </si>
  <si>
    <t>电机型号</t>
  </si>
  <si>
    <t>int32_t=(刹车&lt;&lt;24)+(其他&lt;&lt;16) + (ACTUATOR_TYPE&lt;&lt;8) + 其他
刹车   1
ACTUATOR_TYPE 13 //CRA-RI30-40-PRO
ACTUATOR_TYPE 11 //CRA-RI40-52-PRO
ACTUATOR_TYPE 9  //CRA-RI50-60-PRO
ACTUATOR_TYPE 19//CRA-RI50-70-PRO
ACTUATOR_TYPE 5  //CRA-RI60-70-PRO
ACTUATOR_TYPE 25//CRA-RI60-80-PRO
ACTUATOR_TYPE 6  //CRA-RI70-90-PRO
ACTUATOR_TYPE 20//CRA-RI70-80-PRO
ACTUATOR_TYPE 21//CRA-RI70-90-PRO
ACTUATOR_TYPE 7  //CRA-RI80-110-PRO 
ACTUATOR_TYPE 17//CRA-RI80-97-PRO
ACTUATOR_TYPE 8  //CRA-RI100-142-PRO
ACTUATOR_TYPE 14//CRA-RI132-170-PRO</t>
  </si>
  <si>
    <t>int33_t</t>
  </si>
  <si>
    <t>编码器参数</t>
  </si>
  <si>
    <t>获取当前位置偏移</t>
  </si>
  <si>
    <t>当前位置=编码器位置 - 当前偏移值</t>
  </si>
  <si>
    <t>获取CSP</t>
  </si>
  <si>
    <t>返回8字节数据</t>
  </si>
  <si>
    <t>获取编码器电池电压</t>
  </si>
  <si>
    <t>需要新版（2023/5月更新）电路板硬件支持部分</t>
  </si>
  <si>
    <t>获取编码器状态</t>
  </si>
  <si>
    <t>双编码器版本是外圈位置，单编码器为状态</t>
  </si>
  <si>
    <t>8a</t>
  </si>
  <si>
    <t>获取过压阈值</t>
  </si>
  <si>
    <t>单位：V</t>
  </si>
  <si>
    <t>8c</t>
  </si>
  <si>
    <t>获取低压阈值</t>
  </si>
  <si>
    <t>8f</t>
  </si>
  <si>
    <t>获取电机线圈最大过温阈值</t>
  </si>
  <si>
    <t>获取驱动板最大过温阈值</t>
  </si>
  <si>
    <t>5字节指令</t>
  </si>
  <si>
    <t>设置电机运行模式为电流模式，并设置目标电流</t>
  </si>
  <si>
    <t>设置电流并获取电流速度位置</t>
  </si>
  <si>
    <t>设置电机运行模式为速度模式，并设置目标速度</t>
  </si>
  <si>
    <t>下发参数为：(目标转速（度每秒）*减速比*100)/360</t>
  </si>
  <si>
    <t>设置速度并获取电流速度位置</t>
  </si>
  <si>
    <t>设置电机运行模式为位置模式，并设置目标位置</t>
  </si>
  <si>
    <t>下发参数为：(减速机目标角度/360)*减速比*65536</t>
  </si>
  <si>
    <t>设置位置并获取电流速度位置</t>
  </si>
  <si>
    <t>双编码器</t>
  </si>
  <si>
    <t>参考位置模式，只发1字节为获取位置</t>
  </si>
  <si>
    <t>设置最大正电流</t>
  </si>
  <si>
    <t>设置最小负电流</t>
  </si>
  <si>
    <t>设置电机最大正向加速度</t>
  </si>
  <si>
    <t>数值代表每毫秒允许速度增加的值</t>
  </si>
  <si>
    <t>设置电机最小负向加速度</t>
  </si>
  <si>
    <t>数值代表每毫秒允许速度减少的值</t>
  </si>
  <si>
    <t>设置最大正向允许速度</t>
  </si>
  <si>
    <t>设置最小负向允许速度</t>
  </si>
  <si>
    <t>设置最大正向位置</t>
  </si>
  <si>
    <t>下发参数为：(减速机目标角度/360)*减速比*65536，</t>
  </si>
  <si>
    <t>设置最小负向位置</t>
  </si>
  <si>
    <t>设置速度环比例</t>
  </si>
  <si>
    <t xml:space="preserve">固件版本（试用-根据情况更改）（兼容以前旧bit16-bit31设置时为0）
bit0-bit13-kp值max
bit16-bit29：速度值（绝对值）
bit30-bit31:高低速：零速0，低速1，高速2，保留3
</t>
  </si>
  <si>
    <t>速度环常用PI控制</t>
  </si>
  <si>
    <t>设置速度环积分</t>
  </si>
  <si>
    <t>设置速度环微分</t>
  </si>
  <si>
    <t>设置位置环比例</t>
  </si>
  <si>
    <t>位置环常用PD控制</t>
  </si>
  <si>
    <t>设置位置环积分</t>
  </si>
  <si>
    <t>/</t>
  </si>
  <si>
    <t>设置位置环微分</t>
  </si>
  <si>
    <t>设置CAN ID</t>
  </si>
  <si>
    <t>为1到127</t>
  </si>
  <si>
    <t>编码器归零</t>
  </si>
  <si>
    <t>下发0，设置编码器位置为0，位置偏移为0，编码器报错，需要清除错误</t>
  </si>
  <si>
    <t>设置位置偏移</t>
  </si>
  <si>
    <t>设置偏移值和目标位置
（目标位置=编码器位置 - 偏移值）</t>
  </si>
  <si>
    <t>波特率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</si>
  <si>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000、500、250、125、100、50</t>
    </r>
  </si>
  <si>
    <t>设置电流环速度环位置限制开启</t>
  </si>
  <si>
    <t>bit0:置1开启速度环位置限制，
bit1:置1开启电流环位置限制，(保留)
bit2:置1开启(保留)
bit3:置1开启CSP替换获取TSP;(保留)
bit4:置1开启，0
bit5:置1开启，0
bit6:置1开启，0</t>
  </si>
  <si>
    <t>原版bit0:置1开启速度环位置限制</t>
  </si>
  <si>
    <t>设置（报文上传，通信掉线保护）时间</t>
  </si>
  <si>
    <t>uint16_t+uint16_t</t>
  </si>
  <si>
    <t>上传CSP报文时间:RxData[1] + (RxData[2] &lt;&lt; 8)
通信保护时间RxData[3] + (RxData[4] &lt;&lt; 8) 
注意：
所有单位为ms，为0时关闭；
CSP最小设置时间&gt;(1000/当前波特率*250us)（否则失败返回0）
通信保护时间内无CAN通信，电机停止;</t>
  </si>
  <si>
    <t>新增（版本更新丢失）</t>
  </si>
  <si>
    <t>设置过压阈值（重启生效）</t>
  </si>
  <si>
    <t>设置低压阈值（重启生效）</t>
  </si>
  <si>
    <t>设置线圈最大电压</t>
  </si>
  <si>
    <t>设置驱动板最大电压</t>
  </si>
  <si>
    <t>6字节指令</t>
  </si>
  <si>
    <t>内插位置模式</t>
  </si>
  <si>
    <t>int32_t+uint8_t</t>
  </si>
  <si>
    <t>目标位置（4字节）+周期（1字节，1ms差补一次，单位5ms）</t>
  </si>
  <si>
    <t>7字节指令</t>
  </si>
  <si>
    <t>8字节指令</t>
  </si>
  <si>
    <t>返回值说明：第一个字节为接收到的代码，其他字节为返回的目标数据，所有数据遵循低位在前，高位在后，
若返回值包含多组数据，每组数据遵循低位在前，高位在后
如返回值包含：代码+速度（两字节）+位置（4字节）
POS = RxData[1] + (RxData[2] &lt;&lt; 8) 。
SPEED=RxData[3] + (RxData[4] &lt;&lt; 8) + (RxData[5] &lt;&lt; 16) + (RxData[6] &lt;&lt; 24)。</t>
  </si>
  <si>
    <t>分段式PID：4段PID区间零速、零速-低速、低速-高速、高速
    int16_t HSpeed_KpSpeed;
    int16_t LSpeed_KpSpeed;
    int16_t ZSpeed_KpSpeed;
    int16_t HSpeed_Kp;
    int16_t LSpeed_Kp;
    int16_t ZSpeed_Kp;
    int16_t HSpeed_KiSpeed;
    int16_t LSpeed_KiSpeed;
    int16_t ZSpeed_KiSpeed;
    int16_t HSpeed_Ki;
    int16_t LSpeed_Ki;
    int16_t ZSpeed_Ki;
固件版本（试用-根据情况更改）
bit0-bit13-kp值max
bit16-bit29：速度值（兼容以前旧PID设置时为0）
bit30-bit31:高低速：零速0，低速1，高速2，保留3</t>
  </si>
  <si>
    <t>获取CSP：
电流 = RxData[0] + (RxData[1] &lt;&lt; 8)
速度 = RxData[2] + (RxData[3] &lt;&lt; 8)
位置 = RxData[4] + (RxData[5] &lt;&lt; 8) + (RxData[6] &lt;&lt; 16) + (RxData[7] &lt;&lt; 24）
获取TSP：
扭矩 = RxData[0] + (RxData[1] &lt;&lt; 8)
速度 = RxData[2] + (RxData[3] &lt;&lt; 8)
位置 = RxData[4] + (RxData[5] &lt;&lt; 8) + (RxData[6] &lt;&lt; 16) + (RxData[7] &lt;&lt; 24）</t>
  </si>
  <si>
    <t>参数说明：
第一个字节为要发送的代码，第二到第五个字节为要发送的数据，低位在前，第二个字节为要发送数据的低八位。</t>
  </si>
  <si>
    <t>指令表第一页</t>
  </si>
  <si>
    <t>位置转换</t>
  </si>
  <si>
    <t>速度转换</t>
  </si>
  <si>
    <t>电机端（cnt）</t>
  </si>
  <si>
    <t>减速比</t>
  </si>
  <si>
    <t>输出端（度）</t>
  </si>
  <si>
    <t>电机端（0.01HZ）</t>
  </si>
  <si>
    <t>输出端（RPM）</t>
  </si>
  <si>
    <t>输入</t>
  </si>
  <si>
    <t>编码器电池使用时长</t>
  </si>
  <si>
    <t>下发速度*0.6=电机RPM</t>
  </si>
  <si>
    <t>电池容量mAh</t>
  </si>
  <si>
    <t>待机电流uA</t>
  </si>
  <si>
    <t>天</t>
  </si>
  <si>
    <t>年</t>
  </si>
  <si>
    <t>新增</t>
    <phoneticPr fontId="15" type="noConversion"/>
  </si>
  <si>
    <t>软件版本号5.7</t>
    <phoneticPr fontId="17" type="noConversion"/>
  </si>
  <si>
    <t>支持</t>
    <phoneticPr fontId="17" type="noConversion"/>
  </si>
  <si>
    <t>不支持</t>
    <phoneticPr fontId="17" type="noConversion"/>
  </si>
  <si>
    <t>新增</t>
    <phoneticPr fontId="17" type="noConversion"/>
  </si>
  <si>
    <t xml:space="preserve">（-1：故障：不存在该模式）
0：停止模式
1：电流模式
2：速度模式
3：位置模式
</t>
    <phoneticPr fontId="15" type="noConversion"/>
  </si>
  <si>
    <t>电机版本号</t>
    <phoneticPr fontId="15" type="noConversion"/>
  </si>
  <si>
    <t>电机软件版本号</t>
    <phoneticPr fontId="15" type="noConversion"/>
  </si>
  <si>
    <r>
      <t>以16进制做版本记录（软件</t>
    </r>
    <r>
      <rPr>
        <sz val="11"/>
        <rFont val="等线"/>
        <family val="3"/>
        <charset val="134"/>
        <scheme val="minor"/>
      </rPr>
      <t>+硬件</t>
    </r>
    <r>
      <rPr>
        <sz val="11"/>
        <rFont val="等线"/>
        <charset val="134"/>
        <scheme val="minor"/>
      </rPr>
      <t>）</t>
    </r>
    <phoneticPr fontId="15" type="noConversion"/>
  </si>
  <si>
    <r>
      <t>以16进制做版本记录（软件</t>
    </r>
    <r>
      <rPr>
        <sz val="11"/>
        <rFont val="等线"/>
        <charset val="134"/>
        <scheme val="minor"/>
      </rPr>
      <t>）</t>
    </r>
    <phoneticPr fontId="15" type="noConversion"/>
  </si>
  <si>
    <t>停止电机</t>
    <phoneticPr fontId="15" type="noConversion"/>
  </si>
  <si>
    <t>下发参数为：(减速机目标角度/360)*减速比*65536，</t>
    <phoneticPr fontId="15" type="noConversion"/>
  </si>
  <si>
    <t>下发参数为：停机时间（MS）电机减速停止</t>
    <phoneticPr fontId="15" type="noConversion"/>
  </si>
  <si>
    <t>不支持</t>
    <phoneticPr fontId="15" type="noConversion"/>
  </si>
  <si>
    <t>删除轮廓位置，新增力位混合（部分电机支持）</t>
    <phoneticPr fontId="15" type="noConversion"/>
  </si>
  <si>
    <t>电机端（0.01HZ）</t>
    <phoneticPr fontId="17" type="noConversion"/>
  </si>
  <si>
    <t>减速比</t>
    <phoneticPr fontId="17" type="noConversion"/>
  </si>
  <si>
    <t>电机端（RPM）</t>
    <phoneticPr fontId="17" type="noConversion"/>
  </si>
  <si>
    <t>输出端（RPM）</t>
    <phoneticPr fontId="17" type="noConversion"/>
  </si>
  <si>
    <t>输出端（度/秒）</t>
    <phoneticPr fontId="17" type="noConversion"/>
  </si>
  <si>
    <t>输入</t>
    <phoneticPr fontId="17" type="noConversion"/>
  </si>
  <si>
    <t>float</t>
  </si>
  <si>
    <t xml:space="preserve">        MC_Interface.NextState = MS_PT_MODE;
        PT_mode.mode = 0;
        PT_mode.INThPT_KP = (RxData[0] &lt;&lt; 7) + (RxData[1] &gt;&gt; 1);
        PT_mode.INThPT_KD = ((RxData[1] &amp; 0X1) &lt;&lt; 8) + RxData[2];
        PT_mode.INTtargetpos_rad = (RxData[3] &lt;&lt; 8) + RxData[4];
        PT_mode.INTtargetspeed_rads = ((RxData[5]) &lt;&lt; 4) + (RxData[6] &gt;&gt; 4);
        PT_mode.INTtargettorque_NM = ((RxData[6] &amp; 0XF) &lt;&lt; 8) + RxData[7];
        PT_mode.hPT_KP = uint_to_float(PT_mode.INThPT_KP, KP_MINX, KP_MAXX, 12);
        PT_mode.hPT_KD = uint_to_float(PT_mode.INThPT_KD, KD_MINX, KD_MAXX, 9);
        PT_mode.targetpos_rad = uint_to_float(PT_mode.INTtargetpos_rad, POS_MINX, POS_MAXX, 16);
        PT_mode.targetspeed_rads = uint_to_float(PT_mode.INTtargetspeed_rads, SPD_MINX, SPD_MAXX, 12);
        PT_mode.targettorque_NM = uint_to_float(PT_mode.INTtargettorque_NM, T_MINX, T_MAXX, 12);</t>
    <phoneticPr fontId="17" type="noConversion"/>
  </si>
  <si>
    <t>电机端接收的数据</t>
    <phoneticPr fontId="17" type="noConversion"/>
  </si>
  <si>
    <t>电机端反馈的数据</t>
    <phoneticPr fontId="17" type="noConversion"/>
  </si>
  <si>
    <t xml:space="preserve">        PT_mode.INTpos_rad = float_to_uint(PT_mode.pos_rad, POS_MINX, POS_MAXX, 16);
        PT_mode.INTspeed_rads = float_to_uint(PT_mode.speed_rads, SPD_MINX, SPD_MAXX, 12);
        PT_mode.INTcurrent_A = float_to_uint(PT_mode.current_A, I_MINX, I_MAXX, 12);
        TxData[0] = 0x01 + PT_mode.motor_error;
        TxData[1] = (PT_mode.INTpos_rad &gt;&gt; 8) &amp; 0XFF;
        TxData[2] = PT_mode.INTpos_rad &amp; 0XFF;
        TxData[3] = (PT_mode.INTspeed_rads &gt;&gt; 4) &amp; 0XFF;
        TxData[4] = ((PT_mode.INTspeed_rads &amp; 0XF) &lt;&lt; 4) | (PT_mode.INTcurrent_A &gt;&gt; 8);
        TxData[5] = PT_mode.INTcurrent_A &amp; 0XFF;
        TxData[6] = (uint8_t)(PT_mode.Coil_Temp_Celsiu * 2 + 50);
        TxData[7] = (uint8_t)(PT_mode.Board_Temp_Celsiu * 2 + 50);
        TxHeader.DataLength = FDCAN_DLC_BYTES_8;
        HAL_FDCAN_AddMessageToTxFifoQ(&amp;hfdcan1, &amp;TxHeader, TxData);</t>
    <phoneticPr fontId="17" type="noConversion"/>
  </si>
  <si>
    <t>支持（修改过）</t>
    <phoneticPr fontId="17" type="noConversion"/>
  </si>
  <si>
    <t>力位混合模式（人型机器人）</t>
    <phoneticPr fontId="15" type="noConversion"/>
  </si>
  <si>
    <t>KT（力位混合模式）（测试）</t>
    <phoneticPr fontId="15" type="noConversion"/>
  </si>
  <si>
    <t>KD（力位混合模式）（测试）</t>
    <phoneticPr fontId="15" type="noConversion"/>
  </si>
  <si>
    <t>KP（力位混合模式）（测试）</t>
    <phoneticPr fontId="15" type="noConversion"/>
  </si>
  <si>
    <t>减速比（力位混合模式）（测试）</t>
    <phoneticPr fontId="15" type="noConversion"/>
  </si>
  <si>
    <t>测试</t>
    <phoneticPr fontId="15" type="noConversion"/>
  </si>
  <si>
    <t>KV（力位混合模式）（测试）</t>
    <phoneticPr fontId="15" type="noConversion"/>
  </si>
  <si>
    <t>输出端（弧度/S）</t>
    <phoneticPr fontId="17" type="noConversion"/>
  </si>
  <si>
    <t>位置模式：目标位置（4字节）+周期（1字节，1ms差补一次，单位5ms）（不用）</t>
    <phoneticPr fontId="15" type="noConversion"/>
  </si>
  <si>
    <t>设置位置环前馈电流</t>
    <phoneticPr fontId="15" type="noConversion"/>
  </si>
  <si>
    <t>无返回值，启动前配置，电机使能前偏置的电流</t>
    <phoneticPr fontId="15" type="noConversion"/>
  </si>
  <si>
    <t>力位混合模式（测试）（杜玉清PT模式）</t>
    <phoneticPr fontId="15" type="noConversion"/>
  </si>
  <si>
    <t>位置模式-前馈速度</t>
    <phoneticPr fontId="15" type="noConversion"/>
  </si>
  <si>
    <t>位置模式-前馈扭矩</t>
    <phoneticPr fontId="15" type="noConversion"/>
  </si>
  <si>
    <t>//位置模式-前馈位置</t>
    <phoneticPr fontId="15" type="noConversion"/>
  </si>
  <si>
    <t>位置平均插补</t>
  </si>
  <si>
    <t>速度位置同时控制</t>
  </si>
  <si>
    <t>位置模式：目标位置（4字节）+限制速度速度（2字节，正反速度）</t>
    <phoneticPr fontId="15" type="noConversion"/>
  </si>
  <si>
    <t>位置模式：目标位置（4字节）+前馈（2字节，速度）</t>
    <phoneticPr fontId="15" type="noConversion"/>
  </si>
  <si>
    <t>位置模式：目标位置（4字节）+前馈（2字节，前馈电流单位：0.1A）</t>
    <phoneticPr fontId="15" type="noConversion"/>
  </si>
  <si>
    <t>请看人型机器人篇章（ETHERCAT测试中）</t>
    <phoneticPr fontId="15" type="noConversion"/>
  </si>
  <si>
    <t>cnt</t>
    <phoneticPr fontId="15" type="noConversion"/>
  </si>
  <si>
    <t>self</t>
    <phoneticPr fontId="15" type="noConversion"/>
  </si>
  <si>
    <t>int float_to_uint(float x, float x_min, float x_max, int bits)
{
  float span = x_max - x_min;
  float offset = x_min;
  return (int)((x - offset) * ((float)((1 &lt;&lt; bits) - 1)) / span);
}
float uint_to_float(int x_int, float x_min, float x_max, int bits)
{
  float span = x_max - x_min;
  float offset = x_min;
  return ((float)x_int) * span / ((float)((1 &lt;&lt; bits) - 1)) + offset;
}</t>
    <phoneticPr fontId="17" type="noConversion"/>
  </si>
  <si>
    <t>转换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</si>
</sst>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_ "/>
    <numFmt numFmtId="177" formatCode="#,##0_ "/>
    <numFmt numFmtId="178" formatCode="0_ "/>
    <numFmt numFmtId="179" formatCode="0.00_ "/>
    <numFmt numFmtId="180" formatCode="0.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20"/>
      <color theme="9" tint="-0.499984740745262"/>
      <name val="等线"/>
      <charset val="134"/>
      <scheme val="minor"/>
    </font>
    <font>
      <sz val="8"/>
      <color theme="1"/>
      <name val="等线"/>
      <charset val="134"/>
      <scheme val="minor"/>
    </font>
    <font>
      <sz val="11"/>
      <color theme="2" tint="-0.249977111117893"/>
      <name val="等线"/>
      <charset val="134"/>
      <scheme val="minor"/>
    </font>
    <font>
      <sz val="11"/>
      <color rgb="FFFFC000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1" tint="4.9989318521683403E-2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20"/>
      <color theme="9" tint="-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9" fillId="0" borderId="1" xfId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4" fontId="10" fillId="2" borderId="1" xfId="3" applyNumberForma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4" borderId="1" xfId="2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3" fillId="5" borderId="1" xfId="4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0" fillId="3" borderId="1" xfId="3" applyFill="1" applyBorder="1" applyAlignment="1">
      <alignment horizontal="left" vertical="center" wrapText="1"/>
    </xf>
    <xf numFmtId="0" fontId="10" fillId="2" borderId="0" xfId="3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0" fillId="2" borderId="1" xfId="3" applyBorder="1" applyAlignment="1">
      <alignment horizontal="center" vertical="center" wrapText="1"/>
    </xf>
    <xf numFmtId="14" fontId="12" fillId="4" borderId="1" xfId="2" applyNumberFormat="1" applyBorder="1" applyAlignment="1">
      <alignment horizontal="center" vertical="center" wrapText="1"/>
    </xf>
    <xf numFmtId="0" fontId="12" fillId="4" borderId="0" xfId="2" applyAlignment="1">
      <alignment horizontal="left" vertical="center" wrapText="1"/>
    </xf>
    <xf numFmtId="0" fontId="13" fillId="5" borderId="0" xfId="4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0" xfId="0" applyFont="1"/>
    <xf numFmtId="0" fontId="18" fillId="0" borderId="1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5" borderId="1" xfId="4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20" fillId="2" borderId="1" xfId="3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19" fillId="5" borderId="0" xfId="4" applyFont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19" fillId="5" borderId="0" xfId="4" applyFont="1" applyBorder="1" applyAlignment="1">
      <alignment horizontal="center" vertical="center" wrapText="1"/>
    </xf>
    <xf numFmtId="0" fontId="20" fillId="2" borderId="0" xfId="3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5">
    <cellStyle name="差" xfId="3" builtinId="27"/>
    <cellStyle name="常规" xfId="0" builtinId="0"/>
    <cellStyle name="好" xfId="2" builtinId="26"/>
    <cellStyle name="解释性文本" xfId="1" builtinId="53"/>
    <cellStyle name="适中" xfId="4" builtinId="28"/>
  </cellStyles>
  <dxfs count="0"/>
  <tableStyles count="0" defaultTableStyle="TableStyleMedium2" defaultPivotStyle="PivotStyleLight16"/>
  <colors>
    <mruColors>
      <color rgb="FFFBF6F3"/>
      <color rgb="FFFBF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630452</xdr:colOff>
      <xdr:row>110</xdr:row>
      <xdr:rowOff>201706</xdr:rowOff>
    </xdr:from>
    <xdr:to>
      <xdr:col>5</xdr:col>
      <xdr:colOff>4333265</xdr:colOff>
      <xdr:row>111</xdr:row>
      <xdr:rowOff>1148511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2120" y="30344745"/>
          <a:ext cx="3703320" cy="4861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630452</xdr:colOff>
      <xdr:row>110</xdr:row>
      <xdr:rowOff>201706</xdr:rowOff>
    </xdr:from>
    <xdr:to>
      <xdr:col>5</xdr:col>
      <xdr:colOff>4333265</xdr:colOff>
      <xdr:row>137</xdr:row>
      <xdr:rowOff>157911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2652" y="35187031"/>
          <a:ext cx="3702813" cy="4861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561975</xdr:rowOff>
    </xdr:from>
    <xdr:to>
      <xdr:col>11</xdr:col>
      <xdr:colOff>59636</xdr:colOff>
      <xdr:row>1</xdr:row>
      <xdr:rowOff>2481932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8075" y="561975"/>
          <a:ext cx="6146111" cy="4577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Normal="100" workbookViewId="0">
      <pane xSplit="1" ySplit="3" topLeftCell="B101" activePane="bottomRight" state="frozen"/>
      <selection pane="topRight"/>
      <selection pane="bottomLeft"/>
      <selection pane="bottomRight" activeCell="D55" sqref="D55"/>
    </sheetView>
  </sheetViews>
  <sheetFormatPr defaultColWidth="9" defaultRowHeight="14.25"/>
  <cols>
    <col min="1" max="1" width="19.25" style="22" customWidth="1"/>
    <col min="2" max="2" width="7.75" style="22" customWidth="1"/>
    <col min="3" max="3" width="7.5" style="23" customWidth="1"/>
    <col min="4" max="4" width="32.625" style="22" customWidth="1"/>
    <col min="5" max="5" width="13.875" style="22" customWidth="1"/>
    <col min="6" max="6" width="60.375" style="22" customWidth="1"/>
    <col min="7" max="7" width="10" style="23" customWidth="1"/>
    <col min="8" max="8" width="17.375" style="22" customWidth="1"/>
    <col min="9" max="9" width="10.5" style="23" customWidth="1"/>
    <col min="10" max="10" width="14.25" style="22" customWidth="1"/>
    <col min="11" max="16384" width="9" style="22"/>
  </cols>
  <sheetData>
    <row r="1" spans="1:10">
      <c r="I1"/>
    </row>
    <row r="2" spans="1:10" ht="41.1" customHeight="1">
      <c r="A2" s="24"/>
      <c r="B2" s="86" t="s">
        <v>0</v>
      </c>
      <c r="C2" s="86"/>
      <c r="D2" s="86"/>
      <c r="E2" s="86"/>
      <c r="F2" s="86"/>
      <c r="G2" s="25"/>
      <c r="H2" s="44" t="s">
        <v>1</v>
      </c>
      <c r="I2" s="67" t="s">
        <v>156</v>
      </c>
    </row>
    <row r="3" spans="1:10" ht="22.5" customHeight="1">
      <c r="A3" s="26"/>
      <c r="B3" s="27" t="s">
        <v>2</v>
      </c>
      <c r="C3" s="28" t="s">
        <v>3</v>
      </c>
      <c r="D3" s="26" t="s">
        <v>4</v>
      </c>
      <c r="E3" s="27" t="s">
        <v>5</v>
      </c>
      <c r="F3" s="26" t="s">
        <v>6</v>
      </c>
      <c r="G3" s="28" t="s">
        <v>7</v>
      </c>
      <c r="H3" s="60">
        <v>45513</v>
      </c>
      <c r="I3" s="29">
        <v>45439</v>
      </c>
      <c r="J3" s="22" t="s">
        <v>8</v>
      </c>
    </row>
    <row r="4" spans="1:10" ht="99.75">
      <c r="A4" s="95" t="s">
        <v>9</v>
      </c>
      <c r="B4" s="30" t="str">
        <f>DEC2HEX(C4,2)</f>
        <v>03</v>
      </c>
      <c r="C4" s="30">
        <v>3</v>
      </c>
      <c r="D4" s="31" t="s">
        <v>10</v>
      </c>
      <c r="E4" s="32" t="s">
        <v>11</v>
      </c>
      <c r="F4" s="65" t="s">
        <v>160</v>
      </c>
      <c r="G4" s="25">
        <v>0</v>
      </c>
      <c r="H4" s="33" t="s">
        <v>157</v>
      </c>
      <c r="I4" s="33" t="s">
        <v>157</v>
      </c>
    </row>
    <row r="5" spans="1:10">
      <c r="A5" s="96"/>
      <c r="B5" s="25" t="str">
        <f t="shared" ref="B5:B32" si="0">DEC2HEX(C5,2)</f>
        <v>02</v>
      </c>
      <c r="C5" s="25">
        <v>2</v>
      </c>
      <c r="D5" s="26" t="s">
        <v>12</v>
      </c>
      <c r="E5" s="26" t="s">
        <v>13</v>
      </c>
      <c r="F5" s="26"/>
      <c r="G5" s="25"/>
      <c r="H5" s="33" t="s">
        <v>157</v>
      </c>
      <c r="I5" s="33" t="s">
        <v>157</v>
      </c>
    </row>
    <row r="6" spans="1:10">
      <c r="A6" s="96"/>
      <c r="B6" s="25" t="str">
        <f t="shared" si="0"/>
        <v>04</v>
      </c>
      <c r="C6" s="25">
        <v>4</v>
      </c>
      <c r="D6" s="26" t="s">
        <v>14</v>
      </c>
      <c r="E6" s="32" t="s">
        <v>11</v>
      </c>
      <c r="F6" s="26" t="s">
        <v>15</v>
      </c>
      <c r="G6" s="25"/>
      <c r="H6" s="33" t="s">
        <v>157</v>
      </c>
      <c r="I6" s="33" t="s">
        <v>157</v>
      </c>
    </row>
    <row r="7" spans="1:10">
      <c r="A7" s="96"/>
      <c r="B7" s="25" t="str">
        <f t="shared" si="0"/>
        <v>05</v>
      </c>
      <c r="C7" s="25">
        <v>5</v>
      </c>
      <c r="D7" s="26" t="s">
        <v>16</v>
      </c>
      <c r="E7" s="32" t="s">
        <v>11</v>
      </c>
      <c r="F7" s="26" t="s">
        <v>15</v>
      </c>
      <c r="G7" s="25"/>
      <c r="H7" s="33" t="s">
        <v>157</v>
      </c>
      <c r="I7" s="33" t="s">
        <v>157</v>
      </c>
    </row>
    <row r="8" spans="1:10">
      <c r="A8" s="96"/>
      <c r="B8" s="25" t="str">
        <f t="shared" si="0"/>
        <v>06</v>
      </c>
      <c r="C8" s="25">
        <v>6</v>
      </c>
      <c r="D8" s="26" t="s">
        <v>17</v>
      </c>
      <c r="E8" s="32" t="s">
        <v>11</v>
      </c>
      <c r="F8" s="27" t="s">
        <v>18</v>
      </c>
      <c r="G8" s="25"/>
      <c r="H8" s="33" t="s">
        <v>157</v>
      </c>
      <c r="I8" s="33" t="s">
        <v>157</v>
      </c>
    </row>
    <row r="9" spans="1:10">
      <c r="A9" s="96"/>
      <c r="B9" s="25" t="str">
        <f t="shared" si="0"/>
        <v>07</v>
      </c>
      <c r="C9" s="25">
        <v>7</v>
      </c>
      <c r="D9" s="26" t="s">
        <v>19</v>
      </c>
      <c r="E9" s="32" t="s">
        <v>11</v>
      </c>
      <c r="F9" s="26" t="s">
        <v>18</v>
      </c>
      <c r="G9" s="25"/>
      <c r="H9" s="33" t="s">
        <v>157</v>
      </c>
      <c r="I9" s="33" t="s">
        <v>157</v>
      </c>
    </row>
    <row r="10" spans="1:10">
      <c r="A10" s="96"/>
      <c r="B10" s="25" t="str">
        <f t="shared" si="0"/>
        <v>08</v>
      </c>
      <c r="C10" s="25">
        <v>8</v>
      </c>
      <c r="D10" s="26" t="s">
        <v>20</v>
      </c>
      <c r="E10" s="32" t="s">
        <v>11</v>
      </c>
      <c r="F10" s="27" t="s">
        <v>21</v>
      </c>
      <c r="G10" s="25"/>
      <c r="H10" s="33" t="s">
        <v>157</v>
      </c>
      <c r="I10" s="33" t="s">
        <v>157</v>
      </c>
    </row>
    <row r="11" spans="1:10" ht="28.5">
      <c r="A11" s="96"/>
      <c r="B11" s="25" t="str">
        <f t="shared" si="0"/>
        <v>09</v>
      </c>
      <c r="C11" s="25">
        <v>9</v>
      </c>
      <c r="D11" s="26" t="s">
        <v>22</v>
      </c>
      <c r="E11" s="32" t="s">
        <v>11</v>
      </c>
      <c r="F11" s="27" t="s">
        <v>21</v>
      </c>
      <c r="G11" s="25"/>
      <c r="H11" s="33" t="s">
        <v>157</v>
      </c>
      <c r="I11" s="33" t="s">
        <v>157</v>
      </c>
    </row>
    <row r="12" spans="1:10" ht="171">
      <c r="A12" s="96"/>
      <c r="B12" s="25" t="str">
        <f t="shared" si="0"/>
        <v>0A</v>
      </c>
      <c r="C12" s="25">
        <v>10</v>
      </c>
      <c r="D12" s="26" t="s">
        <v>23</v>
      </c>
      <c r="E12" s="26" t="s">
        <v>11</v>
      </c>
      <c r="F12" s="27" t="s">
        <v>24</v>
      </c>
      <c r="G12" s="25"/>
      <c r="H12" s="33" t="s">
        <v>157</v>
      </c>
      <c r="I12" s="33" t="s">
        <v>157</v>
      </c>
      <c r="J12" s="47" t="s">
        <v>25</v>
      </c>
    </row>
    <row r="13" spans="1:10">
      <c r="A13" s="96"/>
      <c r="B13" s="25" t="str">
        <f t="shared" si="0"/>
        <v>0B</v>
      </c>
      <c r="C13" s="25">
        <v>11</v>
      </c>
      <c r="D13" s="26" t="s">
        <v>26</v>
      </c>
      <c r="E13" s="26" t="s">
        <v>13</v>
      </c>
      <c r="F13" s="26"/>
      <c r="G13" s="25"/>
      <c r="H13" s="33" t="s">
        <v>157</v>
      </c>
      <c r="I13" s="33" t="s">
        <v>157</v>
      </c>
    </row>
    <row r="14" spans="1:10" ht="57">
      <c r="A14" s="96"/>
      <c r="B14" s="25" t="str">
        <f t="shared" si="0"/>
        <v>10</v>
      </c>
      <c r="C14" s="25">
        <v>16</v>
      </c>
      <c r="D14" s="26" t="s">
        <v>27</v>
      </c>
      <c r="E14" s="27" t="s">
        <v>11</v>
      </c>
      <c r="F14" s="27" t="s">
        <v>28</v>
      </c>
      <c r="G14" s="25"/>
      <c r="H14" s="33" t="s">
        <v>157</v>
      </c>
      <c r="I14" s="62" t="s">
        <v>29</v>
      </c>
      <c r="J14"/>
    </row>
    <row r="15" spans="1:10" ht="57">
      <c r="A15" s="96"/>
      <c r="B15" s="25" t="str">
        <f t="shared" si="0"/>
        <v>11</v>
      </c>
      <c r="C15" s="25">
        <v>17</v>
      </c>
      <c r="D15" s="26" t="s">
        <v>30</v>
      </c>
      <c r="E15" s="26" t="s">
        <v>11</v>
      </c>
      <c r="F15" s="27" t="s">
        <v>31</v>
      </c>
      <c r="G15" s="25"/>
      <c r="H15" s="33" t="s">
        <v>157</v>
      </c>
      <c r="I15" s="62" t="s">
        <v>29</v>
      </c>
      <c r="J15"/>
    </row>
    <row r="16" spans="1:10">
      <c r="A16" s="96"/>
      <c r="B16" s="25" t="str">
        <f t="shared" si="0"/>
        <v>33</v>
      </c>
      <c r="C16" s="25">
        <v>51</v>
      </c>
      <c r="D16" s="26" t="s">
        <v>32</v>
      </c>
      <c r="E16" s="27" t="s">
        <v>11</v>
      </c>
      <c r="F16" s="27"/>
      <c r="G16" s="25"/>
      <c r="H16" s="33" t="s">
        <v>157</v>
      </c>
      <c r="I16" s="33" t="s">
        <v>157</v>
      </c>
    </row>
    <row r="17" spans="1:9">
      <c r="A17" s="96"/>
      <c r="B17" s="25" t="str">
        <f t="shared" si="0"/>
        <v>12</v>
      </c>
      <c r="C17" s="25">
        <v>18</v>
      </c>
      <c r="D17" s="26" t="s">
        <v>33</v>
      </c>
      <c r="E17" s="26" t="s">
        <v>11</v>
      </c>
      <c r="F17" s="26"/>
      <c r="G17" s="25"/>
      <c r="H17" s="33" t="s">
        <v>157</v>
      </c>
      <c r="I17" s="33" t="s">
        <v>157</v>
      </c>
    </row>
    <row r="18" spans="1:9">
      <c r="A18" s="96"/>
      <c r="B18" s="25" t="str">
        <f t="shared" si="0"/>
        <v>34</v>
      </c>
      <c r="C18" s="25">
        <v>52</v>
      </c>
      <c r="D18" s="26" t="s">
        <v>34</v>
      </c>
      <c r="E18" s="27" t="s">
        <v>11</v>
      </c>
      <c r="F18" s="26"/>
      <c r="G18" s="25"/>
      <c r="H18" s="33" t="s">
        <v>157</v>
      </c>
      <c r="I18" s="33" t="s">
        <v>157</v>
      </c>
    </row>
    <row r="19" spans="1:9">
      <c r="A19" s="96"/>
      <c r="B19" s="25" t="str">
        <f t="shared" si="0"/>
        <v>13</v>
      </c>
      <c r="C19" s="25">
        <v>19</v>
      </c>
      <c r="D19" s="26" t="s">
        <v>35</v>
      </c>
      <c r="E19" s="26" t="s">
        <v>11</v>
      </c>
      <c r="F19" s="26"/>
      <c r="G19" s="25"/>
      <c r="H19" s="33" t="s">
        <v>157</v>
      </c>
      <c r="I19" s="33" t="s">
        <v>157</v>
      </c>
    </row>
    <row r="20" spans="1:9">
      <c r="A20" s="96"/>
      <c r="B20" s="25" t="str">
        <f t="shared" si="0"/>
        <v>14</v>
      </c>
      <c r="C20" s="25">
        <v>20</v>
      </c>
      <c r="D20" s="26" t="s">
        <v>36</v>
      </c>
      <c r="E20" s="27" t="s">
        <v>11</v>
      </c>
      <c r="F20" s="26"/>
      <c r="G20" s="25"/>
      <c r="H20" s="33" t="s">
        <v>157</v>
      </c>
      <c r="I20" s="33" t="s">
        <v>157</v>
      </c>
    </row>
    <row r="21" spans="1:9">
      <c r="A21" s="96"/>
      <c r="B21" s="25" t="str">
        <f t="shared" si="0"/>
        <v>37</v>
      </c>
      <c r="C21" s="25">
        <v>55</v>
      </c>
      <c r="D21" s="27" t="s">
        <v>37</v>
      </c>
      <c r="E21" s="26" t="s">
        <v>11</v>
      </c>
      <c r="F21" s="27" t="s">
        <v>38</v>
      </c>
      <c r="G21" s="25"/>
      <c r="H21" s="33" t="s">
        <v>157</v>
      </c>
      <c r="I21" s="33" t="s">
        <v>157</v>
      </c>
    </row>
    <row r="22" spans="1:9">
      <c r="A22" s="96"/>
      <c r="B22" s="25" t="str">
        <f t="shared" si="0"/>
        <v>35</v>
      </c>
      <c r="C22" s="25">
        <v>53</v>
      </c>
      <c r="D22" s="26" t="s">
        <v>39</v>
      </c>
      <c r="E22" s="27" t="s">
        <v>11</v>
      </c>
      <c r="F22" s="26" t="s">
        <v>15</v>
      </c>
      <c r="G22" s="25"/>
      <c r="H22" s="33" t="s">
        <v>157</v>
      </c>
      <c r="I22" s="33" t="s">
        <v>157</v>
      </c>
    </row>
    <row r="23" spans="1:9">
      <c r="A23" s="96"/>
      <c r="B23" s="25" t="str">
        <f t="shared" si="0"/>
        <v>36</v>
      </c>
      <c r="C23" s="25">
        <v>54</v>
      </c>
      <c r="D23" s="26" t="s">
        <v>40</v>
      </c>
      <c r="E23" s="26" t="s">
        <v>11</v>
      </c>
      <c r="F23" s="26" t="s">
        <v>15</v>
      </c>
      <c r="G23" s="25"/>
      <c r="H23" s="33" t="s">
        <v>157</v>
      </c>
      <c r="I23" s="33" t="s">
        <v>157</v>
      </c>
    </row>
    <row r="24" spans="1:9">
      <c r="A24" s="96"/>
      <c r="B24" s="25" t="str">
        <f t="shared" si="0"/>
        <v>16</v>
      </c>
      <c r="C24" s="25">
        <v>22</v>
      </c>
      <c r="D24" s="27" t="s">
        <v>41</v>
      </c>
      <c r="E24" s="27" t="s">
        <v>11</v>
      </c>
      <c r="F24" s="26"/>
      <c r="G24" s="25"/>
      <c r="H24" s="33" t="s">
        <v>157</v>
      </c>
      <c r="I24" s="33" t="s">
        <v>157</v>
      </c>
    </row>
    <row r="25" spans="1:9">
      <c r="A25" s="96"/>
      <c r="B25" s="25" t="str">
        <f t="shared" si="0"/>
        <v>17</v>
      </c>
      <c r="C25" s="25">
        <v>23</v>
      </c>
      <c r="D25" s="27" t="s">
        <v>42</v>
      </c>
      <c r="E25" s="26" t="s">
        <v>11</v>
      </c>
      <c r="F25" s="26"/>
      <c r="G25" s="25"/>
      <c r="H25" s="33" t="s">
        <v>157</v>
      </c>
      <c r="I25" s="33" t="s">
        <v>157</v>
      </c>
    </row>
    <row r="26" spans="1:9">
      <c r="A26" s="96"/>
      <c r="B26" s="25" t="str">
        <f t="shared" si="0"/>
        <v>18</v>
      </c>
      <c r="C26" s="25">
        <v>24</v>
      </c>
      <c r="D26" s="26" t="s">
        <v>43</v>
      </c>
      <c r="E26" s="27" t="s">
        <v>11</v>
      </c>
      <c r="F26" s="27" t="s">
        <v>18</v>
      </c>
      <c r="G26" s="25"/>
      <c r="H26" s="33" t="s">
        <v>157</v>
      </c>
      <c r="I26" s="33" t="s">
        <v>157</v>
      </c>
    </row>
    <row r="27" spans="1:9">
      <c r="A27" s="96"/>
      <c r="B27" s="25" t="str">
        <f t="shared" si="0"/>
        <v>19</v>
      </c>
      <c r="C27" s="25">
        <v>25</v>
      </c>
      <c r="D27" s="27" t="s">
        <v>44</v>
      </c>
      <c r="E27" s="26" t="s">
        <v>11</v>
      </c>
      <c r="F27" s="26" t="s">
        <v>18</v>
      </c>
      <c r="G27" s="25"/>
      <c r="H27" s="33" t="s">
        <v>157</v>
      </c>
      <c r="I27" s="33" t="s">
        <v>157</v>
      </c>
    </row>
    <row r="28" spans="1:9">
      <c r="A28" s="96"/>
      <c r="B28" s="25" t="str">
        <f t="shared" si="0"/>
        <v>1A</v>
      </c>
      <c r="C28" s="25">
        <v>26</v>
      </c>
      <c r="D28" s="26" t="s">
        <v>45</v>
      </c>
      <c r="E28" s="27" t="s">
        <v>11</v>
      </c>
      <c r="F28" s="27" t="s">
        <v>46</v>
      </c>
      <c r="G28" s="25"/>
      <c r="H28" s="33" t="s">
        <v>157</v>
      </c>
      <c r="I28" s="33" t="s">
        <v>157</v>
      </c>
    </row>
    <row r="29" spans="1:9">
      <c r="A29" s="96"/>
      <c r="B29" s="25" t="str">
        <f t="shared" si="0"/>
        <v>1B</v>
      </c>
      <c r="C29" s="25">
        <v>27</v>
      </c>
      <c r="D29" s="26" t="s">
        <v>47</v>
      </c>
      <c r="E29" s="26" t="s">
        <v>11</v>
      </c>
      <c r="F29" s="27" t="s">
        <v>46</v>
      </c>
      <c r="G29" s="25"/>
      <c r="H29" s="33" t="s">
        <v>157</v>
      </c>
      <c r="I29" s="33" t="s">
        <v>157</v>
      </c>
    </row>
    <row r="30" spans="1:9">
      <c r="A30" s="96"/>
      <c r="B30" s="25" t="str">
        <f t="shared" si="0"/>
        <v>0D</v>
      </c>
      <c r="C30" s="25">
        <v>13</v>
      </c>
      <c r="D30" s="26" t="s">
        <v>48</v>
      </c>
      <c r="E30" s="26" t="s">
        <v>13</v>
      </c>
      <c r="F30" s="26"/>
      <c r="G30" s="25"/>
      <c r="H30" s="33" t="s">
        <v>157</v>
      </c>
      <c r="I30" s="33" t="s">
        <v>157</v>
      </c>
    </row>
    <row r="31" spans="1:9">
      <c r="A31" s="96"/>
      <c r="B31" s="25" t="str">
        <f t="shared" si="0"/>
        <v>0E</v>
      </c>
      <c r="C31" s="25">
        <v>14</v>
      </c>
      <c r="D31" s="26" t="s">
        <v>49</v>
      </c>
      <c r="E31" s="26" t="s">
        <v>13</v>
      </c>
      <c r="F31" s="26"/>
      <c r="G31" s="25"/>
      <c r="H31" s="33" t="s">
        <v>157</v>
      </c>
      <c r="I31" s="33" t="s">
        <v>157</v>
      </c>
    </row>
    <row r="32" spans="1:9">
      <c r="A32" s="96"/>
      <c r="B32" s="25" t="str">
        <f t="shared" si="0"/>
        <v>0F</v>
      </c>
      <c r="C32" s="25">
        <v>15</v>
      </c>
      <c r="D32" s="26" t="s">
        <v>50</v>
      </c>
      <c r="E32" s="26" t="s">
        <v>13</v>
      </c>
      <c r="F32" s="27" t="s">
        <v>51</v>
      </c>
      <c r="G32" s="25"/>
      <c r="H32" s="33" t="s">
        <v>157</v>
      </c>
      <c r="I32" s="33" t="s">
        <v>157</v>
      </c>
    </row>
    <row r="33" spans="1:9" s="18" customFormat="1">
      <c r="A33" s="96"/>
      <c r="B33" s="34" t="str">
        <f t="shared" ref="B33:B46" si="1">DEC2HEX(C33,2)</f>
        <v>1F</v>
      </c>
      <c r="C33" s="34">
        <v>31</v>
      </c>
      <c r="D33" s="35" t="s">
        <v>52</v>
      </c>
      <c r="E33" s="35" t="s">
        <v>13</v>
      </c>
      <c r="F33" s="35"/>
      <c r="G33" s="34"/>
      <c r="H33" s="59" t="s">
        <v>158</v>
      </c>
      <c r="I33" s="59" t="s">
        <v>158</v>
      </c>
    </row>
    <row r="34" spans="1:9">
      <c r="A34" s="96"/>
      <c r="B34" s="25" t="str">
        <f t="shared" si="1"/>
        <v>31</v>
      </c>
      <c r="C34" s="25">
        <v>49</v>
      </c>
      <c r="D34" s="26" t="s">
        <v>53</v>
      </c>
      <c r="E34" s="26" t="s">
        <v>11</v>
      </c>
      <c r="F34" s="26" t="s">
        <v>54</v>
      </c>
      <c r="G34" s="25"/>
      <c r="H34" s="33" t="s">
        <v>157</v>
      </c>
      <c r="I34" s="33" t="s">
        <v>157</v>
      </c>
    </row>
    <row r="35" spans="1:9">
      <c r="A35" s="96"/>
      <c r="B35" s="25" t="str">
        <f t="shared" si="1"/>
        <v>32</v>
      </c>
      <c r="C35" s="25">
        <v>50</v>
      </c>
      <c r="D35" s="37" t="s">
        <v>55</v>
      </c>
      <c r="E35" s="26" t="s">
        <v>11</v>
      </c>
      <c r="F35" s="26" t="s">
        <v>54</v>
      </c>
      <c r="G35" s="25"/>
      <c r="H35" s="33" t="s">
        <v>157</v>
      </c>
      <c r="I35" s="33" t="s">
        <v>157</v>
      </c>
    </row>
    <row r="36" spans="1:9">
      <c r="A36" s="96"/>
      <c r="B36" s="25" t="str">
        <f t="shared" si="1"/>
        <v>61</v>
      </c>
      <c r="C36" s="25">
        <v>97</v>
      </c>
      <c r="D36" s="27" t="s">
        <v>56</v>
      </c>
      <c r="E36" s="26" t="s">
        <v>11</v>
      </c>
      <c r="F36" s="26"/>
      <c r="G36" s="25"/>
      <c r="H36" s="33" t="s">
        <v>157</v>
      </c>
      <c r="I36" s="33" t="s">
        <v>157</v>
      </c>
    </row>
    <row r="37" spans="1:9">
      <c r="A37" s="96"/>
      <c r="B37" s="25" t="str">
        <f t="shared" si="1"/>
        <v>62</v>
      </c>
      <c r="C37" s="25">
        <v>98</v>
      </c>
      <c r="D37" s="27" t="s">
        <v>57</v>
      </c>
      <c r="E37" s="26" t="s">
        <v>11</v>
      </c>
      <c r="F37" s="26"/>
      <c r="G37" s="25"/>
      <c r="H37" s="33" t="s">
        <v>157</v>
      </c>
      <c r="I37" s="33" t="s">
        <v>157</v>
      </c>
    </row>
    <row r="38" spans="1:9">
      <c r="A38" s="96"/>
      <c r="B38" s="25" t="str">
        <f t="shared" si="1"/>
        <v>63</v>
      </c>
      <c r="C38" s="25">
        <v>99</v>
      </c>
      <c r="D38" s="27" t="s">
        <v>58</v>
      </c>
      <c r="E38" s="26" t="s">
        <v>11</v>
      </c>
      <c r="F38" s="26"/>
      <c r="G38" s="25"/>
      <c r="H38" s="33" t="s">
        <v>157</v>
      </c>
      <c r="I38" s="33" t="s">
        <v>157</v>
      </c>
    </row>
    <row r="39" spans="1:9" s="19" customFormat="1" ht="213.75">
      <c r="A39" s="96"/>
      <c r="B39" s="30" t="str">
        <f t="shared" si="1"/>
        <v>64</v>
      </c>
      <c r="C39" s="30">
        <v>100</v>
      </c>
      <c r="D39" s="32" t="s">
        <v>59</v>
      </c>
      <c r="E39" s="32" t="s">
        <v>11</v>
      </c>
      <c r="F39" s="32" t="s">
        <v>60</v>
      </c>
      <c r="G39" s="38"/>
      <c r="H39" s="33" t="s">
        <v>157</v>
      </c>
      <c r="I39" s="33" t="s">
        <v>157</v>
      </c>
    </row>
    <row r="40" spans="1:9" s="19" customFormat="1">
      <c r="A40" s="96"/>
      <c r="B40" s="30" t="str">
        <f>DEC2HEX(C40,2)</f>
        <v>65</v>
      </c>
      <c r="C40" s="30">
        <v>101</v>
      </c>
      <c r="D40" s="65" t="s">
        <v>161</v>
      </c>
      <c r="E40" s="32" t="s">
        <v>61</v>
      </c>
      <c r="F40" s="65" t="s">
        <v>163</v>
      </c>
      <c r="G40" s="38"/>
      <c r="H40" s="33" t="s">
        <v>157</v>
      </c>
      <c r="I40" s="33" t="s">
        <v>157</v>
      </c>
    </row>
    <row r="41" spans="1:9" s="19" customFormat="1">
      <c r="A41" s="96"/>
      <c r="B41" s="30" t="str">
        <f>DEC2HEX(C41,2)</f>
        <v>66</v>
      </c>
      <c r="C41" s="30">
        <v>102</v>
      </c>
      <c r="D41" s="65" t="s">
        <v>162</v>
      </c>
      <c r="E41" s="32" t="s">
        <v>61</v>
      </c>
      <c r="F41" s="65" t="s">
        <v>164</v>
      </c>
      <c r="G41" s="38"/>
      <c r="H41" s="68" t="s">
        <v>159</v>
      </c>
      <c r="I41" s="33" t="s">
        <v>157</v>
      </c>
    </row>
    <row r="42" spans="1:9" s="18" customFormat="1">
      <c r="A42" s="96"/>
      <c r="B42" s="34"/>
      <c r="C42" s="34"/>
      <c r="D42" s="35" t="s">
        <v>62</v>
      </c>
      <c r="E42" s="35" t="s">
        <v>11</v>
      </c>
      <c r="F42" s="35"/>
      <c r="G42" s="34"/>
      <c r="H42" s="59" t="s">
        <v>158</v>
      </c>
      <c r="I42" s="59" t="s">
        <v>158</v>
      </c>
    </row>
    <row r="43" spans="1:9">
      <c r="A43" s="96"/>
      <c r="B43" s="30" t="str">
        <f t="shared" si="1"/>
        <v>54</v>
      </c>
      <c r="C43" s="30">
        <v>84</v>
      </c>
      <c r="D43" s="32" t="s">
        <v>63</v>
      </c>
      <c r="E43" s="26" t="s">
        <v>11</v>
      </c>
      <c r="F43" s="27" t="s">
        <v>64</v>
      </c>
      <c r="G43" s="25"/>
      <c r="H43" s="33" t="s">
        <v>157</v>
      </c>
      <c r="I43" s="33" t="s">
        <v>157</v>
      </c>
    </row>
    <row r="44" spans="1:9">
      <c r="A44" s="96"/>
      <c r="B44" s="30" t="str">
        <f t="shared" si="1"/>
        <v>41</v>
      </c>
      <c r="C44" s="30">
        <v>65</v>
      </c>
      <c r="D44" s="32" t="s">
        <v>65</v>
      </c>
      <c r="E44" s="27" t="s">
        <v>66</v>
      </c>
      <c r="F44" s="27"/>
      <c r="G44" s="25"/>
      <c r="H44" s="33" t="s">
        <v>157</v>
      </c>
      <c r="I44" s="33" t="s">
        <v>157</v>
      </c>
    </row>
    <row r="45" spans="1:9">
      <c r="A45" s="96"/>
      <c r="B45" s="30" t="str">
        <f t="shared" si="1"/>
        <v>78</v>
      </c>
      <c r="C45" s="30">
        <v>120</v>
      </c>
      <c r="D45" s="32" t="s">
        <v>67</v>
      </c>
      <c r="E45" s="27" t="s">
        <v>11</v>
      </c>
      <c r="F45" s="27" t="s">
        <v>68</v>
      </c>
      <c r="G45" s="25"/>
      <c r="H45" s="33" t="s">
        <v>157</v>
      </c>
      <c r="I45" s="33" t="s">
        <v>157</v>
      </c>
    </row>
    <row r="46" spans="1:9">
      <c r="A46" s="96"/>
      <c r="B46" s="30" t="str">
        <f t="shared" si="1"/>
        <v>79</v>
      </c>
      <c r="C46" s="30">
        <v>121</v>
      </c>
      <c r="D46" s="32" t="s">
        <v>69</v>
      </c>
      <c r="E46" s="27" t="s">
        <v>11</v>
      </c>
      <c r="F46" s="27" t="s">
        <v>70</v>
      </c>
      <c r="G46" s="25"/>
      <c r="H46" s="33" t="s">
        <v>157</v>
      </c>
      <c r="I46" s="33" t="s">
        <v>157</v>
      </c>
    </row>
    <row r="47" spans="1:9" s="20" customFormat="1">
      <c r="A47" s="96"/>
      <c r="B47" s="25" t="s">
        <v>71</v>
      </c>
      <c r="C47" s="25">
        <v>138</v>
      </c>
      <c r="D47" s="39" t="s">
        <v>72</v>
      </c>
      <c r="E47" s="27" t="s">
        <v>11</v>
      </c>
      <c r="F47" s="39" t="s">
        <v>73</v>
      </c>
      <c r="G47" s="39"/>
      <c r="H47" s="36" t="s">
        <v>159</v>
      </c>
      <c r="I47" s="59" t="s">
        <v>158</v>
      </c>
    </row>
    <row r="48" spans="1:9" s="20" customFormat="1">
      <c r="A48" s="96"/>
      <c r="B48" s="25" t="s">
        <v>74</v>
      </c>
      <c r="C48" s="25">
        <v>140</v>
      </c>
      <c r="D48" s="39" t="s">
        <v>75</v>
      </c>
      <c r="E48" s="27" t="s">
        <v>11</v>
      </c>
      <c r="F48" s="39" t="s">
        <v>73</v>
      </c>
      <c r="G48" s="39"/>
      <c r="H48" s="36" t="s">
        <v>159</v>
      </c>
      <c r="I48" s="59" t="s">
        <v>158</v>
      </c>
    </row>
    <row r="49" spans="1:9" s="20" customFormat="1">
      <c r="A49" s="96"/>
      <c r="B49" s="25" t="s">
        <v>76</v>
      </c>
      <c r="C49" s="25">
        <v>143</v>
      </c>
      <c r="D49" s="39" t="s">
        <v>77</v>
      </c>
      <c r="E49" s="27" t="s">
        <v>11</v>
      </c>
      <c r="F49" s="39" t="s">
        <v>54</v>
      </c>
      <c r="G49" s="39"/>
      <c r="H49" s="36" t="s">
        <v>159</v>
      </c>
      <c r="I49" s="59" t="s">
        <v>158</v>
      </c>
    </row>
    <row r="50" spans="1:9" s="20" customFormat="1">
      <c r="A50" s="96"/>
      <c r="B50" s="25">
        <v>93</v>
      </c>
      <c r="C50" s="25">
        <v>147</v>
      </c>
      <c r="D50" s="39" t="s">
        <v>78</v>
      </c>
      <c r="E50" s="27" t="s">
        <v>11</v>
      </c>
      <c r="F50" s="39" t="s">
        <v>54</v>
      </c>
      <c r="G50" s="39"/>
      <c r="H50" s="36" t="s">
        <v>159</v>
      </c>
      <c r="I50" s="59" t="s">
        <v>158</v>
      </c>
    </row>
    <row r="51" spans="1:9" s="20" customFormat="1">
      <c r="A51" s="97"/>
      <c r="B51" s="25"/>
      <c r="C51" s="25"/>
      <c r="D51" s="39"/>
      <c r="E51" s="27"/>
      <c r="F51" s="39"/>
      <c r="G51" s="39"/>
      <c r="H51" s="25"/>
      <c r="I51"/>
    </row>
    <row r="52" spans="1:9" s="20" customFormat="1">
      <c r="A52" s="40"/>
      <c r="B52" s="39"/>
      <c r="C52" s="39"/>
      <c r="D52" s="39"/>
      <c r="E52" s="39"/>
      <c r="F52" s="39"/>
      <c r="G52" s="39"/>
      <c r="H52" s="25"/>
      <c r="I52"/>
    </row>
    <row r="53" spans="1:9" s="20" customFormat="1">
      <c r="A53" s="39"/>
      <c r="B53" s="39"/>
      <c r="C53" s="39"/>
      <c r="D53" s="39"/>
      <c r="E53" s="39"/>
      <c r="F53" s="39"/>
      <c r="G53" s="39"/>
      <c r="H53" s="48"/>
      <c r="I53"/>
    </row>
    <row r="54" spans="1:9" ht="28.5">
      <c r="A54" s="98" t="s">
        <v>79</v>
      </c>
      <c r="B54" s="25" t="str">
        <f>DEC2HEX(C54,2)</f>
        <v>1C</v>
      </c>
      <c r="C54" s="25">
        <v>28</v>
      </c>
      <c r="D54" s="41" t="s">
        <v>80</v>
      </c>
      <c r="E54" s="26" t="s">
        <v>13</v>
      </c>
      <c r="F54" s="26" t="s">
        <v>15</v>
      </c>
      <c r="G54" s="25"/>
      <c r="H54" s="33" t="s">
        <v>157</v>
      </c>
      <c r="I54" s="33" t="s">
        <v>157</v>
      </c>
    </row>
    <row r="55" spans="1:9">
      <c r="A55" s="98"/>
      <c r="B55" s="25" t="str">
        <f>DEC2HEX(C55,2)</f>
        <v>42</v>
      </c>
      <c r="C55" s="25">
        <v>66</v>
      </c>
      <c r="D55" s="27" t="s">
        <v>81</v>
      </c>
      <c r="E55" s="27" t="s">
        <v>66</v>
      </c>
      <c r="F55" s="27" t="s">
        <v>65</v>
      </c>
      <c r="G55" s="25"/>
      <c r="H55" s="33" t="s">
        <v>157</v>
      </c>
      <c r="I55" s="33" t="s">
        <v>157</v>
      </c>
    </row>
    <row r="56" spans="1:9" ht="28.5">
      <c r="A56" s="98"/>
      <c r="B56" s="25" t="str">
        <f>DEC2HEX(C56,2)</f>
        <v>1D</v>
      </c>
      <c r="C56" s="25">
        <v>29</v>
      </c>
      <c r="D56" s="41" t="s">
        <v>82</v>
      </c>
      <c r="E56" s="27" t="s">
        <v>11</v>
      </c>
      <c r="F56" s="27" t="s">
        <v>83</v>
      </c>
      <c r="G56" s="25"/>
      <c r="H56" s="33" t="s">
        <v>157</v>
      </c>
      <c r="I56" s="33" t="s">
        <v>157</v>
      </c>
    </row>
    <row r="57" spans="1:9">
      <c r="A57" s="98"/>
      <c r="B57" s="25" t="str">
        <f t="shared" ref="B57:B58" si="2">DEC2HEX(C57,2)</f>
        <v>43</v>
      </c>
      <c r="C57" s="25">
        <v>67</v>
      </c>
      <c r="D57" s="27" t="s">
        <v>84</v>
      </c>
      <c r="E57" s="27" t="s">
        <v>66</v>
      </c>
      <c r="F57" s="27" t="s">
        <v>65</v>
      </c>
      <c r="G57" s="25"/>
      <c r="H57" s="33" t="s">
        <v>157</v>
      </c>
      <c r="I57" s="33" t="s">
        <v>157</v>
      </c>
    </row>
    <row r="58" spans="1:9" ht="28.5">
      <c r="A58" s="98"/>
      <c r="B58" s="25" t="str">
        <f t="shared" si="2"/>
        <v>1E</v>
      </c>
      <c r="C58" s="25">
        <v>30</v>
      </c>
      <c r="D58" s="41" t="s">
        <v>85</v>
      </c>
      <c r="E58" s="27" t="s">
        <v>11</v>
      </c>
      <c r="F58" s="27" t="s">
        <v>86</v>
      </c>
      <c r="G58" s="25"/>
      <c r="H58" s="33" t="s">
        <v>157</v>
      </c>
      <c r="I58" s="33" t="s">
        <v>157</v>
      </c>
    </row>
    <row r="59" spans="1:9">
      <c r="A59" s="98"/>
      <c r="B59" s="25" t="str">
        <f t="shared" ref="B59:B60" si="3">DEC2HEX(C59,2)</f>
        <v>44</v>
      </c>
      <c r="C59" s="25">
        <v>68</v>
      </c>
      <c r="D59" s="27" t="s">
        <v>87</v>
      </c>
      <c r="E59" s="27" t="s">
        <v>66</v>
      </c>
      <c r="F59" s="27" t="s">
        <v>65</v>
      </c>
      <c r="G59" s="25"/>
      <c r="H59" s="33" t="s">
        <v>157</v>
      </c>
      <c r="I59" s="33" t="s">
        <v>157</v>
      </c>
    </row>
    <row r="60" spans="1:9" s="18" customFormat="1">
      <c r="A60" s="98"/>
      <c r="B60" s="34" t="str">
        <f t="shared" si="3"/>
        <v>55</v>
      </c>
      <c r="C60" s="34">
        <v>85</v>
      </c>
      <c r="D60" s="35" t="s">
        <v>88</v>
      </c>
      <c r="E60" s="35" t="s">
        <v>13</v>
      </c>
      <c r="F60" s="35" t="s">
        <v>89</v>
      </c>
      <c r="G60" s="34"/>
      <c r="H60" s="59" t="s">
        <v>158</v>
      </c>
      <c r="I60" s="59" t="s">
        <v>158</v>
      </c>
    </row>
    <row r="61" spans="1:9">
      <c r="A61" s="98"/>
      <c r="B61" s="25" t="str">
        <f t="shared" ref="B61:B70" si="4">DEC2HEX(C61,2)</f>
        <v>20</v>
      </c>
      <c r="C61" s="25">
        <v>32</v>
      </c>
      <c r="D61" s="41" t="s">
        <v>90</v>
      </c>
      <c r="E61" s="27" t="s">
        <v>11</v>
      </c>
      <c r="F61" s="26" t="s">
        <v>15</v>
      </c>
      <c r="G61" s="25"/>
      <c r="H61" s="33" t="s">
        <v>157</v>
      </c>
      <c r="I61" s="33" t="s">
        <v>157</v>
      </c>
    </row>
    <row r="62" spans="1:9">
      <c r="A62" s="98"/>
      <c r="B62" s="25" t="str">
        <f t="shared" si="4"/>
        <v>21</v>
      </c>
      <c r="C62" s="25">
        <v>33</v>
      </c>
      <c r="D62" s="41" t="s">
        <v>91</v>
      </c>
      <c r="E62" s="27" t="s">
        <v>11</v>
      </c>
      <c r="F62" s="26" t="s">
        <v>15</v>
      </c>
      <c r="G62" s="25"/>
      <c r="H62" s="33" t="s">
        <v>157</v>
      </c>
      <c r="I62" s="33" t="s">
        <v>157</v>
      </c>
    </row>
    <row r="63" spans="1:9">
      <c r="A63" s="98"/>
      <c r="B63" s="25" t="str">
        <f t="shared" si="4"/>
        <v>22</v>
      </c>
      <c r="C63" s="25">
        <v>34</v>
      </c>
      <c r="D63" s="42" t="s">
        <v>92</v>
      </c>
      <c r="E63" s="27" t="s">
        <v>11</v>
      </c>
      <c r="F63" s="26" t="s">
        <v>93</v>
      </c>
      <c r="G63" s="43"/>
      <c r="H63" s="33" t="s">
        <v>157</v>
      </c>
      <c r="I63" s="33" t="s">
        <v>157</v>
      </c>
    </row>
    <row r="64" spans="1:9">
      <c r="A64" s="98"/>
      <c r="B64" s="25" t="str">
        <f t="shared" si="4"/>
        <v>23</v>
      </c>
      <c r="C64" s="25">
        <v>35</v>
      </c>
      <c r="D64" s="42" t="s">
        <v>94</v>
      </c>
      <c r="E64" s="27" t="s">
        <v>11</v>
      </c>
      <c r="F64" s="26" t="s">
        <v>95</v>
      </c>
      <c r="G64" s="25"/>
      <c r="H64" s="33" t="s">
        <v>157</v>
      </c>
      <c r="I64" s="33" t="s">
        <v>157</v>
      </c>
    </row>
    <row r="65" spans="1:10">
      <c r="A65" s="98"/>
      <c r="B65" s="25" t="str">
        <f t="shared" si="4"/>
        <v>24</v>
      </c>
      <c r="C65" s="25">
        <v>36</v>
      </c>
      <c r="D65" s="42" t="s">
        <v>96</v>
      </c>
      <c r="E65" s="27" t="s">
        <v>11</v>
      </c>
      <c r="F65" s="26" t="s">
        <v>83</v>
      </c>
      <c r="G65" s="25"/>
      <c r="H65" s="33" t="s">
        <v>157</v>
      </c>
      <c r="I65" s="33" t="s">
        <v>157</v>
      </c>
    </row>
    <row r="66" spans="1:10">
      <c r="A66" s="98"/>
      <c r="B66" s="25" t="str">
        <f t="shared" si="4"/>
        <v>25</v>
      </c>
      <c r="C66" s="25">
        <v>37</v>
      </c>
      <c r="D66" s="41" t="s">
        <v>97</v>
      </c>
      <c r="E66" s="27" t="s">
        <v>11</v>
      </c>
      <c r="F66" s="26" t="s">
        <v>83</v>
      </c>
      <c r="G66" s="25"/>
      <c r="H66" s="33" t="s">
        <v>157</v>
      </c>
      <c r="I66" s="33" t="s">
        <v>157</v>
      </c>
    </row>
    <row r="67" spans="1:10">
      <c r="A67" s="98"/>
      <c r="B67" s="25" t="str">
        <f t="shared" si="4"/>
        <v>26</v>
      </c>
      <c r="C67" s="25">
        <v>38</v>
      </c>
      <c r="D67" s="41" t="s">
        <v>98</v>
      </c>
      <c r="E67" s="27" t="s">
        <v>11</v>
      </c>
      <c r="F67" s="26" t="s">
        <v>99</v>
      </c>
      <c r="G67" s="25"/>
      <c r="H67" s="33" t="s">
        <v>157</v>
      </c>
      <c r="I67" s="33" t="s">
        <v>157</v>
      </c>
    </row>
    <row r="68" spans="1:10">
      <c r="A68" s="98"/>
      <c r="B68" s="25" t="str">
        <f t="shared" si="4"/>
        <v>27</v>
      </c>
      <c r="C68" s="25">
        <v>39</v>
      </c>
      <c r="D68" s="41" t="s">
        <v>100</v>
      </c>
      <c r="E68" s="27" t="s">
        <v>11</v>
      </c>
      <c r="F68" s="70" t="s">
        <v>166</v>
      </c>
      <c r="G68" s="25"/>
      <c r="H68" s="33" t="s">
        <v>157</v>
      </c>
      <c r="I68" s="33" t="s">
        <v>157</v>
      </c>
    </row>
    <row r="69" spans="1:10" ht="71.25">
      <c r="A69" s="98"/>
      <c r="B69" s="25" t="str">
        <f t="shared" si="4"/>
        <v>29</v>
      </c>
      <c r="C69" s="25">
        <v>41</v>
      </c>
      <c r="D69" s="39" t="s">
        <v>101</v>
      </c>
      <c r="E69" s="27" t="s">
        <v>11</v>
      </c>
      <c r="F69" s="27" t="s">
        <v>102</v>
      </c>
      <c r="G69" s="25"/>
      <c r="H69" s="33" t="s">
        <v>157</v>
      </c>
      <c r="I69" s="33" t="s">
        <v>157</v>
      </c>
      <c r="J69" s="61" t="s">
        <v>103</v>
      </c>
    </row>
    <row r="70" spans="1:10" ht="57">
      <c r="A70" s="98"/>
      <c r="B70" s="25" t="str">
        <f t="shared" si="4"/>
        <v>2A</v>
      </c>
      <c r="C70" s="25">
        <v>42</v>
      </c>
      <c r="D70" s="39" t="s">
        <v>104</v>
      </c>
      <c r="E70" s="27" t="s">
        <v>11</v>
      </c>
      <c r="F70" s="27" t="s">
        <v>28</v>
      </c>
      <c r="G70" s="25"/>
      <c r="H70" s="33" t="s">
        <v>157</v>
      </c>
      <c r="I70" s="33" t="s">
        <v>157</v>
      </c>
      <c r="J70" s="61" t="s">
        <v>103</v>
      </c>
    </row>
    <row r="71" spans="1:10">
      <c r="A71" s="98"/>
      <c r="B71" s="25"/>
      <c r="C71" s="25"/>
      <c r="D71" s="49" t="s">
        <v>105</v>
      </c>
      <c r="E71" s="27"/>
      <c r="F71" s="26"/>
      <c r="G71" s="25"/>
      <c r="H71" s="59" t="s">
        <v>158</v>
      </c>
      <c r="I71" s="59" t="s">
        <v>158</v>
      </c>
    </row>
    <row r="72" spans="1:10">
      <c r="A72" s="98"/>
      <c r="B72" s="25" t="str">
        <f t="shared" ref="B72:B86" si="5">DEC2HEX(C72,2)</f>
        <v>2B</v>
      </c>
      <c r="C72" s="25">
        <v>43</v>
      </c>
      <c r="D72" s="41" t="s">
        <v>106</v>
      </c>
      <c r="E72" s="27" t="s">
        <v>11</v>
      </c>
      <c r="F72" s="27" t="s">
        <v>107</v>
      </c>
      <c r="G72" s="25"/>
      <c r="H72" s="33" t="s">
        <v>157</v>
      </c>
      <c r="I72" s="33" t="s">
        <v>157</v>
      </c>
    </row>
    <row r="73" spans="1:10">
      <c r="A73" s="98"/>
      <c r="B73" s="25" t="str">
        <f t="shared" si="5"/>
        <v>2C</v>
      </c>
      <c r="C73" s="25">
        <v>44</v>
      </c>
      <c r="D73" s="41" t="s">
        <v>108</v>
      </c>
      <c r="E73" s="27" t="s">
        <v>11</v>
      </c>
      <c r="F73" s="27" t="s">
        <v>109</v>
      </c>
      <c r="G73" s="25"/>
      <c r="H73" s="59" t="s">
        <v>158</v>
      </c>
      <c r="I73" s="59" t="s">
        <v>158</v>
      </c>
    </row>
    <row r="74" spans="1:10">
      <c r="A74" s="98"/>
      <c r="B74" s="25" t="str">
        <f t="shared" si="5"/>
        <v>2D</v>
      </c>
      <c r="C74" s="25">
        <v>45</v>
      </c>
      <c r="D74" s="41" t="s">
        <v>110</v>
      </c>
      <c r="E74" s="27" t="s">
        <v>11</v>
      </c>
      <c r="F74" s="27" t="s">
        <v>107</v>
      </c>
      <c r="G74" s="25"/>
      <c r="H74" s="33" t="s">
        <v>157</v>
      </c>
      <c r="I74" s="33" t="s">
        <v>157</v>
      </c>
    </row>
    <row r="75" spans="1:10">
      <c r="A75" s="98"/>
      <c r="B75" s="25" t="str">
        <f t="shared" si="5"/>
        <v>2E</v>
      </c>
      <c r="C75" s="25">
        <v>46</v>
      </c>
      <c r="D75" s="26" t="s">
        <v>111</v>
      </c>
      <c r="E75" s="27" t="s">
        <v>11</v>
      </c>
      <c r="F75" s="26" t="s">
        <v>112</v>
      </c>
      <c r="G75" s="25"/>
      <c r="H75" s="33" t="s">
        <v>157</v>
      </c>
      <c r="I75" s="33" t="s">
        <v>157</v>
      </c>
    </row>
    <row r="76" spans="1:10" s="21" customFormat="1">
      <c r="A76" s="98"/>
      <c r="B76" s="50" t="str">
        <f t="shared" si="5"/>
        <v>50</v>
      </c>
      <c r="C76" s="50">
        <v>80</v>
      </c>
      <c r="D76" s="51" t="s">
        <v>113</v>
      </c>
      <c r="E76" s="51" t="s">
        <v>11</v>
      </c>
      <c r="F76" s="51" t="s">
        <v>114</v>
      </c>
      <c r="G76" s="50"/>
      <c r="H76" s="59" t="s">
        <v>158</v>
      </c>
      <c r="I76" s="59" t="s">
        <v>158</v>
      </c>
    </row>
    <row r="77" spans="1:10" s="18" customFormat="1">
      <c r="A77" s="98"/>
      <c r="B77" s="41" t="str">
        <f t="shared" si="5"/>
        <v>02</v>
      </c>
      <c r="C77" s="41">
        <v>2</v>
      </c>
      <c r="D77" s="69" t="s">
        <v>165</v>
      </c>
      <c r="E77" s="41" t="s">
        <v>11</v>
      </c>
      <c r="F77" s="69" t="s">
        <v>167</v>
      </c>
      <c r="G77" s="34"/>
      <c r="H77" s="33" t="s">
        <v>157</v>
      </c>
      <c r="I77" s="33" t="s">
        <v>157</v>
      </c>
    </row>
    <row r="78" spans="1:10" ht="28.5">
      <c r="A78" s="98"/>
      <c r="B78" s="25" t="str">
        <f t="shared" si="5"/>
        <v>53</v>
      </c>
      <c r="C78" s="25">
        <v>83</v>
      </c>
      <c r="D78" s="27" t="s">
        <v>115</v>
      </c>
      <c r="E78" s="27" t="s">
        <v>11</v>
      </c>
      <c r="F78" s="27" t="s">
        <v>116</v>
      </c>
      <c r="G78" s="25"/>
      <c r="H78" s="33" t="s">
        <v>157</v>
      </c>
      <c r="I78" s="33" t="s">
        <v>157</v>
      </c>
    </row>
    <row r="79" spans="1:10">
      <c r="A79" s="98"/>
      <c r="B79" s="25" t="str">
        <f t="shared" si="5"/>
        <v>3F</v>
      </c>
      <c r="C79" s="25">
        <v>63</v>
      </c>
      <c r="D79" s="27" t="s">
        <v>117</v>
      </c>
      <c r="E79" s="27" t="s">
        <v>11</v>
      </c>
      <c r="F79" s="27" t="s">
        <v>118</v>
      </c>
      <c r="G79" s="25"/>
      <c r="H79" s="33" t="s">
        <v>157</v>
      </c>
      <c r="I79" s="33" t="s">
        <v>157</v>
      </c>
    </row>
    <row r="80" spans="1:10" ht="99.75">
      <c r="A80" s="98"/>
      <c r="B80" s="25" t="str">
        <f t="shared" si="5"/>
        <v>55</v>
      </c>
      <c r="C80" s="25">
        <v>85</v>
      </c>
      <c r="D80" s="27" t="s">
        <v>119</v>
      </c>
      <c r="E80" s="27" t="s">
        <v>11</v>
      </c>
      <c r="F80" s="27" t="s">
        <v>120</v>
      </c>
      <c r="G80" s="25"/>
      <c r="H80" s="33" t="s">
        <v>157</v>
      </c>
      <c r="I80" s="33" t="s">
        <v>157</v>
      </c>
      <c r="J80" s="47" t="s">
        <v>121</v>
      </c>
    </row>
    <row r="81" spans="1:10" ht="85.5">
      <c r="A81" s="98"/>
      <c r="B81" s="25" t="str">
        <f t="shared" si="5"/>
        <v>59</v>
      </c>
      <c r="C81" s="25">
        <v>89</v>
      </c>
      <c r="D81" s="27" t="s">
        <v>122</v>
      </c>
      <c r="E81" s="27" t="s">
        <v>123</v>
      </c>
      <c r="F81" s="27" t="s">
        <v>124</v>
      </c>
      <c r="G81" s="25"/>
      <c r="H81" s="33" t="s">
        <v>157</v>
      </c>
      <c r="I81" s="33" t="s">
        <v>157</v>
      </c>
      <c r="J81" s="47" t="s">
        <v>125</v>
      </c>
    </row>
    <row r="82" spans="1:10">
      <c r="A82" s="98"/>
      <c r="B82" s="80" t="str">
        <f t="shared" si="5"/>
        <v>87</v>
      </c>
      <c r="C82" s="25">
        <v>135</v>
      </c>
      <c r="D82" s="27" t="s">
        <v>126</v>
      </c>
      <c r="E82" s="27" t="s">
        <v>11</v>
      </c>
      <c r="F82" s="27" t="s">
        <v>13</v>
      </c>
      <c r="G82" s="25"/>
      <c r="H82" s="68" t="s">
        <v>155</v>
      </c>
      <c r="I82" s="71" t="s">
        <v>168</v>
      </c>
    </row>
    <row r="83" spans="1:10">
      <c r="A83" s="98"/>
      <c r="B83" s="80" t="str">
        <f t="shared" si="5"/>
        <v>89</v>
      </c>
      <c r="C83" s="25">
        <v>137</v>
      </c>
      <c r="D83" s="27" t="s">
        <v>127</v>
      </c>
      <c r="E83" s="27" t="s">
        <v>11</v>
      </c>
      <c r="F83" s="27" t="s">
        <v>13</v>
      </c>
      <c r="G83" s="25"/>
      <c r="H83" s="68" t="s">
        <v>155</v>
      </c>
      <c r="I83" s="71" t="s">
        <v>168</v>
      </c>
    </row>
    <row r="84" spans="1:10">
      <c r="A84" s="98"/>
      <c r="B84" s="80" t="str">
        <f t="shared" si="5"/>
        <v>8D</v>
      </c>
      <c r="C84" s="25">
        <v>141</v>
      </c>
      <c r="D84" s="27" t="s">
        <v>128</v>
      </c>
      <c r="E84" s="22" t="s">
        <v>11</v>
      </c>
      <c r="F84" s="27" t="s">
        <v>13</v>
      </c>
      <c r="G84" s="25"/>
      <c r="H84" s="68" t="s">
        <v>155</v>
      </c>
      <c r="I84" s="71" t="s">
        <v>168</v>
      </c>
    </row>
    <row r="85" spans="1:10">
      <c r="A85" s="98"/>
      <c r="B85" s="80" t="str">
        <f t="shared" si="5"/>
        <v>91</v>
      </c>
      <c r="C85" s="25">
        <v>145</v>
      </c>
      <c r="D85" s="27" t="s">
        <v>129</v>
      </c>
      <c r="E85" s="27" t="s">
        <v>11</v>
      </c>
      <c r="F85" s="27" t="s">
        <v>13</v>
      </c>
      <c r="G85" s="25"/>
      <c r="H85" s="68" t="s">
        <v>155</v>
      </c>
      <c r="I85" s="71" t="s">
        <v>168</v>
      </c>
    </row>
    <row r="86" spans="1:10">
      <c r="A86" s="98"/>
      <c r="B86" s="80" t="str">
        <f t="shared" si="5"/>
        <v>47</v>
      </c>
      <c r="C86" s="80">
        <v>71</v>
      </c>
      <c r="D86" s="70" t="s">
        <v>191</v>
      </c>
      <c r="E86" s="27" t="s">
        <v>11</v>
      </c>
      <c r="F86" s="70" t="s">
        <v>192</v>
      </c>
      <c r="G86" s="80"/>
      <c r="H86" s="82"/>
      <c r="I86" s="83"/>
    </row>
    <row r="87" spans="1:10">
      <c r="A87" s="98"/>
      <c r="B87" s="80"/>
      <c r="C87" s="25"/>
      <c r="D87" s="27"/>
      <c r="E87" s="27"/>
      <c r="F87" s="27"/>
      <c r="G87" s="25"/>
      <c r="H87"/>
      <c r="I87"/>
    </row>
    <row r="88" spans="1:10">
      <c r="A88" s="95" t="s">
        <v>130</v>
      </c>
      <c r="B88" s="25" t="str">
        <f t="shared" ref="B88:B94" si="6">DEC2HEX(C88,2)</f>
        <v>56</v>
      </c>
      <c r="C88" s="25">
        <v>86</v>
      </c>
      <c r="D88" s="27" t="s">
        <v>131</v>
      </c>
      <c r="E88" s="27" t="s">
        <v>132</v>
      </c>
      <c r="F88" s="27" t="s">
        <v>133</v>
      </c>
      <c r="G88" s="25"/>
      <c r="H88" s="71" t="s">
        <v>168</v>
      </c>
      <c r="I88" s="33" t="s">
        <v>157</v>
      </c>
    </row>
    <row r="89" spans="1:10">
      <c r="A89" s="96"/>
      <c r="B89" s="44"/>
      <c r="C89" s="52"/>
      <c r="D89" s="53"/>
      <c r="E89" s="53"/>
      <c r="F89" s="54"/>
      <c r="G89" s="44"/>
      <c r="H89" s="68"/>
      <c r="I89" s="71"/>
    </row>
    <row r="90" spans="1:10">
      <c r="A90" s="96"/>
      <c r="B90" s="44" t="str">
        <f t="shared" si="6"/>
        <v>41</v>
      </c>
      <c r="C90" s="52">
        <v>65</v>
      </c>
      <c r="D90" s="72" t="s">
        <v>186</v>
      </c>
      <c r="E90" s="27" t="s">
        <v>11</v>
      </c>
      <c r="F90" s="54"/>
      <c r="G90" s="44"/>
      <c r="H90" s="68" t="s">
        <v>155</v>
      </c>
      <c r="I90" s="71" t="s">
        <v>168</v>
      </c>
    </row>
    <row r="91" spans="1:10">
      <c r="A91" s="96"/>
      <c r="B91" s="44" t="str">
        <f t="shared" si="6"/>
        <v>42</v>
      </c>
      <c r="C91" s="52">
        <v>66</v>
      </c>
      <c r="D91" s="72" t="s">
        <v>185</v>
      </c>
      <c r="E91" s="53" t="s">
        <v>176</v>
      </c>
      <c r="F91" s="54"/>
      <c r="G91" s="44"/>
      <c r="H91" s="68" t="s">
        <v>155</v>
      </c>
      <c r="I91" s="71" t="s">
        <v>168</v>
      </c>
    </row>
    <row r="92" spans="1:10">
      <c r="A92" s="96"/>
      <c r="B92" s="44" t="str">
        <f t="shared" si="6"/>
        <v>43</v>
      </c>
      <c r="C92" s="52">
        <v>67</v>
      </c>
      <c r="D92" s="72" t="s">
        <v>184</v>
      </c>
      <c r="E92" s="53" t="s">
        <v>176</v>
      </c>
      <c r="F92" s="54"/>
      <c r="G92" s="44"/>
      <c r="H92" s="68" t="s">
        <v>155</v>
      </c>
      <c r="I92" s="71" t="s">
        <v>168</v>
      </c>
    </row>
    <row r="93" spans="1:10">
      <c r="A93" s="96"/>
      <c r="B93" s="44" t="str">
        <f t="shared" si="6"/>
        <v>44</v>
      </c>
      <c r="C93" s="52">
        <v>68</v>
      </c>
      <c r="D93" s="72" t="s">
        <v>183</v>
      </c>
      <c r="E93" s="53" t="s">
        <v>176</v>
      </c>
      <c r="F93" s="54"/>
      <c r="G93" s="44"/>
      <c r="H93" s="68" t="s">
        <v>155</v>
      </c>
      <c r="I93" s="71" t="s">
        <v>168</v>
      </c>
    </row>
    <row r="94" spans="1:10">
      <c r="A94" s="96"/>
      <c r="B94" s="44" t="str">
        <f t="shared" si="6"/>
        <v>45</v>
      </c>
      <c r="C94" s="52">
        <v>69</v>
      </c>
      <c r="D94" s="72" t="s">
        <v>188</v>
      </c>
      <c r="E94" s="53" t="s">
        <v>176</v>
      </c>
      <c r="F94" s="54"/>
      <c r="G94" s="44"/>
      <c r="H94" s="68" t="s">
        <v>155</v>
      </c>
      <c r="I94" s="71" t="s">
        <v>168</v>
      </c>
    </row>
    <row r="95" spans="1:10">
      <c r="A95" s="97"/>
      <c r="B95" s="25"/>
      <c r="C95" s="52"/>
      <c r="D95" s="53"/>
      <c r="E95" s="53"/>
      <c r="F95" s="54"/>
      <c r="G95" s="25"/>
      <c r="H95" s="45"/>
      <c r="I95" s="33"/>
      <c r="J95"/>
    </row>
    <row r="96" spans="1:10">
      <c r="A96" s="55" t="s">
        <v>134</v>
      </c>
      <c r="B96" s="25"/>
      <c r="C96" s="52"/>
      <c r="D96" s="53"/>
      <c r="E96" s="53"/>
      <c r="F96" s="76"/>
      <c r="G96" s="25"/>
      <c r="H96" s="33" t="s">
        <v>157</v>
      </c>
      <c r="I96" s="33" t="s">
        <v>157</v>
      </c>
      <c r="J96"/>
    </row>
    <row r="97" spans="1:10" ht="28.5">
      <c r="A97" s="55"/>
      <c r="B97" s="80"/>
      <c r="C97" s="44"/>
      <c r="D97" s="27"/>
      <c r="E97" s="27" t="s">
        <v>132</v>
      </c>
      <c r="F97" s="27" t="s">
        <v>190</v>
      </c>
      <c r="G97" s="44"/>
      <c r="H97" s="68" t="s">
        <v>181</v>
      </c>
      <c r="I97" s="33" t="s">
        <v>157</v>
      </c>
      <c r="J97"/>
    </row>
    <row r="98" spans="1:10">
      <c r="A98" s="55"/>
      <c r="B98" s="80" t="str">
        <f t="shared" ref="B98:B104" si="7">DEC2HEX(C98,2)</f>
        <v>00</v>
      </c>
      <c r="C98" s="52"/>
      <c r="D98" s="81"/>
      <c r="E98" s="81"/>
      <c r="F98" s="54"/>
      <c r="G98" s="80"/>
      <c r="H98" s="68"/>
      <c r="I98" s="33"/>
      <c r="J98"/>
    </row>
    <row r="99" spans="1:10" ht="28.5">
      <c r="A99" s="55"/>
      <c r="B99" s="80" t="str">
        <f t="shared" si="7"/>
        <v>02</v>
      </c>
      <c r="C99" s="52">
        <v>2</v>
      </c>
      <c r="D99" s="72" t="s">
        <v>193</v>
      </c>
      <c r="E99" s="53"/>
      <c r="F99" s="54"/>
      <c r="G99" s="44"/>
      <c r="H99" s="68" t="s">
        <v>187</v>
      </c>
      <c r="I99" s="33"/>
      <c r="J99"/>
    </row>
    <row r="100" spans="1:10">
      <c r="A100" s="55"/>
      <c r="B100" s="80" t="str">
        <f t="shared" si="7"/>
        <v>10</v>
      </c>
      <c r="C100" s="52">
        <v>16</v>
      </c>
      <c r="D100" s="72" t="s">
        <v>195</v>
      </c>
      <c r="E100" s="81"/>
      <c r="F100" s="76" t="s">
        <v>201</v>
      </c>
      <c r="G100" s="80"/>
      <c r="H100" s="82"/>
      <c r="I100" s="33"/>
      <c r="J100"/>
    </row>
    <row r="101" spans="1:10">
      <c r="A101" s="55"/>
      <c r="B101" s="80" t="str">
        <f t="shared" si="7"/>
        <v>11</v>
      </c>
      <c r="C101" s="52">
        <v>17</v>
      </c>
      <c r="D101" s="72" t="s">
        <v>194</v>
      </c>
      <c r="E101" s="81"/>
      <c r="F101" s="76" t="s">
        <v>200</v>
      </c>
      <c r="G101" s="80"/>
      <c r="H101" s="82"/>
      <c r="I101" s="33"/>
      <c r="J101"/>
    </row>
    <row r="102" spans="1:10">
      <c r="A102" s="55"/>
      <c r="B102" s="80" t="str">
        <f t="shared" si="7"/>
        <v>12</v>
      </c>
      <c r="C102" s="52">
        <v>18</v>
      </c>
      <c r="D102" s="72" t="s">
        <v>196</v>
      </c>
      <c r="E102" s="81"/>
      <c r="F102" s="54"/>
      <c r="G102" s="80"/>
      <c r="H102" s="82"/>
      <c r="I102" s="33"/>
      <c r="J102"/>
    </row>
    <row r="103" spans="1:10" ht="28.5">
      <c r="A103" s="55"/>
      <c r="B103" s="80" t="str">
        <f t="shared" si="7"/>
        <v>56</v>
      </c>
      <c r="C103" s="52">
        <v>86</v>
      </c>
      <c r="D103" s="72" t="s">
        <v>197</v>
      </c>
      <c r="E103" s="27" t="s">
        <v>132</v>
      </c>
      <c r="F103" s="70" t="s">
        <v>190</v>
      </c>
      <c r="G103" s="80"/>
      <c r="H103" s="82"/>
      <c r="I103" s="33"/>
      <c r="J103"/>
    </row>
    <row r="104" spans="1:10">
      <c r="A104" s="55"/>
      <c r="B104" s="80" t="str">
        <f t="shared" si="7"/>
        <v>58</v>
      </c>
      <c r="C104" s="52">
        <v>88</v>
      </c>
      <c r="D104" s="72" t="s">
        <v>198</v>
      </c>
      <c r="E104" s="81"/>
      <c r="F104" s="76" t="s">
        <v>199</v>
      </c>
      <c r="G104" s="80"/>
      <c r="H104" s="82"/>
      <c r="I104" s="33"/>
      <c r="J104"/>
    </row>
    <row r="105" spans="1:10">
      <c r="A105" s="55"/>
      <c r="B105" s="80"/>
      <c r="C105" s="52"/>
      <c r="D105" s="72"/>
      <c r="E105" s="81"/>
      <c r="F105" s="54"/>
      <c r="G105" s="80"/>
      <c r="H105" s="82"/>
      <c r="I105" s="33"/>
      <c r="J105"/>
    </row>
    <row r="106" spans="1:10">
      <c r="A106" s="55"/>
      <c r="B106" s="80"/>
      <c r="C106" s="52"/>
      <c r="D106" s="72"/>
      <c r="E106" s="81"/>
      <c r="F106" s="54"/>
      <c r="G106" s="80"/>
      <c r="H106" s="82"/>
      <c r="I106" s="33"/>
      <c r="J106"/>
    </row>
    <row r="107" spans="1:10" ht="96.75" customHeight="1">
      <c r="A107" s="56" t="s">
        <v>135</v>
      </c>
      <c r="B107" s="25"/>
      <c r="C107" s="52"/>
      <c r="D107" s="72" t="s">
        <v>182</v>
      </c>
      <c r="E107" s="53"/>
      <c r="F107" s="76" t="s">
        <v>202</v>
      </c>
      <c r="G107" s="25"/>
      <c r="H107" s="73" t="s">
        <v>169</v>
      </c>
      <c r="I107" s="33" t="s">
        <v>157</v>
      </c>
      <c r="J107"/>
    </row>
    <row r="108" spans="1:10" ht="96.75" customHeight="1">
      <c r="A108" s="56"/>
      <c r="B108" s="52"/>
      <c r="C108" s="52"/>
      <c r="D108" s="72"/>
      <c r="E108" s="81"/>
      <c r="F108" s="76"/>
      <c r="G108" s="80"/>
      <c r="H108" s="73"/>
      <c r="I108" s="33"/>
      <c r="J108"/>
    </row>
    <row r="109" spans="1:10" ht="40.5" customHeight="1">
      <c r="A109" s="56"/>
      <c r="B109" s="52"/>
      <c r="C109" s="52"/>
      <c r="D109" s="53"/>
      <c r="E109" s="53"/>
      <c r="F109" s="54"/>
      <c r="G109" s="25"/>
      <c r="H109" s="45"/>
      <c r="I109" s="33"/>
      <c r="J109"/>
    </row>
    <row r="110" spans="1:10" s="20" customFormat="1" ht="78" customHeight="1">
      <c r="A110" s="57"/>
      <c r="B110" s="87" t="s">
        <v>136</v>
      </c>
      <c r="C110" s="88"/>
      <c r="D110" s="88"/>
      <c r="E110" s="88"/>
      <c r="F110" s="89"/>
      <c r="G110" s="25"/>
      <c r="H110"/>
      <c r="I110"/>
      <c r="J110"/>
    </row>
    <row r="111" spans="1:10" s="20" customFormat="1" ht="308.25" customHeight="1">
      <c r="A111" s="57"/>
      <c r="B111" s="90" t="s">
        <v>137</v>
      </c>
      <c r="C111" s="90"/>
      <c r="D111" s="90"/>
      <c r="E111" s="90"/>
      <c r="F111" s="91"/>
      <c r="G111" s="25"/>
      <c r="H111" s="46"/>
      <c r="I111"/>
      <c r="J111"/>
    </row>
    <row r="112" spans="1:10" s="20" customFormat="1" ht="120.75" customHeight="1">
      <c r="A112" s="57"/>
      <c r="B112" s="87" t="s">
        <v>138</v>
      </c>
      <c r="C112" s="88"/>
      <c r="D112" s="88"/>
      <c r="E112" s="88"/>
      <c r="F112" s="89"/>
      <c r="G112" s="25"/>
      <c r="H112" s="46"/>
      <c r="I112"/>
      <c r="J112"/>
    </row>
    <row r="113" spans="1:9" ht="45.75" customHeight="1">
      <c r="A113" s="58"/>
      <c r="B113" s="92" t="s">
        <v>139</v>
      </c>
      <c r="C113" s="93"/>
      <c r="D113" s="93"/>
      <c r="E113" s="93"/>
      <c r="F113" s="94"/>
      <c r="G113" s="25"/>
      <c r="H113" s="45"/>
      <c r="I113" s="44"/>
    </row>
    <row r="114" spans="1:9">
      <c r="A114" s="39"/>
      <c r="B114" s="90"/>
      <c r="C114" s="90"/>
      <c r="D114" s="90"/>
      <c r="E114" s="90"/>
      <c r="F114" s="91"/>
      <c r="G114" s="25"/>
      <c r="H114" s="45"/>
      <c r="I114" s="44"/>
    </row>
    <row r="115" spans="1:9">
      <c r="A115" s="20"/>
      <c r="B115" s="90"/>
      <c r="C115" s="90"/>
      <c r="D115" s="90"/>
      <c r="E115" s="90"/>
      <c r="F115" s="91"/>
      <c r="I115" s="44"/>
    </row>
    <row r="116" spans="1:9">
      <c r="A116" s="20"/>
      <c r="B116" s="20"/>
      <c r="D116" s="20"/>
      <c r="E116" s="20"/>
      <c r="F116" s="20"/>
      <c r="I116" s="44"/>
    </row>
    <row r="117" spans="1:9">
      <c r="A117" s="20"/>
      <c r="B117" s="23"/>
      <c r="I117" s="44"/>
    </row>
  </sheetData>
  <mergeCells count="10">
    <mergeCell ref="B114:F114"/>
    <mergeCell ref="B115:F115"/>
    <mergeCell ref="A4:A51"/>
    <mergeCell ref="A54:A87"/>
    <mergeCell ref="A88:A95"/>
    <mergeCell ref="B2:F2"/>
    <mergeCell ref="B110:F110"/>
    <mergeCell ref="B111:F111"/>
    <mergeCell ref="B112:F112"/>
    <mergeCell ref="B113:F113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A82" workbookViewId="0">
      <selection activeCell="A108" sqref="A108"/>
    </sheetView>
  </sheetViews>
  <sheetFormatPr defaultColWidth="9" defaultRowHeight="14.25"/>
  <cols>
    <col min="1" max="1" width="19.25" style="22" customWidth="1"/>
    <col min="2" max="2" width="7.75" style="22" customWidth="1"/>
    <col min="3" max="3" width="7.5" style="23" customWidth="1"/>
    <col min="4" max="4" width="32.625" style="22" customWidth="1"/>
    <col min="5" max="5" width="13.875" style="22" customWidth="1"/>
    <col min="6" max="6" width="60.375" style="22" customWidth="1"/>
    <col min="7" max="7" width="10" style="23" customWidth="1"/>
    <col min="8" max="8" width="17.375" style="22" customWidth="1"/>
    <col min="9" max="9" width="10.5" style="23" customWidth="1"/>
    <col min="10" max="10" width="14.25" style="22" customWidth="1"/>
    <col min="11" max="16384" width="9" style="22"/>
  </cols>
  <sheetData>
    <row r="1" spans="1:10">
      <c r="I1"/>
    </row>
    <row r="2" spans="1:10" ht="41.1" customHeight="1">
      <c r="A2" s="24"/>
      <c r="B2" s="86" t="s">
        <v>0</v>
      </c>
      <c r="C2" s="86"/>
      <c r="D2" s="86"/>
      <c r="E2" s="86"/>
      <c r="F2" s="86"/>
      <c r="G2" s="80"/>
      <c r="H2" s="80" t="s">
        <v>1</v>
      </c>
      <c r="I2" s="67" t="s">
        <v>156</v>
      </c>
    </row>
    <row r="3" spans="1:10" ht="22.5" customHeight="1">
      <c r="A3" s="45"/>
      <c r="B3" s="27" t="s">
        <v>2</v>
      </c>
      <c r="C3" s="28" t="s">
        <v>3</v>
      </c>
      <c r="D3" s="45" t="s">
        <v>4</v>
      </c>
      <c r="E3" s="27" t="s">
        <v>5</v>
      </c>
      <c r="F3" s="45" t="s">
        <v>6</v>
      </c>
      <c r="G3" s="28" t="s">
        <v>7</v>
      </c>
      <c r="H3" s="60">
        <v>45513</v>
      </c>
      <c r="I3" s="29">
        <v>45439</v>
      </c>
      <c r="J3" s="22" t="s">
        <v>8</v>
      </c>
    </row>
    <row r="4" spans="1:10" ht="99.75">
      <c r="A4" s="95" t="s">
        <v>9</v>
      </c>
      <c r="B4" s="30" t="str">
        <f>DEC2HEX(C4,2)</f>
        <v>03</v>
      </c>
      <c r="C4" s="30">
        <v>3</v>
      </c>
      <c r="D4" s="31" t="s">
        <v>10</v>
      </c>
      <c r="E4" s="32" t="s">
        <v>11</v>
      </c>
      <c r="F4" s="65" t="s">
        <v>160</v>
      </c>
      <c r="G4" s="80">
        <v>0</v>
      </c>
      <c r="H4" s="33" t="s">
        <v>157</v>
      </c>
      <c r="I4" s="33" t="s">
        <v>157</v>
      </c>
    </row>
    <row r="5" spans="1:10">
      <c r="A5" s="96"/>
      <c r="B5" s="80" t="str">
        <f t="shared" ref="B5:B46" si="0">DEC2HEX(C5,2)</f>
        <v>02</v>
      </c>
      <c r="C5" s="80">
        <v>2</v>
      </c>
      <c r="D5" s="45" t="s">
        <v>12</v>
      </c>
      <c r="E5" s="45" t="s">
        <v>13</v>
      </c>
      <c r="F5" s="45"/>
      <c r="G5" s="80"/>
      <c r="H5" s="33" t="s">
        <v>157</v>
      </c>
      <c r="I5" s="33" t="s">
        <v>157</v>
      </c>
    </row>
    <row r="6" spans="1:10">
      <c r="A6" s="96"/>
      <c r="B6" s="80" t="str">
        <f t="shared" si="0"/>
        <v>04</v>
      </c>
      <c r="C6" s="80">
        <v>4</v>
      </c>
      <c r="D6" s="45" t="s">
        <v>14</v>
      </c>
      <c r="E6" s="32" t="s">
        <v>11</v>
      </c>
      <c r="F6" s="45" t="s">
        <v>15</v>
      </c>
      <c r="G6" s="80"/>
      <c r="H6" s="33" t="s">
        <v>157</v>
      </c>
      <c r="I6" s="33" t="s">
        <v>157</v>
      </c>
    </row>
    <row r="7" spans="1:10">
      <c r="A7" s="96"/>
      <c r="B7" s="80" t="str">
        <f t="shared" si="0"/>
        <v>05</v>
      </c>
      <c r="C7" s="80">
        <v>5</v>
      </c>
      <c r="D7" s="45" t="s">
        <v>16</v>
      </c>
      <c r="E7" s="32" t="s">
        <v>11</v>
      </c>
      <c r="F7" s="45" t="s">
        <v>15</v>
      </c>
      <c r="G7" s="80"/>
      <c r="H7" s="33" t="s">
        <v>157</v>
      </c>
      <c r="I7" s="33" t="s">
        <v>157</v>
      </c>
    </row>
    <row r="8" spans="1:10">
      <c r="A8" s="96"/>
      <c r="B8" s="80" t="str">
        <f t="shared" si="0"/>
        <v>06</v>
      </c>
      <c r="C8" s="80">
        <v>6</v>
      </c>
      <c r="D8" s="45" t="s">
        <v>17</v>
      </c>
      <c r="E8" s="32" t="s">
        <v>11</v>
      </c>
      <c r="F8" s="27" t="s">
        <v>18</v>
      </c>
      <c r="G8" s="80"/>
      <c r="H8" s="33" t="s">
        <v>157</v>
      </c>
      <c r="I8" s="33" t="s">
        <v>157</v>
      </c>
    </row>
    <row r="9" spans="1:10">
      <c r="A9" s="96"/>
      <c r="B9" s="80" t="str">
        <f t="shared" si="0"/>
        <v>07</v>
      </c>
      <c r="C9" s="80">
        <v>7</v>
      </c>
      <c r="D9" s="45" t="s">
        <v>19</v>
      </c>
      <c r="E9" s="32" t="s">
        <v>11</v>
      </c>
      <c r="F9" s="45" t="s">
        <v>18</v>
      </c>
      <c r="G9" s="80"/>
      <c r="H9" s="33" t="s">
        <v>157</v>
      </c>
      <c r="I9" s="33" t="s">
        <v>157</v>
      </c>
    </row>
    <row r="10" spans="1:10">
      <c r="A10" s="96"/>
      <c r="B10" s="80" t="str">
        <f t="shared" si="0"/>
        <v>08</v>
      </c>
      <c r="C10" s="80">
        <v>8</v>
      </c>
      <c r="D10" s="45" t="s">
        <v>20</v>
      </c>
      <c r="E10" s="32" t="s">
        <v>11</v>
      </c>
      <c r="F10" s="27" t="s">
        <v>21</v>
      </c>
      <c r="G10" s="80"/>
      <c r="H10" s="33" t="s">
        <v>157</v>
      </c>
      <c r="I10" s="33" t="s">
        <v>157</v>
      </c>
    </row>
    <row r="11" spans="1:10" ht="28.5">
      <c r="A11" s="96"/>
      <c r="B11" s="80" t="str">
        <f t="shared" si="0"/>
        <v>09</v>
      </c>
      <c r="C11" s="80">
        <v>9</v>
      </c>
      <c r="D11" s="45" t="s">
        <v>22</v>
      </c>
      <c r="E11" s="32" t="s">
        <v>11</v>
      </c>
      <c r="F11" s="27" t="s">
        <v>21</v>
      </c>
      <c r="G11" s="80"/>
      <c r="H11" s="33" t="s">
        <v>157</v>
      </c>
      <c r="I11" s="33" t="s">
        <v>157</v>
      </c>
    </row>
    <row r="12" spans="1:10" ht="171">
      <c r="A12" s="96"/>
      <c r="B12" s="80" t="str">
        <f t="shared" si="0"/>
        <v>0A</v>
      </c>
      <c r="C12" s="80">
        <v>10</v>
      </c>
      <c r="D12" s="45" t="s">
        <v>23</v>
      </c>
      <c r="E12" s="45" t="s">
        <v>11</v>
      </c>
      <c r="F12" s="27" t="s">
        <v>24</v>
      </c>
      <c r="G12" s="80"/>
      <c r="H12" s="33" t="s">
        <v>157</v>
      </c>
      <c r="I12" s="33" t="s">
        <v>157</v>
      </c>
      <c r="J12" s="47" t="s">
        <v>25</v>
      </c>
    </row>
    <row r="13" spans="1:10">
      <c r="A13" s="96"/>
      <c r="B13" s="80" t="str">
        <f t="shared" si="0"/>
        <v>0B</v>
      </c>
      <c r="C13" s="80">
        <v>11</v>
      </c>
      <c r="D13" s="45" t="s">
        <v>26</v>
      </c>
      <c r="E13" s="45" t="s">
        <v>13</v>
      </c>
      <c r="F13" s="45"/>
      <c r="G13" s="80"/>
      <c r="H13" s="33" t="s">
        <v>157</v>
      </c>
      <c r="I13" s="33" t="s">
        <v>157</v>
      </c>
    </row>
    <row r="14" spans="1:10" ht="57">
      <c r="A14" s="96"/>
      <c r="B14" s="80" t="str">
        <f t="shared" si="0"/>
        <v>10</v>
      </c>
      <c r="C14" s="80">
        <v>16</v>
      </c>
      <c r="D14" s="45" t="s">
        <v>27</v>
      </c>
      <c r="E14" s="27" t="s">
        <v>11</v>
      </c>
      <c r="F14" s="27" t="s">
        <v>28</v>
      </c>
      <c r="G14" s="80"/>
      <c r="H14" s="33" t="s">
        <v>157</v>
      </c>
      <c r="I14" s="62" t="s">
        <v>29</v>
      </c>
      <c r="J14"/>
    </row>
    <row r="15" spans="1:10" ht="57">
      <c r="A15" s="96"/>
      <c r="B15" s="80" t="str">
        <f t="shared" si="0"/>
        <v>11</v>
      </c>
      <c r="C15" s="80">
        <v>17</v>
      </c>
      <c r="D15" s="45" t="s">
        <v>30</v>
      </c>
      <c r="E15" s="45" t="s">
        <v>11</v>
      </c>
      <c r="F15" s="27" t="s">
        <v>31</v>
      </c>
      <c r="G15" s="80"/>
      <c r="H15" s="33" t="s">
        <v>157</v>
      </c>
      <c r="I15" s="62" t="s">
        <v>29</v>
      </c>
      <c r="J15"/>
    </row>
    <row r="16" spans="1:10">
      <c r="A16" s="96"/>
      <c r="B16" s="80" t="str">
        <f t="shared" si="0"/>
        <v>33</v>
      </c>
      <c r="C16" s="80">
        <v>51</v>
      </c>
      <c r="D16" s="45" t="s">
        <v>32</v>
      </c>
      <c r="E16" s="27" t="s">
        <v>11</v>
      </c>
      <c r="F16" s="27"/>
      <c r="G16" s="80"/>
      <c r="H16" s="33" t="s">
        <v>157</v>
      </c>
      <c r="I16" s="33" t="s">
        <v>157</v>
      </c>
    </row>
    <row r="17" spans="1:9">
      <c r="A17" s="96"/>
      <c r="B17" s="80" t="str">
        <f t="shared" si="0"/>
        <v>12</v>
      </c>
      <c r="C17" s="80">
        <v>18</v>
      </c>
      <c r="D17" s="45" t="s">
        <v>33</v>
      </c>
      <c r="E17" s="45" t="s">
        <v>11</v>
      </c>
      <c r="F17" s="45"/>
      <c r="G17" s="80"/>
      <c r="H17" s="33" t="s">
        <v>157</v>
      </c>
      <c r="I17" s="33" t="s">
        <v>157</v>
      </c>
    </row>
    <row r="18" spans="1:9">
      <c r="A18" s="96"/>
      <c r="B18" s="80" t="str">
        <f t="shared" si="0"/>
        <v>34</v>
      </c>
      <c r="C18" s="80">
        <v>52</v>
      </c>
      <c r="D18" s="45" t="s">
        <v>34</v>
      </c>
      <c r="E18" s="27" t="s">
        <v>11</v>
      </c>
      <c r="F18" s="45"/>
      <c r="G18" s="80"/>
      <c r="H18" s="33" t="s">
        <v>157</v>
      </c>
      <c r="I18" s="33" t="s">
        <v>157</v>
      </c>
    </row>
    <row r="19" spans="1:9">
      <c r="A19" s="96"/>
      <c r="B19" s="80" t="str">
        <f t="shared" si="0"/>
        <v>13</v>
      </c>
      <c r="C19" s="80">
        <v>19</v>
      </c>
      <c r="D19" s="45" t="s">
        <v>35</v>
      </c>
      <c r="E19" s="45" t="s">
        <v>11</v>
      </c>
      <c r="F19" s="45"/>
      <c r="G19" s="80"/>
      <c r="H19" s="33" t="s">
        <v>157</v>
      </c>
      <c r="I19" s="33" t="s">
        <v>157</v>
      </c>
    </row>
    <row r="20" spans="1:9">
      <c r="A20" s="96"/>
      <c r="B20" s="80" t="str">
        <f t="shared" si="0"/>
        <v>14</v>
      </c>
      <c r="C20" s="80">
        <v>20</v>
      </c>
      <c r="D20" s="45" t="s">
        <v>36</v>
      </c>
      <c r="E20" s="27" t="s">
        <v>11</v>
      </c>
      <c r="F20" s="45"/>
      <c r="G20" s="80"/>
      <c r="H20" s="33" t="s">
        <v>157</v>
      </c>
      <c r="I20" s="33" t="s">
        <v>157</v>
      </c>
    </row>
    <row r="21" spans="1:9">
      <c r="A21" s="96"/>
      <c r="B21" s="80" t="str">
        <f t="shared" si="0"/>
        <v>37</v>
      </c>
      <c r="C21" s="80">
        <v>55</v>
      </c>
      <c r="D21" s="27" t="s">
        <v>37</v>
      </c>
      <c r="E21" s="45" t="s">
        <v>11</v>
      </c>
      <c r="F21" s="27" t="s">
        <v>38</v>
      </c>
      <c r="G21" s="80"/>
      <c r="H21" s="33" t="s">
        <v>157</v>
      </c>
      <c r="I21" s="33" t="s">
        <v>157</v>
      </c>
    </row>
    <row r="22" spans="1:9">
      <c r="A22" s="96"/>
      <c r="B22" s="80" t="str">
        <f t="shared" si="0"/>
        <v>35</v>
      </c>
      <c r="C22" s="80">
        <v>53</v>
      </c>
      <c r="D22" s="45" t="s">
        <v>39</v>
      </c>
      <c r="E22" s="27" t="s">
        <v>11</v>
      </c>
      <c r="F22" s="45" t="s">
        <v>15</v>
      </c>
      <c r="G22" s="80"/>
      <c r="H22" s="33" t="s">
        <v>157</v>
      </c>
      <c r="I22" s="33" t="s">
        <v>157</v>
      </c>
    </row>
    <row r="23" spans="1:9">
      <c r="A23" s="96"/>
      <c r="B23" s="80" t="str">
        <f t="shared" si="0"/>
        <v>36</v>
      </c>
      <c r="C23" s="80">
        <v>54</v>
      </c>
      <c r="D23" s="45" t="s">
        <v>40</v>
      </c>
      <c r="E23" s="45" t="s">
        <v>11</v>
      </c>
      <c r="F23" s="45" t="s">
        <v>15</v>
      </c>
      <c r="G23" s="80"/>
      <c r="H23" s="33" t="s">
        <v>157</v>
      </c>
      <c r="I23" s="33" t="s">
        <v>157</v>
      </c>
    </row>
    <row r="24" spans="1:9">
      <c r="A24" s="96"/>
      <c r="B24" s="80" t="str">
        <f t="shared" si="0"/>
        <v>16</v>
      </c>
      <c r="C24" s="80">
        <v>22</v>
      </c>
      <c r="D24" s="27" t="s">
        <v>41</v>
      </c>
      <c r="E24" s="27" t="s">
        <v>11</v>
      </c>
      <c r="F24" s="45"/>
      <c r="G24" s="80"/>
      <c r="H24" s="33" t="s">
        <v>157</v>
      </c>
      <c r="I24" s="33" t="s">
        <v>157</v>
      </c>
    </row>
    <row r="25" spans="1:9">
      <c r="A25" s="96"/>
      <c r="B25" s="80" t="str">
        <f t="shared" si="0"/>
        <v>17</v>
      </c>
      <c r="C25" s="80">
        <v>23</v>
      </c>
      <c r="D25" s="27" t="s">
        <v>42</v>
      </c>
      <c r="E25" s="45" t="s">
        <v>11</v>
      </c>
      <c r="F25" s="45"/>
      <c r="G25" s="80"/>
      <c r="H25" s="33" t="s">
        <v>157</v>
      </c>
      <c r="I25" s="33" t="s">
        <v>157</v>
      </c>
    </row>
    <row r="26" spans="1:9">
      <c r="A26" s="96"/>
      <c r="B26" s="80" t="str">
        <f t="shared" si="0"/>
        <v>18</v>
      </c>
      <c r="C26" s="80">
        <v>24</v>
      </c>
      <c r="D26" s="45" t="s">
        <v>43</v>
      </c>
      <c r="E26" s="27" t="s">
        <v>11</v>
      </c>
      <c r="F26" s="27" t="s">
        <v>18</v>
      </c>
      <c r="G26" s="80"/>
      <c r="H26" s="33" t="s">
        <v>157</v>
      </c>
      <c r="I26" s="33" t="s">
        <v>157</v>
      </c>
    </row>
    <row r="27" spans="1:9">
      <c r="A27" s="96"/>
      <c r="B27" s="80" t="str">
        <f t="shared" si="0"/>
        <v>19</v>
      </c>
      <c r="C27" s="80">
        <v>25</v>
      </c>
      <c r="D27" s="27" t="s">
        <v>44</v>
      </c>
      <c r="E27" s="45" t="s">
        <v>11</v>
      </c>
      <c r="F27" s="45" t="s">
        <v>18</v>
      </c>
      <c r="G27" s="80"/>
      <c r="H27" s="33" t="s">
        <v>157</v>
      </c>
      <c r="I27" s="33" t="s">
        <v>157</v>
      </c>
    </row>
    <row r="28" spans="1:9">
      <c r="A28" s="96"/>
      <c r="B28" s="80" t="str">
        <f t="shared" si="0"/>
        <v>1A</v>
      </c>
      <c r="C28" s="80">
        <v>26</v>
      </c>
      <c r="D28" s="45" t="s">
        <v>45</v>
      </c>
      <c r="E28" s="27" t="s">
        <v>11</v>
      </c>
      <c r="F28" s="27" t="s">
        <v>46</v>
      </c>
      <c r="G28" s="80"/>
      <c r="H28" s="33" t="s">
        <v>157</v>
      </c>
      <c r="I28" s="33" t="s">
        <v>157</v>
      </c>
    </row>
    <row r="29" spans="1:9">
      <c r="A29" s="96"/>
      <c r="B29" s="80" t="str">
        <f t="shared" si="0"/>
        <v>1B</v>
      </c>
      <c r="C29" s="80">
        <v>27</v>
      </c>
      <c r="D29" s="45" t="s">
        <v>47</v>
      </c>
      <c r="E29" s="45" t="s">
        <v>11</v>
      </c>
      <c r="F29" s="27" t="s">
        <v>46</v>
      </c>
      <c r="G29" s="80"/>
      <c r="H29" s="33" t="s">
        <v>157</v>
      </c>
      <c r="I29" s="33" t="s">
        <v>157</v>
      </c>
    </row>
    <row r="30" spans="1:9">
      <c r="A30" s="96"/>
      <c r="B30" s="80" t="str">
        <f t="shared" si="0"/>
        <v>0D</v>
      </c>
      <c r="C30" s="80">
        <v>13</v>
      </c>
      <c r="D30" s="45" t="s">
        <v>48</v>
      </c>
      <c r="E30" s="45" t="s">
        <v>13</v>
      </c>
      <c r="F30" s="45"/>
      <c r="G30" s="80"/>
      <c r="H30" s="33" t="s">
        <v>157</v>
      </c>
      <c r="I30" s="33" t="s">
        <v>157</v>
      </c>
    </row>
    <row r="31" spans="1:9">
      <c r="A31" s="96"/>
      <c r="B31" s="80" t="str">
        <f t="shared" si="0"/>
        <v>0E</v>
      </c>
      <c r="C31" s="80">
        <v>14</v>
      </c>
      <c r="D31" s="45" t="s">
        <v>49</v>
      </c>
      <c r="E31" s="45" t="s">
        <v>13</v>
      </c>
      <c r="F31" s="45"/>
      <c r="G31" s="80"/>
      <c r="H31" s="33" t="s">
        <v>157</v>
      </c>
      <c r="I31" s="33" t="s">
        <v>157</v>
      </c>
    </row>
    <row r="32" spans="1:9">
      <c r="A32" s="96"/>
      <c r="B32" s="80" t="str">
        <f t="shared" si="0"/>
        <v>0F</v>
      </c>
      <c r="C32" s="80">
        <v>15</v>
      </c>
      <c r="D32" s="45" t="s">
        <v>50</v>
      </c>
      <c r="E32" s="45" t="s">
        <v>13</v>
      </c>
      <c r="F32" s="27" t="s">
        <v>51</v>
      </c>
      <c r="G32" s="80"/>
      <c r="H32" s="33" t="s">
        <v>157</v>
      </c>
      <c r="I32" s="33" t="s">
        <v>157</v>
      </c>
    </row>
    <row r="33" spans="1:9" s="18" customFormat="1">
      <c r="A33" s="96"/>
      <c r="B33" s="34" t="str">
        <f t="shared" si="0"/>
        <v>1F</v>
      </c>
      <c r="C33" s="34">
        <v>31</v>
      </c>
      <c r="D33" s="35" t="s">
        <v>52</v>
      </c>
      <c r="E33" s="35" t="s">
        <v>13</v>
      </c>
      <c r="F33" s="35"/>
      <c r="G33" s="34"/>
      <c r="H33" s="59" t="s">
        <v>158</v>
      </c>
      <c r="I33" s="59" t="s">
        <v>158</v>
      </c>
    </row>
    <row r="34" spans="1:9">
      <c r="A34" s="96"/>
      <c r="B34" s="80" t="str">
        <f t="shared" si="0"/>
        <v>31</v>
      </c>
      <c r="C34" s="80">
        <v>49</v>
      </c>
      <c r="D34" s="45" t="s">
        <v>53</v>
      </c>
      <c r="E34" s="45" t="s">
        <v>11</v>
      </c>
      <c r="F34" s="45" t="s">
        <v>54</v>
      </c>
      <c r="G34" s="80"/>
      <c r="H34" s="33" t="s">
        <v>157</v>
      </c>
      <c r="I34" s="33" t="s">
        <v>157</v>
      </c>
    </row>
    <row r="35" spans="1:9">
      <c r="A35" s="96"/>
      <c r="B35" s="80" t="str">
        <f t="shared" si="0"/>
        <v>32</v>
      </c>
      <c r="C35" s="80">
        <v>50</v>
      </c>
      <c r="D35" s="37" t="s">
        <v>55</v>
      </c>
      <c r="E35" s="45" t="s">
        <v>11</v>
      </c>
      <c r="F35" s="45" t="s">
        <v>54</v>
      </c>
      <c r="G35" s="80"/>
      <c r="H35" s="33" t="s">
        <v>157</v>
      </c>
      <c r="I35" s="33" t="s">
        <v>157</v>
      </c>
    </row>
    <row r="36" spans="1:9">
      <c r="A36" s="96"/>
      <c r="B36" s="80" t="str">
        <f t="shared" si="0"/>
        <v>61</v>
      </c>
      <c r="C36" s="80">
        <v>97</v>
      </c>
      <c r="D36" s="27" t="s">
        <v>56</v>
      </c>
      <c r="E36" s="45" t="s">
        <v>11</v>
      </c>
      <c r="F36" s="45"/>
      <c r="G36" s="80"/>
      <c r="H36" s="33" t="s">
        <v>157</v>
      </c>
      <c r="I36" s="33" t="s">
        <v>157</v>
      </c>
    </row>
    <row r="37" spans="1:9">
      <c r="A37" s="96"/>
      <c r="B37" s="80" t="str">
        <f t="shared" si="0"/>
        <v>62</v>
      </c>
      <c r="C37" s="80">
        <v>98</v>
      </c>
      <c r="D37" s="27" t="s">
        <v>57</v>
      </c>
      <c r="E37" s="45" t="s">
        <v>11</v>
      </c>
      <c r="F37" s="45"/>
      <c r="G37" s="80"/>
      <c r="H37" s="33" t="s">
        <v>157</v>
      </c>
      <c r="I37" s="33" t="s">
        <v>157</v>
      </c>
    </row>
    <row r="38" spans="1:9">
      <c r="A38" s="96"/>
      <c r="B38" s="80" t="str">
        <f t="shared" si="0"/>
        <v>63</v>
      </c>
      <c r="C38" s="80">
        <v>99</v>
      </c>
      <c r="D38" s="27" t="s">
        <v>58</v>
      </c>
      <c r="E38" s="45" t="s">
        <v>11</v>
      </c>
      <c r="F38" s="45"/>
      <c r="G38" s="80"/>
      <c r="H38" s="33" t="s">
        <v>157</v>
      </c>
      <c r="I38" s="33" t="s">
        <v>157</v>
      </c>
    </row>
    <row r="39" spans="1:9" s="19" customFormat="1" ht="213.75">
      <c r="A39" s="96"/>
      <c r="B39" s="30" t="str">
        <f t="shared" si="0"/>
        <v>64</v>
      </c>
      <c r="C39" s="30">
        <v>100</v>
      </c>
      <c r="D39" s="32" t="s">
        <v>59</v>
      </c>
      <c r="E39" s="32" t="s">
        <v>11</v>
      </c>
      <c r="F39" s="32" t="s">
        <v>60</v>
      </c>
      <c r="G39" s="38"/>
      <c r="H39" s="33" t="s">
        <v>157</v>
      </c>
      <c r="I39" s="33" t="s">
        <v>157</v>
      </c>
    </row>
    <row r="40" spans="1:9" s="19" customFormat="1">
      <c r="A40" s="96"/>
      <c r="B40" s="30" t="str">
        <f>DEC2HEX(C40,2)</f>
        <v>65</v>
      </c>
      <c r="C40" s="30">
        <v>101</v>
      </c>
      <c r="D40" s="65" t="s">
        <v>161</v>
      </c>
      <c r="E40" s="32" t="s">
        <v>61</v>
      </c>
      <c r="F40" s="65" t="s">
        <v>163</v>
      </c>
      <c r="G40" s="38"/>
      <c r="H40" s="33" t="s">
        <v>157</v>
      </c>
      <c r="I40" s="33" t="s">
        <v>157</v>
      </c>
    </row>
    <row r="41" spans="1:9" s="19" customFormat="1">
      <c r="A41" s="96"/>
      <c r="B41" s="30" t="str">
        <f>DEC2HEX(C41,2)</f>
        <v>66</v>
      </c>
      <c r="C41" s="30">
        <v>102</v>
      </c>
      <c r="D41" s="65" t="s">
        <v>162</v>
      </c>
      <c r="E41" s="32" t="s">
        <v>61</v>
      </c>
      <c r="F41" s="65" t="s">
        <v>164</v>
      </c>
      <c r="G41" s="38"/>
      <c r="H41" s="68" t="s">
        <v>159</v>
      </c>
      <c r="I41" s="33" t="s">
        <v>157</v>
      </c>
    </row>
    <row r="42" spans="1:9" s="18" customFormat="1">
      <c r="A42" s="96"/>
      <c r="B42" s="34"/>
      <c r="C42" s="34"/>
      <c r="D42" s="35" t="s">
        <v>62</v>
      </c>
      <c r="E42" s="35" t="s">
        <v>11</v>
      </c>
      <c r="F42" s="35"/>
      <c r="G42" s="34"/>
      <c r="H42" s="59" t="s">
        <v>158</v>
      </c>
      <c r="I42" s="59" t="s">
        <v>158</v>
      </c>
    </row>
    <row r="43" spans="1:9">
      <c r="A43" s="96"/>
      <c r="B43" s="30" t="str">
        <f t="shared" si="0"/>
        <v>54</v>
      </c>
      <c r="C43" s="30">
        <v>84</v>
      </c>
      <c r="D43" s="32" t="s">
        <v>63</v>
      </c>
      <c r="E43" s="45" t="s">
        <v>11</v>
      </c>
      <c r="F43" s="27" t="s">
        <v>64</v>
      </c>
      <c r="G43" s="80"/>
      <c r="H43" s="33" t="s">
        <v>157</v>
      </c>
      <c r="I43" s="33" t="s">
        <v>157</v>
      </c>
    </row>
    <row r="44" spans="1:9">
      <c r="A44" s="96"/>
      <c r="B44" s="30" t="str">
        <f t="shared" si="0"/>
        <v>41</v>
      </c>
      <c r="C44" s="30">
        <v>65</v>
      </c>
      <c r="D44" s="32" t="s">
        <v>65</v>
      </c>
      <c r="E44" s="27" t="s">
        <v>66</v>
      </c>
      <c r="F44" s="27"/>
      <c r="G44" s="80"/>
      <c r="H44" s="33" t="s">
        <v>157</v>
      </c>
      <c r="I44" s="33" t="s">
        <v>157</v>
      </c>
    </row>
    <row r="45" spans="1:9">
      <c r="A45" s="96"/>
      <c r="B45" s="30" t="str">
        <f t="shared" si="0"/>
        <v>78</v>
      </c>
      <c r="C45" s="30">
        <v>120</v>
      </c>
      <c r="D45" s="32" t="s">
        <v>67</v>
      </c>
      <c r="E45" s="27" t="s">
        <v>11</v>
      </c>
      <c r="F45" s="27" t="s">
        <v>68</v>
      </c>
      <c r="G45" s="80"/>
      <c r="H45" s="33" t="s">
        <v>157</v>
      </c>
      <c r="I45" s="33" t="s">
        <v>157</v>
      </c>
    </row>
    <row r="46" spans="1:9">
      <c r="A46" s="96"/>
      <c r="B46" s="30" t="str">
        <f t="shared" si="0"/>
        <v>79</v>
      </c>
      <c r="C46" s="30">
        <v>121</v>
      </c>
      <c r="D46" s="32" t="s">
        <v>69</v>
      </c>
      <c r="E46" s="27" t="s">
        <v>11</v>
      </c>
      <c r="F46" s="27" t="s">
        <v>70</v>
      </c>
      <c r="G46" s="80"/>
      <c r="H46" s="33" t="s">
        <v>157</v>
      </c>
      <c r="I46" s="33" t="s">
        <v>157</v>
      </c>
    </row>
    <row r="47" spans="1:9" s="20" customFormat="1">
      <c r="A47" s="96"/>
      <c r="B47" s="80" t="s">
        <v>71</v>
      </c>
      <c r="C47" s="80">
        <v>138</v>
      </c>
      <c r="D47" s="48" t="s">
        <v>72</v>
      </c>
      <c r="E47" s="27" t="s">
        <v>11</v>
      </c>
      <c r="F47" s="48" t="s">
        <v>73</v>
      </c>
      <c r="G47" s="48"/>
      <c r="H47" s="36" t="s">
        <v>159</v>
      </c>
      <c r="I47" s="59" t="s">
        <v>158</v>
      </c>
    </row>
    <row r="48" spans="1:9" s="20" customFormat="1">
      <c r="A48" s="96"/>
      <c r="B48" s="80" t="s">
        <v>74</v>
      </c>
      <c r="C48" s="80">
        <v>140</v>
      </c>
      <c r="D48" s="48" t="s">
        <v>75</v>
      </c>
      <c r="E48" s="27" t="s">
        <v>11</v>
      </c>
      <c r="F48" s="48" t="s">
        <v>73</v>
      </c>
      <c r="G48" s="48"/>
      <c r="H48" s="36" t="s">
        <v>159</v>
      </c>
      <c r="I48" s="59" t="s">
        <v>158</v>
      </c>
    </row>
    <row r="49" spans="1:9" s="20" customFormat="1">
      <c r="A49" s="96"/>
      <c r="B49" s="80" t="s">
        <v>76</v>
      </c>
      <c r="C49" s="80">
        <v>143</v>
      </c>
      <c r="D49" s="48" t="s">
        <v>77</v>
      </c>
      <c r="E49" s="27" t="s">
        <v>11</v>
      </c>
      <c r="F49" s="48" t="s">
        <v>54</v>
      </c>
      <c r="G49" s="48"/>
      <c r="H49" s="36" t="s">
        <v>159</v>
      </c>
      <c r="I49" s="59" t="s">
        <v>158</v>
      </c>
    </row>
    <row r="50" spans="1:9" s="20" customFormat="1">
      <c r="A50" s="96"/>
      <c r="B50" s="80">
        <v>93</v>
      </c>
      <c r="C50" s="80">
        <v>147</v>
      </c>
      <c r="D50" s="48" t="s">
        <v>78</v>
      </c>
      <c r="E50" s="27" t="s">
        <v>11</v>
      </c>
      <c r="F50" s="48" t="s">
        <v>54</v>
      </c>
      <c r="G50" s="48"/>
      <c r="H50" s="36" t="s">
        <v>159</v>
      </c>
      <c r="I50" s="59" t="s">
        <v>158</v>
      </c>
    </row>
    <row r="51" spans="1:9" s="20" customFormat="1">
      <c r="A51" s="97"/>
      <c r="B51" s="80"/>
      <c r="C51" s="80"/>
      <c r="D51" s="48"/>
      <c r="E51" s="27"/>
      <c r="F51" s="48"/>
      <c r="G51" s="48"/>
      <c r="H51" s="80"/>
      <c r="I51"/>
    </row>
    <row r="52" spans="1:9" s="20" customFormat="1">
      <c r="A52" s="40"/>
      <c r="B52" s="48"/>
      <c r="C52" s="48"/>
      <c r="D52" s="48"/>
      <c r="E52" s="48"/>
      <c r="F52" s="48"/>
      <c r="G52" s="48"/>
      <c r="H52" s="80"/>
      <c r="I52"/>
    </row>
    <row r="53" spans="1:9" s="20" customFormat="1">
      <c r="A53" s="48"/>
      <c r="B53" s="48"/>
      <c r="C53" s="48"/>
      <c r="D53" s="48"/>
      <c r="E53" s="48"/>
      <c r="F53" s="48"/>
      <c r="G53" s="48"/>
      <c r="H53" s="48"/>
      <c r="I53"/>
    </row>
    <row r="54" spans="1:9" ht="28.5">
      <c r="A54" s="98" t="s">
        <v>79</v>
      </c>
      <c r="B54" s="80" t="str">
        <f>DEC2HEX(C54,2)</f>
        <v>1C</v>
      </c>
      <c r="C54" s="80">
        <v>28</v>
      </c>
      <c r="D54" s="41" t="s">
        <v>80</v>
      </c>
      <c r="E54" s="45" t="s">
        <v>13</v>
      </c>
      <c r="F54" s="45" t="s">
        <v>15</v>
      </c>
      <c r="G54" s="80"/>
      <c r="H54" s="33" t="s">
        <v>157</v>
      </c>
      <c r="I54" s="33" t="s">
        <v>157</v>
      </c>
    </row>
    <row r="55" spans="1:9">
      <c r="A55" s="98"/>
      <c r="B55" s="80" t="str">
        <f>DEC2HEX(C55,2)</f>
        <v>42</v>
      </c>
      <c r="C55" s="80">
        <v>66</v>
      </c>
      <c r="D55" s="27" t="s">
        <v>81</v>
      </c>
      <c r="E55" s="27" t="s">
        <v>66</v>
      </c>
      <c r="F55" s="27" t="s">
        <v>65</v>
      </c>
      <c r="G55" s="80"/>
      <c r="H55" s="33" t="s">
        <v>157</v>
      </c>
      <c r="I55" s="33" t="s">
        <v>157</v>
      </c>
    </row>
    <row r="56" spans="1:9" ht="28.5">
      <c r="A56" s="98"/>
      <c r="B56" s="80" t="str">
        <f>DEC2HEX(C56,2)</f>
        <v>1D</v>
      </c>
      <c r="C56" s="80">
        <v>29</v>
      </c>
      <c r="D56" s="41" t="s">
        <v>82</v>
      </c>
      <c r="E56" s="27" t="s">
        <v>11</v>
      </c>
      <c r="F56" s="27" t="s">
        <v>83</v>
      </c>
      <c r="G56" s="80"/>
      <c r="H56" s="33" t="s">
        <v>157</v>
      </c>
      <c r="I56" s="33" t="s">
        <v>157</v>
      </c>
    </row>
    <row r="57" spans="1:9">
      <c r="A57" s="98"/>
      <c r="B57" s="80" t="str">
        <f t="shared" ref="B57:B70" si="1">DEC2HEX(C57,2)</f>
        <v>43</v>
      </c>
      <c r="C57" s="80">
        <v>67</v>
      </c>
      <c r="D57" s="27" t="s">
        <v>84</v>
      </c>
      <c r="E57" s="27" t="s">
        <v>66</v>
      </c>
      <c r="F57" s="27" t="s">
        <v>65</v>
      </c>
      <c r="G57" s="80"/>
      <c r="H57" s="33" t="s">
        <v>157</v>
      </c>
      <c r="I57" s="33" t="s">
        <v>157</v>
      </c>
    </row>
    <row r="58" spans="1:9" ht="28.5">
      <c r="A58" s="98"/>
      <c r="B58" s="80" t="str">
        <f t="shared" si="1"/>
        <v>1E</v>
      </c>
      <c r="C58" s="80">
        <v>30</v>
      </c>
      <c r="D58" s="41" t="s">
        <v>85</v>
      </c>
      <c r="E58" s="27" t="s">
        <v>11</v>
      </c>
      <c r="F58" s="27" t="s">
        <v>86</v>
      </c>
      <c r="G58" s="80"/>
      <c r="H58" s="33" t="s">
        <v>157</v>
      </c>
      <c r="I58" s="33" t="s">
        <v>157</v>
      </c>
    </row>
    <row r="59" spans="1:9">
      <c r="A59" s="98"/>
      <c r="B59" s="80" t="str">
        <f t="shared" si="1"/>
        <v>44</v>
      </c>
      <c r="C59" s="80">
        <v>68</v>
      </c>
      <c r="D59" s="27" t="s">
        <v>87</v>
      </c>
      <c r="E59" s="27" t="s">
        <v>66</v>
      </c>
      <c r="F59" s="27" t="s">
        <v>65</v>
      </c>
      <c r="G59" s="80"/>
      <c r="H59" s="33" t="s">
        <v>157</v>
      </c>
      <c r="I59" s="33" t="s">
        <v>157</v>
      </c>
    </row>
    <row r="60" spans="1:9" s="18" customFormat="1">
      <c r="A60" s="98"/>
      <c r="B60" s="34" t="str">
        <f t="shared" si="1"/>
        <v>55</v>
      </c>
      <c r="C60" s="34">
        <v>85</v>
      </c>
      <c r="D60" s="35" t="s">
        <v>88</v>
      </c>
      <c r="E60" s="35" t="s">
        <v>13</v>
      </c>
      <c r="F60" s="35" t="s">
        <v>89</v>
      </c>
      <c r="G60" s="34"/>
      <c r="H60" s="59" t="s">
        <v>158</v>
      </c>
      <c r="I60" s="59" t="s">
        <v>158</v>
      </c>
    </row>
    <row r="61" spans="1:9">
      <c r="A61" s="98"/>
      <c r="B61" s="80" t="str">
        <f t="shared" si="1"/>
        <v>20</v>
      </c>
      <c r="C61" s="80">
        <v>32</v>
      </c>
      <c r="D61" s="41" t="s">
        <v>90</v>
      </c>
      <c r="E61" s="27" t="s">
        <v>11</v>
      </c>
      <c r="F61" s="45" t="s">
        <v>15</v>
      </c>
      <c r="G61" s="80"/>
      <c r="H61" s="33" t="s">
        <v>157</v>
      </c>
      <c r="I61" s="33" t="s">
        <v>157</v>
      </c>
    </row>
    <row r="62" spans="1:9">
      <c r="A62" s="98"/>
      <c r="B62" s="80" t="str">
        <f t="shared" si="1"/>
        <v>21</v>
      </c>
      <c r="C62" s="80">
        <v>33</v>
      </c>
      <c r="D62" s="41" t="s">
        <v>91</v>
      </c>
      <c r="E62" s="27" t="s">
        <v>11</v>
      </c>
      <c r="F62" s="45" t="s">
        <v>15</v>
      </c>
      <c r="G62" s="80"/>
      <c r="H62" s="33" t="s">
        <v>157</v>
      </c>
      <c r="I62" s="33" t="s">
        <v>157</v>
      </c>
    </row>
    <row r="63" spans="1:9">
      <c r="A63" s="98"/>
      <c r="B63" s="80" t="str">
        <f t="shared" si="1"/>
        <v>22</v>
      </c>
      <c r="C63" s="80">
        <v>34</v>
      </c>
      <c r="D63" s="42" t="s">
        <v>92</v>
      </c>
      <c r="E63" s="27" t="s">
        <v>11</v>
      </c>
      <c r="F63" s="45" t="s">
        <v>93</v>
      </c>
      <c r="G63" s="43"/>
      <c r="H63" s="33" t="s">
        <v>157</v>
      </c>
      <c r="I63" s="33" t="s">
        <v>157</v>
      </c>
    </row>
    <row r="64" spans="1:9">
      <c r="A64" s="98"/>
      <c r="B64" s="80" t="str">
        <f t="shared" si="1"/>
        <v>23</v>
      </c>
      <c r="C64" s="80">
        <v>35</v>
      </c>
      <c r="D64" s="42" t="s">
        <v>94</v>
      </c>
      <c r="E64" s="27" t="s">
        <v>11</v>
      </c>
      <c r="F64" s="45" t="s">
        <v>95</v>
      </c>
      <c r="G64" s="80"/>
      <c r="H64" s="33" t="s">
        <v>157</v>
      </c>
      <c r="I64" s="33" t="s">
        <v>157</v>
      </c>
    </row>
    <row r="65" spans="1:10">
      <c r="A65" s="98"/>
      <c r="B65" s="80" t="str">
        <f t="shared" si="1"/>
        <v>24</v>
      </c>
      <c r="C65" s="80">
        <v>36</v>
      </c>
      <c r="D65" s="42" t="s">
        <v>96</v>
      </c>
      <c r="E65" s="27" t="s">
        <v>11</v>
      </c>
      <c r="F65" s="45" t="s">
        <v>83</v>
      </c>
      <c r="G65" s="80"/>
      <c r="H65" s="33" t="s">
        <v>157</v>
      </c>
      <c r="I65" s="33" t="s">
        <v>157</v>
      </c>
    </row>
    <row r="66" spans="1:10">
      <c r="A66" s="98"/>
      <c r="B66" s="80" t="str">
        <f t="shared" si="1"/>
        <v>25</v>
      </c>
      <c r="C66" s="80">
        <v>37</v>
      </c>
      <c r="D66" s="41" t="s">
        <v>97</v>
      </c>
      <c r="E66" s="27" t="s">
        <v>11</v>
      </c>
      <c r="F66" s="45" t="s">
        <v>83</v>
      </c>
      <c r="G66" s="80"/>
      <c r="H66" s="33" t="s">
        <v>157</v>
      </c>
      <c r="I66" s="33" t="s">
        <v>157</v>
      </c>
    </row>
    <row r="67" spans="1:10">
      <c r="A67" s="98"/>
      <c r="B67" s="80" t="str">
        <f t="shared" si="1"/>
        <v>26</v>
      </c>
      <c r="C67" s="80">
        <v>38</v>
      </c>
      <c r="D67" s="41" t="s">
        <v>98</v>
      </c>
      <c r="E67" s="27" t="s">
        <v>11</v>
      </c>
      <c r="F67" s="45" t="s">
        <v>99</v>
      </c>
      <c r="G67" s="80"/>
      <c r="H67" s="33" t="s">
        <v>157</v>
      </c>
      <c r="I67" s="33" t="s">
        <v>157</v>
      </c>
    </row>
    <row r="68" spans="1:10">
      <c r="A68" s="98"/>
      <c r="B68" s="80" t="str">
        <f t="shared" si="1"/>
        <v>27</v>
      </c>
      <c r="C68" s="80">
        <v>39</v>
      </c>
      <c r="D68" s="41" t="s">
        <v>100</v>
      </c>
      <c r="E68" s="27" t="s">
        <v>11</v>
      </c>
      <c r="F68" s="70" t="s">
        <v>166</v>
      </c>
      <c r="G68" s="80"/>
      <c r="H68" s="33" t="s">
        <v>157</v>
      </c>
      <c r="I68" s="33" t="s">
        <v>157</v>
      </c>
    </row>
    <row r="69" spans="1:10" ht="71.25">
      <c r="A69" s="98"/>
      <c r="B69" s="80" t="str">
        <f t="shared" si="1"/>
        <v>29</v>
      </c>
      <c r="C69" s="80">
        <v>41</v>
      </c>
      <c r="D69" s="48" t="s">
        <v>101</v>
      </c>
      <c r="E69" s="27" t="s">
        <v>11</v>
      </c>
      <c r="F69" s="27" t="s">
        <v>102</v>
      </c>
      <c r="G69" s="80"/>
      <c r="H69" s="33" t="s">
        <v>157</v>
      </c>
      <c r="I69" s="33" t="s">
        <v>157</v>
      </c>
      <c r="J69" s="61" t="s">
        <v>103</v>
      </c>
    </row>
    <row r="70" spans="1:10" ht="57">
      <c r="A70" s="98"/>
      <c r="B70" s="80" t="str">
        <f t="shared" si="1"/>
        <v>2A</v>
      </c>
      <c r="C70" s="80">
        <v>42</v>
      </c>
      <c r="D70" s="48" t="s">
        <v>104</v>
      </c>
      <c r="E70" s="27" t="s">
        <v>11</v>
      </c>
      <c r="F70" s="27" t="s">
        <v>28</v>
      </c>
      <c r="G70" s="80"/>
      <c r="H70" s="33" t="s">
        <v>157</v>
      </c>
      <c r="I70" s="33" t="s">
        <v>157</v>
      </c>
      <c r="J70" s="61" t="s">
        <v>103</v>
      </c>
    </row>
    <row r="71" spans="1:10">
      <c r="A71" s="98"/>
      <c r="B71" s="80"/>
      <c r="C71" s="80"/>
      <c r="D71" s="49" t="s">
        <v>105</v>
      </c>
      <c r="E71" s="27"/>
      <c r="F71" s="45"/>
      <c r="G71" s="80"/>
      <c r="H71" s="59" t="s">
        <v>158</v>
      </c>
      <c r="I71" s="59" t="s">
        <v>158</v>
      </c>
    </row>
    <row r="72" spans="1:10">
      <c r="A72" s="98"/>
      <c r="B72" s="80" t="str">
        <f t="shared" ref="B72:B86" si="2">DEC2HEX(C72,2)</f>
        <v>2B</v>
      </c>
      <c r="C72" s="80">
        <v>43</v>
      </c>
      <c r="D72" s="41" t="s">
        <v>106</v>
      </c>
      <c r="E72" s="27" t="s">
        <v>11</v>
      </c>
      <c r="F72" s="27" t="s">
        <v>107</v>
      </c>
      <c r="G72" s="80"/>
      <c r="H72" s="33" t="s">
        <v>157</v>
      </c>
      <c r="I72" s="33" t="s">
        <v>157</v>
      </c>
    </row>
    <row r="73" spans="1:10">
      <c r="A73" s="98"/>
      <c r="B73" s="80" t="str">
        <f t="shared" si="2"/>
        <v>2C</v>
      </c>
      <c r="C73" s="80">
        <v>44</v>
      </c>
      <c r="D73" s="41" t="s">
        <v>108</v>
      </c>
      <c r="E73" s="27" t="s">
        <v>11</v>
      </c>
      <c r="F73" s="27" t="s">
        <v>109</v>
      </c>
      <c r="G73" s="80"/>
      <c r="H73" s="59" t="s">
        <v>158</v>
      </c>
      <c r="I73" s="59" t="s">
        <v>158</v>
      </c>
    </row>
    <row r="74" spans="1:10">
      <c r="A74" s="98"/>
      <c r="B74" s="80" t="str">
        <f t="shared" si="2"/>
        <v>2D</v>
      </c>
      <c r="C74" s="80">
        <v>45</v>
      </c>
      <c r="D74" s="41" t="s">
        <v>110</v>
      </c>
      <c r="E74" s="27" t="s">
        <v>11</v>
      </c>
      <c r="F74" s="27" t="s">
        <v>107</v>
      </c>
      <c r="G74" s="80"/>
      <c r="H74" s="33" t="s">
        <v>157</v>
      </c>
      <c r="I74" s="33" t="s">
        <v>157</v>
      </c>
    </row>
    <row r="75" spans="1:10">
      <c r="A75" s="98"/>
      <c r="B75" s="80" t="str">
        <f t="shared" si="2"/>
        <v>2E</v>
      </c>
      <c r="C75" s="80">
        <v>46</v>
      </c>
      <c r="D75" s="45" t="s">
        <v>111</v>
      </c>
      <c r="E75" s="27" t="s">
        <v>11</v>
      </c>
      <c r="F75" s="45" t="s">
        <v>112</v>
      </c>
      <c r="G75" s="80"/>
      <c r="H75" s="33" t="s">
        <v>157</v>
      </c>
      <c r="I75" s="33" t="s">
        <v>157</v>
      </c>
    </row>
    <row r="76" spans="1:10" s="21" customFormat="1">
      <c r="A76" s="98"/>
      <c r="B76" s="50" t="str">
        <f t="shared" si="2"/>
        <v>50</v>
      </c>
      <c r="C76" s="50">
        <v>80</v>
      </c>
      <c r="D76" s="51" t="s">
        <v>113</v>
      </c>
      <c r="E76" s="51" t="s">
        <v>11</v>
      </c>
      <c r="F76" s="51" t="s">
        <v>114</v>
      </c>
      <c r="G76" s="50"/>
      <c r="H76" s="59" t="s">
        <v>158</v>
      </c>
      <c r="I76" s="59" t="s">
        <v>158</v>
      </c>
    </row>
    <row r="77" spans="1:10" s="18" customFormat="1">
      <c r="A77" s="98"/>
      <c r="B77" s="41" t="str">
        <f t="shared" si="2"/>
        <v>02</v>
      </c>
      <c r="C77" s="41">
        <v>2</v>
      </c>
      <c r="D77" s="69" t="s">
        <v>165</v>
      </c>
      <c r="E77" s="41" t="s">
        <v>11</v>
      </c>
      <c r="F77" s="69" t="s">
        <v>167</v>
      </c>
      <c r="G77" s="34"/>
      <c r="H77" s="33" t="s">
        <v>157</v>
      </c>
      <c r="I77" s="33" t="s">
        <v>157</v>
      </c>
    </row>
    <row r="78" spans="1:10" ht="28.5">
      <c r="A78" s="98"/>
      <c r="B78" s="80" t="str">
        <f t="shared" si="2"/>
        <v>53</v>
      </c>
      <c r="C78" s="80">
        <v>83</v>
      </c>
      <c r="D78" s="27" t="s">
        <v>115</v>
      </c>
      <c r="E78" s="27" t="s">
        <v>11</v>
      </c>
      <c r="F78" s="27" t="s">
        <v>116</v>
      </c>
      <c r="G78" s="80"/>
      <c r="H78" s="33" t="s">
        <v>157</v>
      </c>
      <c r="I78" s="33" t="s">
        <v>157</v>
      </c>
    </row>
    <row r="79" spans="1:10">
      <c r="A79" s="98"/>
      <c r="B79" s="80" t="str">
        <f t="shared" si="2"/>
        <v>3F</v>
      </c>
      <c r="C79" s="80">
        <v>63</v>
      </c>
      <c r="D79" s="27" t="s">
        <v>117</v>
      </c>
      <c r="E79" s="27" t="s">
        <v>11</v>
      </c>
      <c r="F79" s="27" t="s">
        <v>118</v>
      </c>
      <c r="G79" s="80"/>
      <c r="H79" s="33" t="s">
        <v>157</v>
      </c>
      <c r="I79" s="33" t="s">
        <v>157</v>
      </c>
    </row>
    <row r="80" spans="1:10" ht="99.75">
      <c r="A80" s="98"/>
      <c r="B80" s="80" t="str">
        <f t="shared" si="2"/>
        <v>55</v>
      </c>
      <c r="C80" s="80">
        <v>85</v>
      </c>
      <c r="D80" s="27" t="s">
        <v>119</v>
      </c>
      <c r="E80" s="27" t="s">
        <v>11</v>
      </c>
      <c r="F80" s="27" t="s">
        <v>120</v>
      </c>
      <c r="G80" s="80"/>
      <c r="H80" s="33" t="s">
        <v>157</v>
      </c>
      <c r="I80" s="33" t="s">
        <v>157</v>
      </c>
      <c r="J80" s="47" t="s">
        <v>121</v>
      </c>
    </row>
    <row r="81" spans="1:10" ht="85.5">
      <c r="A81" s="98"/>
      <c r="B81" s="80" t="str">
        <f t="shared" si="2"/>
        <v>59</v>
      </c>
      <c r="C81" s="80">
        <v>89</v>
      </c>
      <c r="D81" s="27" t="s">
        <v>122</v>
      </c>
      <c r="E81" s="27" t="s">
        <v>123</v>
      </c>
      <c r="F81" s="27" t="s">
        <v>124</v>
      </c>
      <c r="G81" s="80"/>
      <c r="H81" s="33" t="s">
        <v>157</v>
      </c>
      <c r="I81" s="33" t="s">
        <v>157</v>
      </c>
      <c r="J81" s="47" t="s">
        <v>125</v>
      </c>
    </row>
    <row r="82" spans="1:10">
      <c r="A82" s="98"/>
      <c r="B82" s="80" t="str">
        <f t="shared" si="2"/>
        <v>87</v>
      </c>
      <c r="C82" s="80">
        <v>135</v>
      </c>
      <c r="D82" s="27" t="s">
        <v>126</v>
      </c>
      <c r="E82" s="27" t="s">
        <v>11</v>
      </c>
      <c r="F82" s="27" t="s">
        <v>13</v>
      </c>
      <c r="G82" s="80"/>
      <c r="H82" s="68" t="s">
        <v>155</v>
      </c>
      <c r="I82" s="71" t="s">
        <v>168</v>
      </c>
    </row>
    <row r="83" spans="1:10">
      <c r="A83" s="98"/>
      <c r="B83" s="80" t="str">
        <f t="shared" si="2"/>
        <v>89</v>
      </c>
      <c r="C83" s="80">
        <v>137</v>
      </c>
      <c r="D83" s="27" t="s">
        <v>127</v>
      </c>
      <c r="E83" s="27" t="s">
        <v>11</v>
      </c>
      <c r="F83" s="27" t="s">
        <v>13</v>
      </c>
      <c r="G83" s="80"/>
      <c r="H83" s="68" t="s">
        <v>155</v>
      </c>
      <c r="I83" s="71" t="s">
        <v>168</v>
      </c>
    </row>
    <row r="84" spans="1:10">
      <c r="A84" s="98"/>
      <c r="B84" s="80" t="str">
        <f t="shared" si="2"/>
        <v>8D</v>
      </c>
      <c r="C84" s="80">
        <v>141</v>
      </c>
      <c r="D84" s="27" t="s">
        <v>128</v>
      </c>
      <c r="E84" s="22" t="s">
        <v>11</v>
      </c>
      <c r="F84" s="27" t="s">
        <v>13</v>
      </c>
      <c r="G84" s="80"/>
      <c r="H84" s="68" t="s">
        <v>155</v>
      </c>
      <c r="I84" s="71" t="s">
        <v>168</v>
      </c>
    </row>
    <row r="85" spans="1:10">
      <c r="A85" s="98"/>
      <c r="B85" s="80" t="str">
        <f t="shared" si="2"/>
        <v>91</v>
      </c>
      <c r="C85" s="80">
        <v>145</v>
      </c>
      <c r="D85" s="27" t="s">
        <v>129</v>
      </c>
      <c r="E85" s="27" t="s">
        <v>11</v>
      </c>
      <c r="F85" s="27" t="s">
        <v>13</v>
      </c>
      <c r="G85" s="80"/>
      <c r="H85" s="68" t="s">
        <v>155</v>
      </c>
      <c r="I85" s="71" t="s">
        <v>168</v>
      </c>
    </row>
    <row r="86" spans="1:10">
      <c r="A86" s="98"/>
      <c r="B86" s="80" t="str">
        <f t="shared" si="2"/>
        <v>47</v>
      </c>
      <c r="C86" s="80">
        <v>71</v>
      </c>
      <c r="D86" s="70" t="s">
        <v>191</v>
      </c>
      <c r="E86" s="27" t="s">
        <v>11</v>
      </c>
      <c r="F86" s="70" t="s">
        <v>192</v>
      </c>
      <c r="G86" s="80"/>
      <c r="H86" s="82"/>
      <c r="I86" s="83"/>
    </row>
    <row r="87" spans="1:10">
      <c r="A87" s="98"/>
      <c r="B87" s="80"/>
      <c r="C87" s="80"/>
      <c r="D87" s="27"/>
      <c r="E87" s="27"/>
      <c r="F87" s="27"/>
      <c r="G87" s="80"/>
      <c r="H87"/>
      <c r="I87"/>
    </row>
    <row r="88" spans="1:10">
      <c r="A88" s="95" t="s">
        <v>130</v>
      </c>
      <c r="B88" s="80" t="str">
        <f t="shared" ref="B88:B94" si="3">DEC2HEX(C88,2)</f>
        <v>56</v>
      </c>
      <c r="C88" s="80">
        <v>86</v>
      </c>
      <c r="D88" s="27" t="s">
        <v>131</v>
      </c>
      <c r="E88" s="27" t="s">
        <v>132</v>
      </c>
      <c r="F88" s="27" t="s">
        <v>133</v>
      </c>
      <c r="G88" s="80"/>
      <c r="H88" s="71" t="s">
        <v>168</v>
      </c>
      <c r="I88" s="33" t="s">
        <v>157</v>
      </c>
    </row>
    <row r="89" spans="1:10">
      <c r="A89" s="96"/>
      <c r="B89" s="80"/>
      <c r="C89" s="52"/>
      <c r="D89" s="81"/>
      <c r="E89" s="81"/>
      <c r="F89" s="54"/>
      <c r="G89" s="80"/>
      <c r="H89" s="68"/>
      <c r="I89" s="71"/>
    </row>
    <row r="90" spans="1:10">
      <c r="A90" s="96"/>
      <c r="B90" s="80" t="str">
        <f t="shared" si="3"/>
        <v>41</v>
      </c>
      <c r="C90" s="52">
        <v>65</v>
      </c>
      <c r="D90" s="72" t="s">
        <v>186</v>
      </c>
      <c r="E90" s="27" t="s">
        <v>11</v>
      </c>
      <c r="F90" s="54"/>
      <c r="G90" s="80"/>
      <c r="H90" s="68" t="s">
        <v>155</v>
      </c>
      <c r="I90" s="71" t="s">
        <v>168</v>
      </c>
    </row>
    <row r="91" spans="1:10">
      <c r="A91" s="96"/>
      <c r="B91" s="80" t="str">
        <f t="shared" si="3"/>
        <v>42</v>
      </c>
      <c r="C91" s="52">
        <v>66</v>
      </c>
      <c r="D91" s="72" t="s">
        <v>185</v>
      </c>
      <c r="E91" s="81" t="s">
        <v>176</v>
      </c>
      <c r="F91" s="54"/>
      <c r="G91" s="80"/>
      <c r="H91" s="68" t="s">
        <v>155</v>
      </c>
      <c r="I91" s="71" t="s">
        <v>168</v>
      </c>
    </row>
    <row r="92" spans="1:10">
      <c r="A92" s="96"/>
      <c r="B92" s="80" t="str">
        <f t="shared" si="3"/>
        <v>43</v>
      </c>
      <c r="C92" s="52">
        <v>67</v>
      </c>
      <c r="D92" s="72" t="s">
        <v>184</v>
      </c>
      <c r="E92" s="81" t="s">
        <v>176</v>
      </c>
      <c r="F92" s="54"/>
      <c r="G92" s="80"/>
      <c r="H92" s="68" t="s">
        <v>155</v>
      </c>
      <c r="I92" s="71" t="s">
        <v>168</v>
      </c>
    </row>
    <row r="93" spans="1:10">
      <c r="A93" s="96"/>
      <c r="B93" s="80" t="str">
        <f t="shared" si="3"/>
        <v>44</v>
      </c>
      <c r="C93" s="52">
        <v>68</v>
      </c>
      <c r="D93" s="72" t="s">
        <v>183</v>
      </c>
      <c r="E93" s="81" t="s">
        <v>176</v>
      </c>
      <c r="F93" s="54"/>
      <c r="G93" s="80"/>
      <c r="H93" s="68" t="s">
        <v>155</v>
      </c>
      <c r="I93" s="71" t="s">
        <v>168</v>
      </c>
    </row>
    <row r="94" spans="1:10">
      <c r="A94" s="96"/>
      <c r="B94" s="80" t="str">
        <f t="shared" si="3"/>
        <v>45</v>
      </c>
      <c r="C94" s="52">
        <v>69</v>
      </c>
      <c r="D94" s="72" t="s">
        <v>188</v>
      </c>
      <c r="E94" s="81" t="s">
        <v>176</v>
      </c>
      <c r="F94" s="54"/>
      <c r="G94" s="80"/>
      <c r="H94" s="68" t="s">
        <v>155</v>
      </c>
      <c r="I94" s="71" t="s">
        <v>168</v>
      </c>
    </row>
    <row r="95" spans="1:10">
      <c r="A95" s="97"/>
      <c r="B95" s="80"/>
      <c r="C95" s="52"/>
      <c r="D95" s="81"/>
      <c r="E95" s="81"/>
      <c r="F95" s="54"/>
      <c r="G95" s="80"/>
      <c r="H95" s="45"/>
      <c r="I95" s="33"/>
      <c r="J95"/>
    </row>
    <row r="96" spans="1:10">
      <c r="A96" s="55" t="s">
        <v>134</v>
      </c>
      <c r="B96" s="80"/>
      <c r="C96" s="52"/>
      <c r="D96" s="81"/>
      <c r="E96" s="81"/>
      <c r="F96" s="76"/>
      <c r="G96" s="80"/>
      <c r="H96" s="33" t="s">
        <v>157</v>
      </c>
      <c r="I96" s="33" t="s">
        <v>157</v>
      </c>
      <c r="J96"/>
    </row>
    <row r="97" spans="1:10" ht="28.5">
      <c r="A97" s="55"/>
      <c r="B97" s="80"/>
      <c r="C97" s="80"/>
      <c r="D97" s="27"/>
      <c r="E97" s="27" t="s">
        <v>132</v>
      </c>
      <c r="F97" s="27" t="s">
        <v>190</v>
      </c>
      <c r="G97" s="80"/>
      <c r="H97" s="68" t="s">
        <v>181</v>
      </c>
      <c r="I97" s="33" t="s">
        <v>157</v>
      </c>
      <c r="J97"/>
    </row>
    <row r="98" spans="1:10">
      <c r="A98" s="55"/>
      <c r="B98" s="80" t="str">
        <f t="shared" ref="B98:B104" si="4">DEC2HEX(C98,2)</f>
        <v>00</v>
      </c>
      <c r="C98" s="52"/>
      <c r="D98" s="81"/>
      <c r="E98" s="81"/>
      <c r="F98" s="54"/>
      <c r="G98" s="80"/>
      <c r="H98" s="68"/>
      <c r="I98" s="33"/>
      <c r="J98"/>
    </row>
    <row r="99" spans="1:10" ht="28.5">
      <c r="A99" s="55"/>
      <c r="B99" s="80" t="str">
        <f t="shared" si="4"/>
        <v>02</v>
      </c>
      <c r="C99" s="52">
        <v>2</v>
      </c>
      <c r="D99" s="72" t="s">
        <v>193</v>
      </c>
      <c r="E99" s="81"/>
      <c r="F99" s="54"/>
      <c r="G99" s="80"/>
      <c r="H99" s="68" t="s">
        <v>187</v>
      </c>
      <c r="I99" s="33"/>
      <c r="J99"/>
    </row>
    <row r="100" spans="1:10">
      <c r="A100" s="55"/>
      <c r="B100" s="80" t="str">
        <f t="shared" si="4"/>
        <v>10</v>
      </c>
      <c r="C100" s="52">
        <v>16</v>
      </c>
      <c r="D100" s="72" t="s">
        <v>195</v>
      </c>
      <c r="E100" s="81"/>
      <c r="F100" s="76" t="s">
        <v>201</v>
      </c>
      <c r="G100" s="80"/>
      <c r="H100" s="82"/>
      <c r="I100" s="33"/>
      <c r="J100"/>
    </row>
    <row r="101" spans="1:10">
      <c r="A101" s="55"/>
      <c r="B101" s="80" t="str">
        <f t="shared" si="4"/>
        <v>11</v>
      </c>
      <c r="C101" s="52">
        <v>17</v>
      </c>
      <c r="D101" s="72" t="s">
        <v>194</v>
      </c>
      <c r="E101" s="81"/>
      <c r="F101" s="76" t="s">
        <v>200</v>
      </c>
      <c r="G101" s="80"/>
      <c r="H101" s="82"/>
      <c r="I101" s="33"/>
      <c r="J101"/>
    </row>
    <row r="102" spans="1:10">
      <c r="A102" s="55"/>
      <c r="B102" s="80" t="str">
        <f t="shared" si="4"/>
        <v>12</v>
      </c>
      <c r="C102" s="52">
        <v>18</v>
      </c>
      <c r="D102" s="72" t="s">
        <v>196</v>
      </c>
      <c r="E102" s="81"/>
      <c r="F102" s="54"/>
      <c r="G102" s="80"/>
      <c r="H102" s="82"/>
      <c r="I102" s="33"/>
      <c r="J102"/>
    </row>
    <row r="103" spans="1:10" ht="28.5">
      <c r="A103" s="55"/>
      <c r="B103" s="80" t="str">
        <f t="shared" si="4"/>
        <v>56</v>
      </c>
      <c r="C103" s="52">
        <v>86</v>
      </c>
      <c r="D103" s="72" t="s">
        <v>197</v>
      </c>
      <c r="E103" s="27" t="s">
        <v>132</v>
      </c>
      <c r="F103" s="70" t="s">
        <v>190</v>
      </c>
      <c r="G103" s="80"/>
      <c r="H103" s="82"/>
      <c r="I103" s="33"/>
      <c r="J103"/>
    </row>
    <row r="104" spans="1:10">
      <c r="A104" s="55"/>
      <c r="B104" s="80" t="str">
        <f t="shared" si="4"/>
        <v>58</v>
      </c>
      <c r="C104" s="52">
        <v>88</v>
      </c>
      <c r="D104" s="72" t="s">
        <v>198</v>
      </c>
      <c r="E104" s="81"/>
      <c r="F104" s="76" t="s">
        <v>199</v>
      </c>
      <c r="G104" s="80"/>
      <c r="H104" s="82"/>
      <c r="I104" s="33"/>
      <c r="J104"/>
    </row>
    <row r="105" spans="1:10">
      <c r="A105" s="55"/>
      <c r="B105" s="80"/>
      <c r="C105" s="52"/>
      <c r="D105" s="72"/>
      <c r="E105" s="81"/>
      <c r="F105" s="54"/>
      <c r="G105" s="80"/>
      <c r="H105" s="82"/>
      <c r="I105" s="33"/>
      <c r="J105"/>
    </row>
    <row r="106" spans="1:10">
      <c r="A106" s="55"/>
      <c r="B106" s="80"/>
      <c r="C106" s="52"/>
      <c r="D106" s="72"/>
      <c r="E106" s="81"/>
      <c r="F106" s="54"/>
      <c r="G106" s="80"/>
      <c r="H106" s="82"/>
      <c r="I106" s="33"/>
      <c r="J106"/>
    </row>
    <row r="107" spans="1:10" ht="96.75" customHeight="1">
      <c r="A107" s="56" t="s">
        <v>135</v>
      </c>
      <c r="B107" s="80"/>
      <c r="C107" s="52"/>
      <c r="D107" s="72" t="s">
        <v>182</v>
      </c>
      <c r="E107" s="81"/>
      <c r="F107" s="76" t="s">
        <v>202</v>
      </c>
      <c r="G107" s="80"/>
      <c r="H107" s="73" t="s">
        <v>169</v>
      </c>
      <c r="I107" s="33" t="s">
        <v>157</v>
      </c>
      <c r="J107"/>
    </row>
    <row r="108" spans="1:10" ht="96.75" customHeight="1">
      <c r="A108" s="56"/>
      <c r="B108" s="52"/>
      <c r="C108" s="52"/>
      <c r="D108" s="72"/>
      <c r="E108" s="81"/>
      <c r="F108" s="76"/>
      <c r="G108" s="80"/>
      <c r="H108" s="73"/>
      <c r="I108" s="33"/>
      <c r="J108"/>
    </row>
    <row r="109" spans="1:10" ht="40.5" customHeight="1">
      <c r="A109" s="56"/>
      <c r="B109" s="52"/>
      <c r="C109" s="52"/>
      <c r="D109" s="81"/>
      <c r="E109" s="81"/>
      <c r="F109" s="54"/>
      <c r="G109" s="80"/>
      <c r="H109" s="45"/>
      <c r="I109" s="33"/>
      <c r="J109"/>
    </row>
    <row r="110" spans="1:10" s="20" customFormat="1" ht="78" customHeight="1">
      <c r="A110" s="57"/>
      <c r="B110" s="87" t="s">
        <v>136</v>
      </c>
      <c r="C110" s="88"/>
      <c r="D110" s="88"/>
      <c r="E110" s="88"/>
      <c r="F110" s="89"/>
      <c r="G110" s="80"/>
      <c r="H110"/>
      <c r="I110"/>
      <c r="J110"/>
    </row>
    <row r="111" spans="1:10" s="20" customFormat="1" ht="308.25" customHeight="1">
      <c r="A111" s="57"/>
      <c r="B111" s="90" t="s">
        <v>137</v>
      </c>
      <c r="C111" s="90"/>
      <c r="D111" s="90"/>
      <c r="E111" s="90"/>
      <c r="F111" s="91"/>
      <c r="G111" s="80"/>
      <c r="H111" s="46"/>
      <c r="I111"/>
      <c r="J111"/>
    </row>
    <row r="112" spans="1:10" s="20" customFormat="1" ht="120.75" customHeight="1">
      <c r="A112" s="57"/>
      <c r="B112" s="87" t="s">
        <v>138</v>
      </c>
      <c r="C112" s="88"/>
      <c r="D112" s="88"/>
      <c r="E112" s="88"/>
      <c r="F112" s="89"/>
      <c r="G112" s="80"/>
      <c r="H112" s="46"/>
      <c r="I112"/>
      <c r="J112"/>
    </row>
    <row r="113" spans="1:9" ht="45.75" customHeight="1">
      <c r="A113" s="58"/>
      <c r="B113" s="92" t="s">
        <v>139</v>
      </c>
      <c r="C113" s="93"/>
      <c r="D113" s="93"/>
      <c r="E113" s="93"/>
      <c r="F113" s="94"/>
      <c r="G113" s="80"/>
      <c r="H113" s="45"/>
      <c r="I113" s="80"/>
    </row>
    <row r="114" spans="1:9">
      <c r="A114" s="48"/>
      <c r="B114" s="90"/>
      <c r="C114" s="90"/>
      <c r="D114" s="90"/>
      <c r="E114" s="90"/>
      <c r="F114" s="91"/>
      <c r="G114" s="80"/>
      <c r="H114" s="45"/>
      <c r="I114" s="80"/>
    </row>
    <row r="115" spans="1:9">
      <c r="A115" s="20"/>
      <c r="B115" s="90"/>
      <c r="C115" s="90"/>
      <c r="D115" s="90"/>
      <c r="E115" s="90"/>
      <c r="F115" s="91"/>
      <c r="I115" s="80"/>
    </row>
    <row r="116" spans="1:9">
      <c r="A116" s="20"/>
      <c r="B116" s="20"/>
      <c r="D116" s="20"/>
      <c r="E116" s="20"/>
      <c r="F116" s="20"/>
      <c r="I116" s="80"/>
    </row>
    <row r="117" spans="1:9">
      <c r="A117" s="20"/>
      <c r="B117" s="23"/>
      <c r="I117" s="80"/>
    </row>
  </sheetData>
  <mergeCells count="10">
    <mergeCell ref="B112:F112"/>
    <mergeCell ref="B113:F113"/>
    <mergeCell ref="B114:F114"/>
    <mergeCell ref="B115:F115"/>
    <mergeCell ref="B2:F2"/>
    <mergeCell ref="A4:A51"/>
    <mergeCell ref="A54:A87"/>
    <mergeCell ref="A88:A95"/>
    <mergeCell ref="B110:F110"/>
    <mergeCell ref="B111:F111"/>
  </mergeCells>
  <phoneticPr fontId="1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topLeftCell="A2" workbookViewId="0">
      <selection activeCell="B6" sqref="B6"/>
    </sheetView>
  </sheetViews>
  <sheetFormatPr defaultRowHeight="14.25"/>
  <cols>
    <col min="1" max="1" width="19.25" customWidth="1"/>
    <col min="2" max="2" width="127.5" customWidth="1"/>
  </cols>
  <sheetData>
    <row r="1" spans="1:2" ht="209.25" customHeight="1">
      <c r="A1" s="78" t="s">
        <v>178</v>
      </c>
      <c r="B1" s="79" t="s">
        <v>177</v>
      </c>
    </row>
    <row r="2" spans="1:2" ht="228" customHeight="1">
      <c r="A2" s="64" t="s">
        <v>179</v>
      </c>
      <c r="B2" s="77" t="s">
        <v>180</v>
      </c>
    </row>
    <row r="3" spans="1:2" ht="185.25">
      <c r="A3" t="s">
        <v>206</v>
      </c>
      <c r="B3" s="112" t="s">
        <v>205</v>
      </c>
    </row>
  </sheetData>
  <phoneticPr fontId="1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D4" zoomScale="145" zoomScaleNormal="145" workbookViewId="0">
      <selection activeCell="M16" sqref="M16"/>
    </sheetView>
  </sheetViews>
  <sheetFormatPr defaultColWidth="9" defaultRowHeight="14.25"/>
  <cols>
    <col min="3" max="3" width="12.875" customWidth="1"/>
    <col min="5" max="5" width="11.625" customWidth="1"/>
    <col min="9" max="9" width="12.875" customWidth="1"/>
    <col min="11" max="11" width="12.75" customWidth="1"/>
    <col min="12" max="12" width="12.625" customWidth="1"/>
    <col min="13" max="13" width="13.375" customWidth="1"/>
    <col min="14" max="14" width="15.5" customWidth="1"/>
  </cols>
  <sheetData>
    <row r="1" spans="1:14">
      <c r="C1" s="99" t="s">
        <v>140</v>
      </c>
      <c r="D1" s="100"/>
      <c r="E1" s="100"/>
      <c r="F1" s="100"/>
      <c r="G1" s="100"/>
      <c r="H1" s="100"/>
      <c r="I1" s="100"/>
      <c r="J1" s="100"/>
      <c r="K1" s="100"/>
    </row>
    <row r="2" spans="1:14">
      <c r="C2" s="100"/>
      <c r="D2" s="100"/>
      <c r="E2" s="100"/>
      <c r="F2" s="100"/>
      <c r="G2" s="100"/>
      <c r="H2" s="100"/>
      <c r="I2" s="100"/>
      <c r="J2" s="100"/>
      <c r="K2" s="100"/>
    </row>
    <row r="3" spans="1:14">
      <c r="B3" s="2"/>
      <c r="I3" s="2"/>
    </row>
    <row r="4" spans="1:14" ht="14.25" customHeight="1">
      <c r="A4" s="2"/>
      <c r="B4" s="101" t="s">
        <v>141</v>
      </c>
      <c r="C4" s="101"/>
      <c r="D4" s="101"/>
      <c r="E4" s="101"/>
      <c r="F4" s="6"/>
      <c r="H4" s="101" t="s">
        <v>142</v>
      </c>
      <c r="I4" s="101"/>
      <c r="J4" s="101"/>
      <c r="K4" s="101"/>
      <c r="L4" s="6"/>
    </row>
    <row r="5" spans="1:14" ht="14.25" customHeight="1">
      <c r="B5" s="102"/>
      <c r="C5" s="102"/>
      <c r="D5" s="102"/>
      <c r="E5" s="102"/>
      <c r="F5" s="6"/>
      <c r="H5" s="102"/>
      <c r="I5" s="102"/>
      <c r="J5" s="102"/>
      <c r="K5" s="102"/>
      <c r="L5" s="6"/>
    </row>
    <row r="6" spans="1:14" s="4" customFormat="1">
      <c r="B6" s="3"/>
      <c r="C6" s="7" t="s">
        <v>143</v>
      </c>
      <c r="D6" s="7" t="s">
        <v>144</v>
      </c>
      <c r="E6" s="8" t="s">
        <v>145</v>
      </c>
      <c r="F6" s="5"/>
      <c r="H6" s="63"/>
      <c r="I6" s="74" t="s">
        <v>170</v>
      </c>
      <c r="J6" s="74" t="s">
        <v>171</v>
      </c>
      <c r="K6" s="74" t="s">
        <v>172</v>
      </c>
      <c r="L6" s="74" t="s">
        <v>173</v>
      </c>
      <c r="M6" s="74" t="s">
        <v>174</v>
      </c>
      <c r="N6" s="66" t="s">
        <v>189</v>
      </c>
    </row>
    <row r="7" spans="1:14" s="4" customFormat="1" ht="14.25" customHeight="1">
      <c r="B7" s="104" t="s">
        <v>148</v>
      </c>
      <c r="C7" s="106">
        <v>148073739</v>
      </c>
      <c r="D7" s="3">
        <v>51</v>
      </c>
      <c r="E7" s="9">
        <f>C7*360/65536/D7</f>
        <v>15948.88905244715</v>
      </c>
      <c r="F7" s="5"/>
      <c r="H7" s="103" t="s">
        <v>175</v>
      </c>
      <c r="I7" s="105">
        <v>410</v>
      </c>
      <c r="J7" s="3">
        <v>51</v>
      </c>
      <c r="K7" s="107">
        <f>(1/6)*I7*360/100</f>
        <v>246</v>
      </c>
      <c r="L7" s="17">
        <f>(1/6)*I7*360/100/J7</f>
        <v>4.8235294117647056</v>
      </c>
      <c r="M7" s="17">
        <f>L7*360/60</f>
        <v>28.941176470588232</v>
      </c>
      <c r="N7" s="75">
        <f>L7*2*3.1415926/60</f>
        <v>0.5051188101960784</v>
      </c>
    </row>
    <row r="8" spans="1:14" s="4" customFormat="1" ht="14.25" customHeight="1">
      <c r="B8" s="104"/>
      <c r="C8" s="106"/>
      <c r="D8" s="3">
        <v>81</v>
      </c>
      <c r="E8" s="9">
        <f>C7*360/65536/D8</f>
        <v>10041.893107096354</v>
      </c>
      <c r="F8" s="5"/>
      <c r="H8" s="103"/>
      <c r="I8" s="105"/>
      <c r="J8" s="3">
        <v>81</v>
      </c>
      <c r="K8" s="107"/>
      <c r="L8" s="17">
        <f>(1/6)*I7*360/100/J8</f>
        <v>3.0370370370370372</v>
      </c>
      <c r="M8" s="17">
        <f t="shared" ref="M8:M11" si="0">L8*360/60</f>
        <v>18.222222222222225</v>
      </c>
      <c r="N8" s="75">
        <f t="shared" ref="N8:N11" si="1">L8*2*3.1415926/60</f>
        <v>0.31803776938271605</v>
      </c>
    </row>
    <row r="9" spans="1:14" s="4" customFormat="1" ht="14.25" customHeight="1">
      <c r="B9" s="104"/>
      <c r="C9" s="106"/>
      <c r="D9" s="3">
        <v>101</v>
      </c>
      <c r="E9" s="9">
        <f>C7*360/65536/D9</f>
        <v>8053.3994225228189</v>
      </c>
      <c r="F9" s="5"/>
      <c r="H9" s="103"/>
      <c r="I9" s="105"/>
      <c r="J9" s="3">
        <v>101</v>
      </c>
      <c r="K9" s="107"/>
      <c r="L9" s="17">
        <f>(1/6)*I7*360/100/J9</f>
        <v>2.4356435643564356</v>
      </c>
      <c r="M9" s="17">
        <f t="shared" si="0"/>
        <v>14.613861386138613</v>
      </c>
      <c r="N9" s="75">
        <f t="shared" si="1"/>
        <v>0.2550599932673267</v>
      </c>
    </row>
    <row r="10" spans="1:14" s="84" customFormat="1" ht="14.25" customHeight="1">
      <c r="B10" s="104"/>
      <c r="C10" s="106"/>
      <c r="D10" s="3">
        <v>121</v>
      </c>
      <c r="E10" s="9">
        <f>C7*360/65536/D10</f>
        <v>6722.2590221058235</v>
      </c>
      <c r="F10" s="85"/>
      <c r="H10" s="103"/>
      <c r="I10" s="105"/>
      <c r="J10" s="3">
        <v>121</v>
      </c>
      <c r="K10" s="107"/>
      <c r="L10" s="17">
        <f>(1/6)*I7*360/100/J10</f>
        <v>2.0330578512396693</v>
      </c>
      <c r="M10" s="17">
        <f t="shared" ref="M10" si="2">L10*360/60</f>
        <v>12.198347107438016</v>
      </c>
      <c r="N10" s="75">
        <f t="shared" ref="N10" si="3">L10*2*3.1415926/60</f>
        <v>0.21290131669421486</v>
      </c>
    </row>
    <row r="11" spans="1:14" s="4" customFormat="1" ht="14.25" customHeight="1">
      <c r="B11" s="104"/>
      <c r="C11" s="106"/>
      <c r="D11" s="3">
        <v>161</v>
      </c>
      <c r="E11" s="9">
        <f>C7*360/65536/D11</f>
        <v>5052.1325569863648</v>
      </c>
      <c r="F11" s="5"/>
      <c r="H11" s="103"/>
      <c r="I11" s="105"/>
      <c r="J11" s="3">
        <v>161</v>
      </c>
      <c r="K11" s="107"/>
      <c r="L11" s="17">
        <f>(1/6)*I7*360/100/J11</f>
        <v>1.5279503105590062</v>
      </c>
      <c r="M11" s="17">
        <f t="shared" si="0"/>
        <v>9.1677018633540381</v>
      </c>
      <c r="N11" s="75">
        <f t="shared" si="1"/>
        <v>0.1600065796273292</v>
      </c>
    </row>
    <row r="12" spans="1:14" s="4" customFormat="1">
      <c r="B12" s="5"/>
      <c r="E12" s="10"/>
      <c r="F12" s="5"/>
      <c r="K12" s="84"/>
    </row>
    <row r="13" spans="1:14" s="4" customFormat="1">
      <c r="B13" s="5"/>
      <c r="E13" s="10"/>
      <c r="F13" s="5"/>
    </row>
    <row r="14" spans="1:14" s="4" customFormat="1">
      <c r="B14" s="7"/>
      <c r="C14" s="8" t="s">
        <v>145</v>
      </c>
      <c r="D14" s="7" t="s">
        <v>144</v>
      </c>
      <c r="E14" s="7" t="s">
        <v>143</v>
      </c>
      <c r="H14" s="7"/>
      <c r="I14" s="16" t="s">
        <v>147</v>
      </c>
      <c r="J14" s="16" t="s">
        <v>144</v>
      </c>
      <c r="K14" s="16" t="s">
        <v>146</v>
      </c>
    </row>
    <row r="15" spans="1:14" s="4" customFormat="1">
      <c r="A15" s="5"/>
      <c r="B15" s="104" t="s">
        <v>148</v>
      </c>
      <c r="C15" s="106">
        <v>29.9</v>
      </c>
      <c r="D15" s="7">
        <v>51</v>
      </c>
      <c r="E15" s="11">
        <f>(C15/360)*D15*65536</f>
        <v>277599.5733333333</v>
      </c>
      <c r="H15" s="104" t="s">
        <v>148</v>
      </c>
      <c r="I15" s="106">
        <v>3</v>
      </c>
      <c r="J15" s="7">
        <v>51</v>
      </c>
      <c r="K15" s="11">
        <f>6*I15*J15*100/360</f>
        <v>255</v>
      </c>
      <c r="L15" s="5"/>
    </row>
    <row r="16" spans="1:14" s="4" customFormat="1">
      <c r="A16" s="5"/>
      <c r="B16" s="104"/>
      <c r="C16" s="106"/>
      <c r="D16" s="7">
        <v>81</v>
      </c>
      <c r="E16" s="11">
        <f>(C15/360)*D16*65536</f>
        <v>440893.43999999994</v>
      </c>
      <c r="H16" s="104"/>
      <c r="I16" s="106"/>
      <c r="J16" s="7">
        <v>81</v>
      </c>
      <c r="K16" s="11">
        <f>6*I15*J16*100/360</f>
        <v>405</v>
      </c>
      <c r="L16" s="5"/>
    </row>
    <row r="17" spans="2:12" s="4" customFormat="1">
      <c r="B17" s="104"/>
      <c r="C17" s="106"/>
      <c r="D17" s="7">
        <v>101</v>
      </c>
      <c r="E17" s="11">
        <f>(C15/360)*D17*65536</f>
        <v>549756.01777777774</v>
      </c>
      <c r="H17" s="104"/>
      <c r="I17" s="106"/>
      <c r="J17" s="7">
        <v>101</v>
      </c>
      <c r="K17" s="11">
        <f>6*I15*J17*100/360</f>
        <v>505</v>
      </c>
    </row>
    <row r="18" spans="2:12" s="4" customFormat="1">
      <c r="B18" s="104"/>
      <c r="C18" s="106"/>
      <c r="D18" s="7">
        <v>121</v>
      </c>
      <c r="E18" s="11">
        <f>(C15/360)*D18*65536</f>
        <v>658618.59555555554</v>
      </c>
      <c r="H18" s="104"/>
      <c r="I18" s="106"/>
      <c r="J18" s="7">
        <v>121</v>
      </c>
      <c r="K18" s="11">
        <f>6*I15*J18*100/360</f>
        <v>605</v>
      </c>
    </row>
    <row r="19" spans="2:12">
      <c r="C19">
        <v>720</v>
      </c>
    </row>
    <row r="20" spans="2:12">
      <c r="C20" s="110" t="s">
        <v>149</v>
      </c>
      <c r="D20" s="111"/>
      <c r="E20" s="111"/>
      <c r="F20" s="111"/>
      <c r="H20" s="99" t="s">
        <v>150</v>
      </c>
      <c r="I20" s="100"/>
      <c r="J20" s="100"/>
      <c r="K20" s="100"/>
    </row>
    <row r="21" spans="2:12">
      <c r="C21" s="111"/>
      <c r="D21" s="111"/>
      <c r="E21" s="111"/>
      <c r="F21" s="111"/>
      <c r="H21" s="100"/>
      <c r="I21" s="100"/>
      <c r="J21" s="100"/>
      <c r="K21" s="100"/>
    </row>
    <row r="22" spans="2:12" ht="14.1" customHeight="1">
      <c r="B22" s="109"/>
      <c r="C22" s="7" t="s">
        <v>151</v>
      </c>
      <c r="D22" s="12" t="s">
        <v>152</v>
      </c>
      <c r="E22" s="7" t="s">
        <v>153</v>
      </c>
      <c r="F22" s="7" t="s">
        <v>154</v>
      </c>
      <c r="H22" s="100"/>
      <c r="I22" s="100"/>
      <c r="J22" s="100"/>
      <c r="K22" s="100"/>
    </row>
    <row r="23" spans="2:12" ht="14.1" customHeight="1">
      <c r="B23" s="109"/>
      <c r="C23" s="3">
        <v>200</v>
      </c>
      <c r="D23" s="13">
        <v>40</v>
      </c>
      <c r="E23" s="14">
        <f>(1000*C23)/(D23)</f>
        <v>5000</v>
      </c>
      <c r="F23" s="15">
        <f>(1000*C23)/(D23*24*365)</f>
        <v>0.57077625570776302</v>
      </c>
      <c r="H23" s="100"/>
      <c r="I23" s="100"/>
      <c r="J23" s="100"/>
      <c r="K23" s="100"/>
      <c r="L23" s="1"/>
    </row>
    <row r="24" spans="2:12" ht="14.1" customHeight="1">
      <c r="B24" s="109"/>
      <c r="C24" s="3">
        <v>1200</v>
      </c>
      <c r="D24" s="13">
        <v>40</v>
      </c>
      <c r="E24" s="14">
        <f t="shared" ref="E24:E25" si="4">(1000*C24)/(D24)</f>
        <v>30000</v>
      </c>
      <c r="F24" s="15">
        <f t="shared" ref="F24:F25" si="5">(1000*C24)/(D24*24*365)</f>
        <v>3.4246575342465801</v>
      </c>
      <c r="H24" s="108"/>
      <c r="I24" s="108"/>
      <c r="J24" s="108"/>
      <c r="K24" s="108"/>
    </row>
    <row r="25" spans="2:12">
      <c r="B25" s="109"/>
      <c r="C25" s="3">
        <v>3000</v>
      </c>
      <c r="D25" s="13">
        <v>40</v>
      </c>
      <c r="E25" s="14">
        <f t="shared" si="4"/>
        <v>75000</v>
      </c>
      <c r="F25" s="15">
        <f t="shared" si="5"/>
        <v>8.5616438356164402</v>
      </c>
      <c r="H25" s="108"/>
      <c r="I25" s="108"/>
      <c r="J25" s="108"/>
      <c r="K25" s="108"/>
    </row>
  </sheetData>
  <mergeCells count="17">
    <mergeCell ref="H20:K21"/>
    <mergeCell ref="H22:K23"/>
    <mergeCell ref="H24:K25"/>
    <mergeCell ref="B22:B25"/>
    <mergeCell ref="C7:C11"/>
    <mergeCell ref="C20:F21"/>
    <mergeCell ref="C1:K2"/>
    <mergeCell ref="B4:E5"/>
    <mergeCell ref="H4:K5"/>
    <mergeCell ref="H7:H11"/>
    <mergeCell ref="H15:H18"/>
    <mergeCell ref="I7:I11"/>
    <mergeCell ref="I15:I18"/>
    <mergeCell ref="K7:K11"/>
    <mergeCell ref="B7:B11"/>
    <mergeCell ref="B15:B18"/>
    <mergeCell ref="C15:C18"/>
  </mergeCells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3" sqref="C3"/>
    </sheetView>
  </sheetViews>
  <sheetFormatPr defaultRowHeight="14.25"/>
  <sheetData>
    <row r="3" spans="2:3">
      <c r="C3" t="s">
        <v>203</v>
      </c>
    </row>
    <row r="4" spans="2:3">
      <c r="B4" t="s">
        <v>204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8353版本指令表</vt:lpstr>
      <vt:lpstr>etthercat版本指令表（新建可能有缺失）</vt:lpstr>
      <vt:lpstr>人型机器人</vt:lpstr>
      <vt:lpstr>换算公式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kung</dc:creator>
  <cp:lastModifiedBy>Admin</cp:lastModifiedBy>
  <dcterms:created xsi:type="dcterms:W3CDTF">2015-06-05T18:19:00Z</dcterms:created>
  <dcterms:modified xsi:type="dcterms:W3CDTF">2024-11-01T09:17:25Z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02A71D7D10E44FD7A90E3ECBA71921DC_12</vt:lpwstr>
  </property>
</Properties>
</file>