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xr:revisionPtr revIDLastSave="0" documentId="8_{6D13027C-9385-4633-AF64-766BD778DF0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S87" i="1"/>
  <c r="S88" i="1"/>
  <c r="S89" i="1"/>
  <c r="S86" i="1"/>
  <c r="G87" i="1"/>
  <c r="G88" i="1"/>
  <c r="G89" i="1"/>
  <c r="G90" i="1"/>
  <c r="C40" i="1"/>
  <c r="C41" i="1"/>
  <c r="C42" i="1"/>
  <c r="C43" i="1"/>
  <c r="C44" i="1"/>
  <c r="C45" i="1"/>
  <c r="C46" i="1"/>
  <c r="C47" i="1"/>
  <c r="C48" i="1"/>
  <c r="C39" i="1"/>
  <c r="D87" i="1"/>
  <c r="J87" i="1"/>
  <c r="B88" i="1"/>
  <c r="B89" i="1"/>
  <c r="B90" i="1"/>
  <c r="B91" i="1"/>
  <c r="B92" i="1"/>
  <c r="B93" i="1"/>
  <c r="B94" i="1"/>
  <c r="B95" i="1"/>
  <c r="B96" i="1"/>
  <c r="B87" i="1"/>
  <c r="E39" i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D88" i="1"/>
  <c r="J88" i="1" s="1"/>
  <c r="D89" i="1"/>
  <c r="J89" i="1" s="1"/>
  <c r="D90" i="1"/>
  <c r="J90" i="1" s="1"/>
  <c r="D91" i="1"/>
  <c r="D92" i="1"/>
  <c r="D93" i="1"/>
  <c r="D94" i="1"/>
  <c r="D95" i="1"/>
  <c r="D96" i="1"/>
  <c r="S95" i="1" l="1"/>
  <c r="G96" i="1"/>
  <c r="J96" i="1" s="1"/>
  <c r="S94" i="1"/>
  <c r="G95" i="1"/>
  <c r="J95" i="1" s="1"/>
  <c r="S93" i="1"/>
  <c r="G94" i="1"/>
  <c r="J94" i="1" s="1"/>
  <c r="S92" i="1"/>
  <c r="G93" i="1"/>
  <c r="J93" i="1" s="1"/>
  <c r="S91" i="1"/>
  <c r="G92" i="1"/>
  <c r="J92" i="1" s="1"/>
  <c r="S90" i="1"/>
  <c r="G91" i="1"/>
  <c r="J91" i="1" s="1"/>
</calcChain>
</file>

<file path=xl/sharedStrings.xml><?xml version="1.0" encoding="utf-8"?>
<sst xmlns="http://schemas.openxmlformats.org/spreadsheetml/2006/main" count="370" uniqueCount="363">
  <si>
    <t>Wind Speed vs avg RPM</t>
  </si>
  <si>
    <t>RPM WT</t>
  </si>
  <si>
    <t>Wind Velocity m/s</t>
  </si>
  <si>
    <t> </t>
  </si>
  <si>
    <t xml:space="preserve">Scaling RPM </t>
  </si>
  <si>
    <t xml:space="preserve">Scaling Wind Velocity </t>
  </si>
  <si>
    <t xml:space="preserve">RPM_outside </t>
  </si>
  <si>
    <t>Wind Velocity  m/s</t>
  </si>
  <si>
    <t>Wind Velocity mph</t>
  </si>
  <si>
    <t>6/ms WT</t>
  </si>
  <si>
    <t>avg 35 RPM</t>
  </si>
  <si>
    <t>9 m/s WT</t>
  </si>
  <si>
    <t>avg 49.9 RPM</t>
  </si>
  <si>
    <t>12 m/s WT</t>
  </si>
  <si>
    <t>avg 65.04 RPM</t>
  </si>
  <si>
    <t>15 m/s WT</t>
  </si>
  <si>
    <t>avg 107.5 RPM</t>
  </si>
  <si>
    <t>18 m/s WT</t>
  </si>
  <si>
    <t>avg 135 to 131.5</t>
  </si>
  <si>
    <t>21 m/s WT</t>
  </si>
  <si>
    <t xml:space="preserve"> avg 167.36 to 169.04</t>
  </si>
  <si>
    <t>24 m/s WT</t>
  </si>
  <si>
    <t>avg 231.66 to 234</t>
  </si>
  <si>
    <t>27 m/s WT</t>
  </si>
  <si>
    <t>avg 303.6 to</t>
  </si>
  <si>
    <t>30 m/s WT</t>
  </si>
  <si>
    <t>avg 163.19 to 166</t>
  </si>
  <si>
    <t>33 m/s WT</t>
  </si>
  <si>
    <t xml:space="preserve">avg 202.14  to </t>
  </si>
  <si>
    <t>14:32:29.788 -&gt;17.50  0.00</t>
  </si>
  <si>
    <t>14:35:02.951 -&gt; 25.00  0.00</t>
  </si>
  <si>
    <t>14:39:00.274 -&gt; 30.00  0.00</t>
  </si>
  <si>
    <t>14:41:00.372 -&gt; 52.50  0.00</t>
  </si>
  <si>
    <t>14:44:00.556 -&gt; 67.50  0.00</t>
  </si>
  <si>
    <t>14:47:06.761 -&gt; 85.00  0.00</t>
  </si>
  <si>
    <t>14:51:01.006 -&gt; 122.50  0.00</t>
  </si>
  <si>
    <t>14:54:01.164 -&gt; 147.50  0.00</t>
  </si>
  <si>
    <t>14:57:01.352 -&gt; 165.00  0.00</t>
  </si>
  <si>
    <t>5:00:01.571 -&gt; 207.50  0.00</t>
  </si>
  <si>
    <t>14:32:32.780 -&gt; 20.00  0.00</t>
  </si>
  <si>
    <t>14:35:05.928 -&gt; 22.50  0.00</t>
  </si>
  <si>
    <t>14:39:03.253 -&gt; 35.00  0.00</t>
  </si>
  <si>
    <t>14:41:03.371 -&gt; 52.50  0.00</t>
  </si>
  <si>
    <t>14:44:03.572 -&gt; 67.50  0.00</t>
  </si>
  <si>
    <t>14:47:09.758 -&gt; 85.00  0.00</t>
  </si>
  <si>
    <t>14:51:04.007 -&gt; 122.50  0.00</t>
  </si>
  <si>
    <t>14:54:04.173 -&gt; 152.50  0.00</t>
  </si>
  <si>
    <t>14:57:04.355 -&gt; 167.50  0.00</t>
  </si>
  <si>
    <t>15:00:04.556 -&gt; 202.50  0.00</t>
  </si>
  <si>
    <t>14:32:35.806 -&gt; 15.00  0.00</t>
  </si>
  <si>
    <t>14:35:08.940 -&gt; 25.00  0.00</t>
  </si>
  <si>
    <t>14:39:06.280 -&gt; 30.00  0.00</t>
  </si>
  <si>
    <t>14:41:06.391 -&gt; 52.50  0.00</t>
  </si>
  <si>
    <t>14:44:06.572 -&gt; 67.50  0.00</t>
  </si>
  <si>
    <t>14:47:12.747 -&gt; 87.50  0.00</t>
  </si>
  <si>
    <t>14:51:07.011 -&gt; 120.00  0.00</t>
  </si>
  <si>
    <t>14:54:07.188 -&gt; 150.00  0.00</t>
  </si>
  <si>
    <t>14:57:07.383 -&gt; 165.00  0.00</t>
  </si>
  <si>
    <t>15:00:07.572 -&gt; 205.00  0.00</t>
  </si>
  <si>
    <t>14:32:38.807 -&gt; 17.50  0.00</t>
  </si>
  <si>
    <t>14:35:11.942 -&gt; 25.00  0.00</t>
  </si>
  <si>
    <t>14:39:09.253 -&gt; 32.50  0.00</t>
  </si>
  <si>
    <t>14:41:09.396 -&gt; 55.00  0.00</t>
  </si>
  <si>
    <t>14:44:09.557 -&gt; 67.50  0.00</t>
  </si>
  <si>
    <t>14:47:15.751 -&gt; 85.00  0.00</t>
  </si>
  <si>
    <t>14:51:10.003 -&gt; 117.50  0.00</t>
  </si>
  <si>
    <t>14:54:10.185 -&gt; 152.50  0.00</t>
  </si>
  <si>
    <t>14:57:10.384 -&gt; 162.50  0.00</t>
  </si>
  <si>
    <t>15:00:10.585 -&gt; 200.00  0.00</t>
  </si>
  <si>
    <t>14:32:41.806 -&gt; 17.50  0.00</t>
  </si>
  <si>
    <t>14:35:14.946 -&gt; 25.00  0.00</t>
  </si>
  <si>
    <t>14:39:12.264 -&gt; 35.00  0.00</t>
  </si>
  <si>
    <t>14:41:12.397 -&gt; 55.00  0.00</t>
  </si>
  <si>
    <t>14:44:12.576 -&gt; 67.50  0.00</t>
  </si>
  <si>
    <t>14:47:18.753 -&gt; 85.00  0.00</t>
  </si>
  <si>
    <t>14:51:13.010 -&gt; 120.00  0.00</t>
  </si>
  <si>
    <t>14:54:13.181 -&gt; 152.50  0.00</t>
  </si>
  <si>
    <t>14:57:13.368 -&gt; 165.00  0.00</t>
  </si>
  <si>
    <t>15:00:13.578 -&gt; 200.00  0.00</t>
  </si>
  <si>
    <t>14:32:44.806 -&gt; 17.50  0.00</t>
  </si>
  <si>
    <t>14:35:17.972 -&gt; 22.50  0.00</t>
  </si>
  <si>
    <t>14:39:15.272 -&gt; 32.50  0.00</t>
  </si>
  <si>
    <t>14:41:15.391 -&gt; 55.00  0.00</t>
  </si>
  <si>
    <t>14:44:15.573 -&gt; 70.00  0.00</t>
  </si>
  <si>
    <t>14:47:21.764 -&gt; 82.50  0.00</t>
  </si>
  <si>
    <t>14:51:15.990 -&gt; 120.00  0.00</t>
  </si>
  <si>
    <t>14:54:16.196 -&gt; 152.50  0.00</t>
  </si>
  <si>
    <t>14:57:16.384 -&gt; 165.00  0.00</t>
  </si>
  <si>
    <t>15:00:16.603 -&gt; 197.50  0.00</t>
  </si>
  <si>
    <t>14:32:47.810 -&gt; 17.50  0.00</t>
  </si>
  <si>
    <t>14:35:20.941 -&gt; 25.00  0.00</t>
  </si>
  <si>
    <t>14:39:18.293 -&gt; 32.50  0.00</t>
  </si>
  <si>
    <t>14:41:18.385 -&gt; 52.50  0.00</t>
  </si>
  <si>
    <t>14:44:18.603 -&gt; 67.50  0.00</t>
  </si>
  <si>
    <t>14:47:24.755 -&gt; 80.00  0.00</t>
  </si>
  <si>
    <t>14:51:18.994 -&gt; 117.50  0.00</t>
  </si>
  <si>
    <t>14:54:19.206 -&gt; 150.00  0.00</t>
  </si>
  <si>
    <t>14:57:19.378 -&gt; 165.00  0.00</t>
  </si>
  <si>
    <t>15:00:19.590 -&gt; 195.00  0.00</t>
  </si>
  <si>
    <t>14:32:50.818 -&gt; 17.50  0.00</t>
  </si>
  <si>
    <t>14:35:23.959 -&gt; 27.50  0.00</t>
  </si>
  <si>
    <t>14:39:21.269 -&gt; 35.00  0.00</t>
  </si>
  <si>
    <t>14:41:21.389 -&gt; 57.50  0.00</t>
  </si>
  <si>
    <t>14:44:21.577 -&gt; 70.00  0.00</t>
  </si>
  <si>
    <t>14:47:27.780 -&gt; 82.50  0.00</t>
  </si>
  <si>
    <t>14:51:22.003 -&gt; 115.00  0.00</t>
  </si>
  <si>
    <t>14:54:22.206 -&gt; 152.50  0.00</t>
  </si>
  <si>
    <t>14:57:22.377 -&gt; 167.50  0.00</t>
  </si>
  <si>
    <t>15:00:22.611 -&gt; 200.00  0.00</t>
  </si>
  <si>
    <t>14:32:53.801 -&gt; 17.50  0.00</t>
  </si>
  <si>
    <t>14:35:26.977 -&gt; 25.00  0.00</t>
  </si>
  <si>
    <t>14:39:24.305 -&gt; 32.50  0.00</t>
  </si>
  <si>
    <t>14:41:24.402 -&gt; 55.00  0.00</t>
  </si>
  <si>
    <t>14:44:24.572 -&gt; 67.50  0.00</t>
  </si>
  <si>
    <t>14:47:30.764 -&gt; 85.00  0.00</t>
  </si>
  <si>
    <t>14:51:25.025 -&gt; 115.00  0.00</t>
  </si>
  <si>
    <t>14:54:25.200 -&gt; 152.50  0.00</t>
  </si>
  <si>
    <t>14:57:25.371 -&gt; 165.00  0.00</t>
  </si>
  <si>
    <t>15:00:25.581 -&gt; 207.50  0.00</t>
  </si>
  <si>
    <t>14:32:56.811 -&gt; 17.50  0.00</t>
  </si>
  <si>
    <t>14:35:29.957 -&gt; 25.00  0.00</t>
  </si>
  <si>
    <t>14:39:27.297 -&gt; 32.50  0.00</t>
  </si>
  <si>
    <t>14:41:27.402 -&gt; 55.00  0.00</t>
  </si>
  <si>
    <t>14:44:27.580 -&gt; 67.50  0.00</t>
  </si>
  <si>
    <t>14:47:33.775 -&gt; 85.00  0.00</t>
  </si>
  <si>
    <t>14:51:28.003 -&gt; 112.50  0.00</t>
  </si>
  <si>
    <t>14:54:28.219 -&gt; 152.50  0.00</t>
  </si>
  <si>
    <t>14:57:28.391 -&gt; 162.50  0.00</t>
  </si>
  <si>
    <t>15:00:28.589 -&gt; 207.50  0.00</t>
  </si>
  <si>
    <t>14:32:59.808 -&gt; 17.50  0.00</t>
  </si>
  <si>
    <t>14:35:32.984 -&gt; 25.00  0.00</t>
  </si>
  <si>
    <t>14:39:30.305 -&gt; 35.00  0.00</t>
  </si>
  <si>
    <t>14:41:30.407 -&gt; 52.50  0.00</t>
  </si>
  <si>
    <t>14:44:30.599 -&gt; 70.00  0.00</t>
  </si>
  <si>
    <t>14:47:36.766 -&gt; 87.50  0.00</t>
  </si>
  <si>
    <t>14:51:31.040 -&gt; 112.50  0.00</t>
  </si>
  <si>
    <t>14:54:31.197 -&gt; 152.50  0.00</t>
  </si>
  <si>
    <t>14:57:31.396 -&gt; 162.50  0.00</t>
  </si>
  <si>
    <t>15:00:31.612 -&gt; 200.00  0.00</t>
  </si>
  <si>
    <t>14:33:02.826 -&gt; 17.50  0.00</t>
  </si>
  <si>
    <t>14:35:35.954 -&gt; 25.00  0.00</t>
  </si>
  <si>
    <t>14:39:33.284 -&gt; 32.50  0.00</t>
  </si>
  <si>
    <t>14:41:33.415 -&gt; 55.00  0.00</t>
  </si>
  <si>
    <t>14:44:33.616 -&gt; 67.50  0.00</t>
  </si>
  <si>
    <t>14:47:39.794 -&gt; 87.50  0.00</t>
  </si>
  <si>
    <t>14:51:34.034 -&gt; 120.00  0.00</t>
  </si>
  <si>
    <t>14:54:34.212 -&gt; 155.00  0.00</t>
  </si>
  <si>
    <t>14:57:34.402 -&gt; 162.50  0.00</t>
  </si>
  <si>
    <t>15:00:34.616 -&gt; 197.50  0.00</t>
  </si>
  <si>
    <t>14:33:05.812 -&gt; 17.50  0.00</t>
  </si>
  <si>
    <t>14:35:38.989 -&gt; 25.00  0.00</t>
  </si>
  <si>
    <t>14:39:36.310 -&gt; 32.50  0.00</t>
  </si>
  <si>
    <t>14:41:36.400 -&gt; 52.50  0.00</t>
  </si>
  <si>
    <t>14:44:36.599 -&gt; 67.50  0.00</t>
  </si>
  <si>
    <t>14:47:42.789 -&gt; 85.00  0.00</t>
  </si>
  <si>
    <t>14:51:37.009 -&gt; 120.00  0.00</t>
  </si>
  <si>
    <t>14:54:37.206 -&gt; 150.00  0.00</t>
  </si>
  <si>
    <t>14:57:37.412 -&gt; 160.00  0.00</t>
  </si>
  <si>
    <t>15:00:37.618 -&gt; 200.00  0.00</t>
  </si>
  <si>
    <t>14:33:08.842 -&gt; 17.50  0.00</t>
  </si>
  <si>
    <t>14:35:41.995 -&gt; 25.00  0.00</t>
  </si>
  <si>
    <t>14:39:39.300 -&gt; 35.00  0.00</t>
  </si>
  <si>
    <t>14:41:39.423 -&gt; 55.00  0.00</t>
  </si>
  <si>
    <t>14:44:39.610 -&gt; 67.50  0.00</t>
  </si>
  <si>
    <t>14:47:45.812 -&gt; 85.00  0.00</t>
  </si>
  <si>
    <t>14:51:40.026 -&gt; 117.50  0.00</t>
  </si>
  <si>
    <t>14:54:40.226 -&gt; 152.50  0.00</t>
  </si>
  <si>
    <t>14:57:40.401 -&gt; 162.50  0.00</t>
  </si>
  <si>
    <t>15:00:40.612 -&gt; 202.50  0.00</t>
  </si>
  <si>
    <t>14:33:11.837 -&gt; 17.50  0.00</t>
  </si>
  <si>
    <t>14:35:44.967 -&gt; 22.50  0.00</t>
  </si>
  <si>
    <t>14:39:42.290 -&gt; 32.50  0.00</t>
  </si>
  <si>
    <t>14:41:42.432 -&gt; 55.00  0.00</t>
  </si>
  <si>
    <t>14:44:42.598 -&gt; 67.50  0.00</t>
  </si>
  <si>
    <t>14:47:48.805 -&gt; 87.50  0.00</t>
  </si>
  <si>
    <t>14:51:43.026 -&gt; 120.00  0.00</t>
  </si>
  <si>
    <t>14:54:43.206 -&gt; 152.50  0.00</t>
  </si>
  <si>
    <t>14:57:43.411 -&gt; 162.50  0.00</t>
  </si>
  <si>
    <t>15:00:43.630 -&gt; 205.00  0.00</t>
  </si>
  <si>
    <t>14:33:14.827 -&gt; 17.50  0.00</t>
  </si>
  <si>
    <t>14:35:47.977 -&gt; 25.00  0.00</t>
  </si>
  <si>
    <t>14:39:45.291 -&gt; 32.50  0.00</t>
  </si>
  <si>
    <t>14:41:45.445 -&gt; 55.00  0.00</t>
  </si>
  <si>
    <t>14:44:45.619 -&gt; 67.50  0.00</t>
  </si>
  <si>
    <t>14:47:51.794 -&gt; 87.50  0.00</t>
  </si>
  <si>
    <t>14:51:46.045 -&gt; 112.50  0.00</t>
  </si>
  <si>
    <t>14:54:46.221 -&gt; 155.00  0.00</t>
  </si>
  <si>
    <t>14:57:46.418 -&gt; 162.50  0.00</t>
  </si>
  <si>
    <t>15:00:46.623 -&gt; 200.00  0.00</t>
  </si>
  <si>
    <t>14:33:17.848 -&gt; 17.50  0.00</t>
  </si>
  <si>
    <t>14:35:50.984 -&gt; 25.00  0.00</t>
  </si>
  <si>
    <t>14:39:48.297 -&gt; 32.50  0.00</t>
  </si>
  <si>
    <t>14:41:48.432 -&gt; 57.50  0.00</t>
  </si>
  <si>
    <t>14:44:48.601 -&gt; 67.50  0.00</t>
  </si>
  <si>
    <t>14:47:54.800 -&gt; 87.50  0.00</t>
  </si>
  <si>
    <t>14:51:49.054 -&gt; 112.50  0.00</t>
  </si>
  <si>
    <t>14:54:49.216 -&gt; 150.00  0.00</t>
  </si>
  <si>
    <t>14:57:49.421 -&gt; 165.00  0.00</t>
  </si>
  <si>
    <t>15:00:49.629 -&gt; 205.00  0.00</t>
  </si>
  <si>
    <t>14:33:20.829 -&gt; 17.50  0.00</t>
  </si>
  <si>
    <t>14:35:53.977 -&gt; 22.50  0.00</t>
  </si>
  <si>
    <t>14:39:51.322 -&gt; 30.00  0.00</t>
  </si>
  <si>
    <t>14:41:51.430 -&gt; 52.50  0.00</t>
  </si>
  <si>
    <t>14:44:51.612 -&gt; 67.50  0.00</t>
  </si>
  <si>
    <t>14:47:57.822 -&gt; 85.00  0.00</t>
  </si>
  <si>
    <t>14:51:52.044 -&gt; 117.50  0.00</t>
  </si>
  <si>
    <t>14:54:52.228 -&gt; 152.50  0.00</t>
  </si>
  <si>
    <t>14:57:52.415 -&gt; 162.50  0.00</t>
  </si>
  <si>
    <t>15:00:52.633 -&gt; 202.50  0.00</t>
  </si>
  <si>
    <t>14:33:23.840 -&gt; 17.50  0.00</t>
  </si>
  <si>
    <t>14:35:56.988 -&gt; 25.00  0.00</t>
  </si>
  <si>
    <t>14:39:54.326 -&gt; 32.50  0.00</t>
  </si>
  <si>
    <t>14:41:54.425 -&gt; 55.00  0.00</t>
  </si>
  <si>
    <t>14:44:54.606 -&gt; 67.50  0.00</t>
  </si>
  <si>
    <t>14:48:00.823 -&gt; 87.50  0.00</t>
  </si>
  <si>
    <t>14:51:55.030 -&gt; 120.00  0.00</t>
  </si>
  <si>
    <t>14:54:55.242 -&gt; 150.00  0.00</t>
  </si>
  <si>
    <t>14:57:55.417 -&gt; 162.50  0.00</t>
  </si>
  <si>
    <t>15:00:55.621 -&gt; 200.00  0.00</t>
  </si>
  <si>
    <t>14:33:26.832 -&gt; 17.50  0.00</t>
  </si>
  <si>
    <t>14:35:59.999 -&gt; 25.00  0.00</t>
  </si>
  <si>
    <t>14:39:57.305 -&gt; 35.00  0.00</t>
  </si>
  <si>
    <t>14:41:57.446 -&gt; 52.50  0.00</t>
  </si>
  <si>
    <t>14:44:57.634 -&gt; 65.00  0.00</t>
  </si>
  <si>
    <t>14:51:58.043 -&gt; 117.50  0.00</t>
  </si>
  <si>
    <t>14:54:58.225 -&gt; 152.50  0.00</t>
  </si>
  <si>
    <t>14:57:58.400 -&gt; 162.50  0.00</t>
  </si>
  <si>
    <t>15:00:58.635 -&gt; 205.00  0.00</t>
  </si>
  <si>
    <t>14:33:29.828 -&gt; 17.50  0.00</t>
  </si>
  <si>
    <t>14:36:02.989 -&gt; 25.00  0.00</t>
  </si>
  <si>
    <t>14:40:00.322 -&gt; 32.50  0.00</t>
  </si>
  <si>
    <t>14:42:00.455 -&gt; 52.50  0.00</t>
  </si>
  <si>
    <t>14:45:00.625 -&gt; 70.00  0.00</t>
  </si>
  <si>
    <t>14:52:01.066 -&gt; 120.00  0.00</t>
  </si>
  <si>
    <t>14:55:01.229 -&gt; 150.00  0.00</t>
  </si>
  <si>
    <t>14:58:01.424 -&gt; 167.50  0.00</t>
  </si>
  <si>
    <t>15:01:01.652 -&gt; 205.00  0.00</t>
  </si>
  <si>
    <t>14:45:03.627 -&gt; 67.50  0.00</t>
  </si>
  <si>
    <t>14:49:00.858 -&gt; 85.00  0.00</t>
  </si>
  <si>
    <t>Time To Make One Rev(s)</t>
  </si>
  <si>
    <t xml:space="preserve">Tip speed of blades </t>
  </si>
  <si>
    <t>𝑇𝑆𝑅(𝜆)</t>
  </si>
  <si>
    <t>14:45:06.651 -&gt; 65.00  0.00</t>
  </si>
  <si>
    <t>14:49:03.889 -&gt; 87.50  0.00</t>
  </si>
  <si>
    <t>14:52:04.069 -&gt; 120.00  0.00</t>
  </si>
  <si>
    <t>14:55:04.244 -&gt; 152.50  0.00</t>
  </si>
  <si>
    <t>14:58:04.407 -&gt; 167.50  0.00</t>
  </si>
  <si>
    <t>15:01:04.635 -&gt; 205.00  0.00</t>
  </si>
  <si>
    <t>z</t>
  </si>
  <si>
    <t>14:45:09.651 -&gt; 67.50  0.00</t>
  </si>
  <si>
    <t>14:49:06.893 -&gt; 85.00  0.00</t>
  </si>
  <si>
    <t>14:52:07.067 -&gt; 117.50  0.00</t>
  </si>
  <si>
    <t>14:55:07.248 -&gt; 155.00  0.00</t>
  </si>
  <si>
    <t>14:58:07.430 -&gt; 170.00  0.00</t>
  </si>
  <si>
    <t>15:01:07.650 -&gt; 202.50  0.00</t>
  </si>
  <si>
    <t>14:45:12.654 -&gt; 65.00  0.00</t>
  </si>
  <si>
    <t>14:49:09.866 -&gt; 85.00  0.00</t>
  </si>
  <si>
    <t>14:52:10.048 -&gt; 115.00  0.00</t>
  </si>
  <si>
    <t>14:55:10.248 -&gt; 152.50  0.00</t>
  </si>
  <si>
    <t>14:58:10.417 -&gt; 170.00  0.00</t>
  </si>
  <si>
    <t>15:01:10.655 -&gt; 197.50  0.00</t>
  </si>
  <si>
    <t>14:45:15.628 -&gt; 67.50  0.00</t>
  </si>
  <si>
    <t>14:49:12.870 -&gt; 87.50  0.00</t>
  </si>
  <si>
    <t>14:52:13.077 -&gt; 117.50  0.00</t>
  </si>
  <si>
    <t>14:55:13.248 -&gt; 150.00  0.00</t>
  </si>
  <si>
    <t>14:58:13.422 -&gt; 165.00  0.00</t>
  </si>
  <si>
    <t>15:01:13.652 -&gt; 190.00  0.00</t>
  </si>
  <si>
    <t>14:45:18.646 -&gt; 67.50  0.00</t>
  </si>
  <si>
    <t>14:49:15.883 -&gt; 90.00  0.00</t>
  </si>
  <si>
    <t>14:52:16.068 -&gt; 115.00  0.00</t>
  </si>
  <si>
    <t>14:55:16.263 -&gt; 150.00  0.00</t>
  </si>
  <si>
    <t>14:58:16.418 -&gt; 165.00  0.00</t>
  </si>
  <si>
    <t>15:01:16.666 -&gt; 37.50  0.00</t>
  </si>
  <si>
    <t>14:45:21.658 -&gt; 65.00  0.00</t>
  </si>
  <si>
    <t>14:49:18.906 -&gt; 87.50  0.00</t>
  </si>
  <si>
    <t>14:52:19.086 -&gt; 117.50  0.00</t>
  </si>
  <si>
    <t>14:55:19.241 -&gt; 150.00  0.00</t>
  </si>
  <si>
    <t>14:58:19.445 -&gt; 167.50  0.00</t>
  </si>
  <si>
    <t>15:01:19.662 -&gt; 0.00  0.00</t>
  </si>
  <si>
    <t>14:45:24.644 -&gt; 67.50  0.00</t>
  </si>
  <si>
    <t>14:49:21.882 -&gt; 87.50  0.00</t>
  </si>
  <si>
    <t>14:52:22.066 -&gt; 117.50  0.00</t>
  </si>
  <si>
    <t>14:55:22.244 -&gt; 150.00  0.00</t>
  </si>
  <si>
    <t>14:58:22.427 -&gt; 167.50  0.00</t>
  </si>
  <si>
    <t>15:01:22.657 -&gt; 0.00  0.00</t>
  </si>
  <si>
    <t>14:45:27.654 -&gt; 65.00  0.00</t>
  </si>
  <si>
    <t>14:49:24.899 -&gt; 90.00  0.00</t>
  </si>
  <si>
    <t>14:52:25.074 -&gt; 115.00  0.00</t>
  </si>
  <si>
    <t>14:55:25.272 -&gt; 152.50  0.00</t>
  </si>
  <si>
    <t>14:58:25.426 -&gt; 175.00  0.00</t>
  </si>
  <si>
    <t>15:01:25.658 -&gt; 0.00  0.00</t>
  </si>
  <si>
    <t>14:45:30.640 -&gt; 65.00  0.00</t>
  </si>
  <si>
    <t>14:49:27.894 -&gt; 87.50  0.00</t>
  </si>
  <si>
    <t>14:52:28.075 -&gt; 117.50  0.00</t>
  </si>
  <si>
    <t>14:55:28.268 -&gt; 152.50  0.00</t>
  </si>
  <si>
    <t>14:58:28.440 -&gt; 172.50  0.00</t>
  </si>
  <si>
    <t>15:01:28.678 -&gt; 7.50  0.00</t>
  </si>
  <si>
    <t>14:45:33.679 -&gt; 67.50  0.00</t>
  </si>
  <si>
    <t>14:49:30.907 -&gt; 90.00  0.00</t>
  </si>
  <si>
    <t>14:52:31.083 -&gt; 115.00  0.00</t>
  </si>
  <si>
    <t>14:55:31.254 -&gt; 152.50  0.00</t>
  </si>
  <si>
    <t>14:58:31.458 -&gt; 167.50  0.00</t>
  </si>
  <si>
    <t>15:01:31.658 -&gt; 15.00  0.00</t>
  </si>
  <si>
    <t>14:45:36.661 -&gt; 67.50  0.00</t>
  </si>
  <si>
    <t>14:49:33.917 -&gt; 87.50  0.00</t>
  </si>
  <si>
    <t>14:52:34.092 -&gt; 117.50  0.00</t>
  </si>
  <si>
    <t>14:55:34.255 -&gt; 150.00  0.00</t>
  </si>
  <si>
    <t>14:58:34.445 -&gt; 167.50  0.00</t>
  </si>
  <si>
    <t>15:01:34.658 -&gt; 2.50  0.00</t>
  </si>
  <si>
    <t>14:45:39.674 -&gt; 67.50  0.00</t>
  </si>
  <si>
    <t>14:49:36.906 -&gt; 90.00  0.00</t>
  </si>
  <si>
    <t>14:52:37.086 -&gt; 112.50  0.00</t>
  </si>
  <si>
    <t>14:55:37.272 -&gt; 150.00  0.00</t>
  </si>
  <si>
    <t>14:58:37.459 -&gt; 162.50  0.00</t>
  </si>
  <si>
    <t>15:01:37.658 -&gt; 7.50  0.00</t>
  </si>
  <si>
    <t>𝑇𝑆𝑅(𝜆) at 11.176 (m/s) = 0.266</t>
  </si>
  <si>
    <t>14:45:42.680 -&gt; 67.50  0.00</t>
  </si>
  <si>
    <t>14:49:39.894 -&gt; 85.00  0.00</t>
  </si>
  <si>
    <t>14:52:40.104 -&gt; 112.50  0.00</t>
  </si>
  <si>
    <t>14:55:40.281 -&gt; 155.00  0.00</t>
  </si>
  <si>
    <t>14:58:40.476 -&gt; 165.00  0.00</t>
  </si>
  <si>
    <t>15:01:40.675 -&gt; 17.50  0.00</t>
  </si>
  <si>
    <t>14:45:45.687 -&gt; 65.00  0.00</t>
  </si>
  <si>
    <t>14:49:42.907 -&gt; 85.00  0.00</t>
  </si>
  <si>
    <t>14:52:43.109 -&gt; 117.50  0.00</t>
  </si>
  <si>
    <t>14:55:43.267 -&gt; 152.50  0.00</t>
  </si>
  <si>
    <t>14:58:43.447 -&gt; 162.50  0.00</t>
  </si>
  <si>
    <t>15:01:43.689 -&gt; 0.00  0.00</t>
  </si>
  <si>
    <t>14:45:48.667 -&gt; 67.50  0.00</t>
  </si>
  <si>
    <t>14:49:45.914 -&gt; 85.00  0.00</t>
  </si>
  <si>
    <t>14:52:46.099 -&gt; 117.50  0.00</t>
  </si>
  <si>
    <t>14:55:46.281 -&gt; 152.50  0.00</t>
  </si>
  <si>
    <t>14:58:46.459 -&gt; 165.00  0.00</t>
  </si>
  <si>
    <t>15:01:46.694 -&gt; 0.00  0.00</t>
  </si>
  <si>
    <t>14:45:51.665 -&gt; 67.50  0.00</t>
  </si>
  <si>
    <t>14:49:48.917 -&gt; 87.50  0.00</t>
  </si>
  <si>
    <t>14:52:49.099 -&gt; 120.00  0.00</t>
  </si>
  <si>
    <t>14:55:49.290 -&gt; 150.00  0.00</t>
  </si>
  <si>
    <t>14:58:49.465 -&gt; 165.00  0.00</t>
  </si>
  <si>
    <t>15:01:49.691 -&gt; 0.00  0.00</t>
  </si>
  <si>
    <t>14:45:54.685 -&gt; 67.50  0.00</t>
  </si>
  <si>
    <t>14:49:51.913 -&gt; 87.50  0.00</t>
  </si>
  <si>
    <t>14:52:52.106 -&gt; 117.50  0.00</t>
  </si>
  <si>
    <t>14:55:52.284 -&gt; 155.00  0.00</t>
  </si>
  <si>
    <t>14:58:52.482 -&gt; 165.00  0.00</t>
  </si>
  <si>
    <t>15:01:52.702 -&gt; 0.00  0.00</t>
  </si>
  <si>
    <t>14:45:57.674 -&gt; 67.50  0.00</t>
  </si>
  <si>
    <t>14:49:54.938 -&gt; 87.50  0.00</t>
  </si>
  <si>
    <t>14:52:55.121 -&gt; 117.50  0.00</t>
  </si>
  <si>
    <t>14:55:55.297 -&gt; 152.50  0.00</t>
  </si>
  <si>
    <t>14:58:55.469 -&gt; 165.00  0.00</t>
  </si>
  <si>
    <t>15:01:55.675 -&gt; 0.00  0.00</t>
  </si>
  <si>
    <t>14:46:00.693 -&gt; 65.00  0.00</t>
  </si>
  <si>
    <t>14:49:57.928 -&gt; 87.50  0.00</t>
  </si>
  <si>
    <t>14:52:58.102 -&gt; 120.00  0.00</t>
  </si>
  <si>
    <t>14:55:58.290 -&gt; 152.50  0.00</t>
  </si>
  <si>
    <t>14:58:58.493 -&gt; 165.00  0.00</t>
  </si>
  <si>
    <t>15:01:58.678 -&gt; 0.00  0.00</t>
  </si>
  <si>
    <t>14:50:00.923 -&gt; 85.00  0.00</t>
  </si>
  <si>
    <t>14:53:01.105 -&gt; 117.50  0.00</t>
  </si>
  <si>
    <t>14:56:01.308 -&gt; 152.50  0.00</t>
  </si>
  <si>
    <t>14:59:01.493 -&gt; 165.00  0.00</t>
  </si>
  <si>
    <t>15:02:01.713 -&gt; 0.00  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</si>
</sst>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u/>
      <sz val="11"/>
      <color rgb="FF000000"/>
      <name val="Aptos Narrow"/>
      <scheme val="minor"/>
    </font>
    <font>
      <b/>
      <u/>
      <sz val="11"/>
      <color rgb="FF000000"/>
      <name val="Aptos Narrow"/>
      <scheme val="minor"/>
    </font>
    <font>
      <sz val="13.5"/>
      <color rgb="FF000000"/>
      <name val="Times"/>
      <charset val="1"/>
    </font>
    <font>
      <b/>
      <u/>
      <sz val="11"/>
      <color rgb="FF000000"/>
      <name val="Aptos Narrow"/>
      <charset val="1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</cellStyleXfs>
  <cellXfs count="13">
    <xf numFmtId="0" fontId="0" fillId="0" borderId="0" xfId="0"/>
    <xf numFmtId="0" fontId="1" fillId="3" borderId="0" xfId="2"/>
    <xf numFmtId="0" fontId="2" fillId="2" borderId="0" xfId="1"/>
    <xf numFmtId="0" fontId="3" fillId="3" borderId="0" xfId="2" applyFont="1"/>
    <xf numFmtId="0" fontId="1" fillId="4" borderId="0" xfId="3"/>
    <xf numFmtId="0" fontId="1" fillId="5" borderId="0" xfId="4"/>
    <xf numFmtId="0" fontId="2" fillId="6" borderId="0" xfId="5"/>
    <xf numFmtId="0" fontId="4" fillId="0" borderId="0" xfId="0" applyFont="1"/>
    <xf numFmtId="0" fontId="4" fillId="4" borderId="0" xfId="3" applyFont="1"/>
    <xf numFmtId="0" fontId="4" fillId="5" borderId="0" xfId="4" applyFont="1"/>
    <xf numFmtId="0" fontId="1" fillId="4" borderId="0" xfId="3" applyAlignment="1">
      <alignment horizontal="center" vertical="center"/>
    </xf>
    <xf numFmtId="0" fontId="5" fillId="0" borderId="0" xfId="0" applyFont="1"/>
    <xf numFmtId="0" fontId="6" fillId="0" borderId="0" xfId="0" applyFont="1"/>
  </cellXfs>
  <cellStyles count="6">
    <cellStyle name="20% - Accent1" xfId="2" builtinId="30"/>
    <cellStyle name="20% - Accent2" xfId="3" builtinId="34"/>
    <cellStyle name="20% - Accent3" xfId="4" builtinId="38"/>
    <cellStyle name="Accent1" xfId="1" builtinId="29"/>
    <cellStyle name="Accent4" xfId="5" builtinId="4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vs Wind Speed, (WT), m/s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Sheet1!$D$10</c:f>
              <c:strCache>
                <c:ptCount val="1"/>
                <c:pt idx="0">
                  <c:v>Wind Velocity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backward val="10"/>
            <c:dispRSqr val="1"/>
            <c:dispEq val="1"/>
            <c:trendlineLbl>
              <c:layout>
                <c:manualLayout>
                  <c:x val="0.11029837270341207"/>
                  <c:y val="0.17945892685744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Sheet1!$C$11:$C$20</c:f>
              <c:numCache>
                <c:formatCode>General</c:formatCode>
                <c:ptCount val="10"/>
                <c:pt idx="0">
                  <c:v>35</c:v>
                </c:pt>
                <c:pt idx="1">
                  <c:v>49.9</c:v>
                </c:pt>
                <c:pt idx="2">
                  <c:v>65.040000000000006</c:v>
                </c:pt>
                <c:pt idx="3">
                  <c:v>107.5</c:v>
                </c:pt>
                <c:pt idx="4">
                  <c:v>113.6</c:v>
                </c:pt>
                <c:pt idx="5">
                  <c:v>168</c:v>
                </c:pt>
                <c:pt idx="6">
                  <c:v>231.6</c:v>
                </c:pt>
                <c:pt idx="7">
                  <c:v>303.60000000000002</c:v>
                </c:pt>
                <c:pt idx="8">
                  <c:v>326.38</c:v>
                </c:pt>
                <c:pt idx="9">
                  <c:v>404.28</c:v>
                </c:pt>
              </c:numCache>
            </c:numRef>
          </c:xVal>
          <c:yVal>
            <c:numRef>
              <c:f>Sheet1!$D$11:$D$20</c:f>
              <c:numCache>
                <c:formatCode>General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53-4004-9FAA-C656CF1A1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96040"/>
        <c:axId val="541998600"/>
      </c:scatterChart>
      <c:valAx>
        <c:axId val="54199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98600"/>
        <c:crosses val="autoZero"/>
        <c:crossBetween val="midCat"/>
      </c:valAx>
      <c:valAx>
        <c:axId val="54199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9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vs Wind Speed, (OutSide), m/s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1A983"/>
              </a:solidFill>
              <a:ln w="9525">
                <a:solidFill>
                  <a:srgbClr val="F1A983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F1A983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1"/>
            <c:trendlineLbl>
              <c:layout>
                <c:manualLayout>
                  <c:x val="6.7187664041994749E-2"/>
                  <c:y val="0.1999591717701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Sheet1!$C$39:$C$48</c:f>
              <c:numCache>
                <c:formatCode>General</c:formatCode>
                <c:ptCount val="10"/>
                <c:pt idx="0">
                  <c:v>0.52978654224999999</c:v>
                </c:pt>
                <c:pt idx="1">
                  <c:v>0.75532424166500001</c:v>
                </c:pt>
                <c:pt idx="2">
                  <c:v>0.98449476308400008</c:v>
                </c:pt>
                <c:pt idx="3">
                  <c:v>1.6272015226250001</c:v>
                </c:pt>
                <c:pt idx="4">
                  <c:v>1.7195357485599998</c:v>
                </c:pt>
                <c:pt idx="5">
                  <c:v>2.5429754027999998</c:v>
                </c:pt>
                <c:pt idx="6">
                  <c:v>3.5056732338599996</c:v>
                </c:pt>
                <c:pt idx="7">
                  <c:v>4.5955198350600002</c:v>
                </c:pt>
                <c:pt idx="8">
                  <c:v>4.9403351902730002</c:v>
                </c:pt>
                <c:pt idx="9">
                  <c:v>6.1194886657379994</c:v>
                </c:pt>
              </c:numCache>
            </c:numRef>
          </c:xVal>
          <c:yVal>
            <c:numRef>
              <c:f>Sheet1!$E$39:$E$48</c:f>
              <c:numCache>
                <c:formatCode>General</c:formatCode>
                <c:ptCount val="10"/>
                <c:pt idx="0">
                  <c:v>0.73818897637795278</c:v>
                </c:pt>
                <c:pt idx="1">
                  <c:v>1.1072834645669292</c:v>
                </c:pt>
                <c:pt idx="2">
                  <c:v>1.4763779527559056</c:v>
                </c:pt>
                <c:pt idx="3">
                  <c:v>1.8454724409448819</c:v>
                </c:pt>
                <c:pt idx="4">
                  <c:v>2.2145669291338583</c:v>
                </c:pt>
                <c:pt idx="5">
                  <c:v>2.5836614173228347</c:v>
                </c:pt>
                <c:pt idx="6">
                  <c:v>2.9527559055118111</c:v>
                </c:pt>
                <c:pt idx="7">
                  <c:v>3.3218503937007875</c:v>
                </c:pt>
                <c:pt idx="8">
                  <c:v>3.6909448818897639</c:v>
                </c:pt>
                <c:pt idx="9">
                  <c:v>4.0600393700787398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6A-411C-BF50-149F38892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46568"/>
        <c:axId val="558311432"/>
      </c:scatterChart>
      <c:valAx>
        <c:axId val="55814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11432"/>
        <c:crosses val="autoZero"/>
        <c:crossBetween val="midCat"/>
      </c:valAx>
      <c:valAx>
        <c:axId val="55831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4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Velocity Scaled vs 𝑅𝑃𝑀 </a:t>
            </a:r>
          </a:p>
        </c:rich>
      </c:tx>
      <c:layout>
        <c:manualLayout>
          <c:xMode val="edge"/>
          <c:yMode val="edge"/>
          <c:x val="0.25734683947091758"/>
          <c:y val="2.8183508311461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3743219597550304E-2"/>
                  <c:y val="0.20545421405657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Sheet1!$C$41:$C$48</c:f>
              <c:numCache>
                <c:formatCode>General</c:formatCode>
                <c:ptCount val="8"/>
                <c:pt idx="0">
                  <c:v>0.98449476308400008</c:v>
                </c:pt>
                <c:pt idx="1">
                  <c:v>1.6272015226250001</c:v>
                </c:pt>
                <c:pt idx="2">
                  <c:v>1.7195357485599998</c:v>
                </c:pt>
                <c:pt idx="3">
                  <c:v>2.5429754027999998</c:v>
                </c:pt>
                <c:pt idx="4">
                  <c:v>3.5056732338599996</c:v>
                </c:pt>
                <c:pt idx="5">
                  <c:v>4.5955198350600002</c:v>
                </c:pt>
                <c:pt idx="6">
                  <c:v>4.9403351902730002</c:v>
                </c:pt>
                <c:pt idx="7">
                  <c:v>6.1194886657379994</c:v>
                </c:pt>
              </c:numCache>
            </c:numRef>
          </c:xVal>
          <c:yVal>
            <c:numRef>
              <c:f>Sheet1!$G$41:$G$48</c:f>
              <c:numCache>
                <c:formatCode>General</c:formatCode>
                <c:ptCount val="8"/>
                <c:pt idx="0">
                  <c:v>3.3025688976377956</c:v>
                </c:pt>
                <c:pt idx="1">
                  <c:v>4.1282111220472446</c:v>
                </c:pt>
                <c:pt idx="2">
                  <c:v>4.9538533464566932</c:v>
                </c:pt>
                <c:pt idx="3">
                  <c:v>5.7794955708661426</c:v>
                </c:pt>
                <c:pt idx="4">
                  <c:v>6.6051377952755912</c:v>
                </c:pt>
                <c:pt idx="5">
                  <c:v>7.4307800196850398</c:v>
                </c:pt>
                <c:pt idx="6">
                  <c:v>8.2564222440944892</c:v>
                </c:pt>
                <c:pt idx="7">
                  <c:v>9.0820644685039369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66-4690-89B1-FD081228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393672"/>
        <c:axId val="593420296"/>
      </c:scatterChart>
      <c:valAx>
        <c:axId val="59339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𝑅𝑃𝑀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0296"/>
        <c:crosses val="autoZero"/>
        <c:crossBetween val="midCat"/>
      </c:valAx>
      <c:valAx>
        <c:axId val="59342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Velocity(mph)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9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𝑇𝑆𝑅(𝜆) vs Wind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06189851268591E-2"/>
                  <c:y val="0.142250291630212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Sheet1!$B$87:$B$96</c:f>
              <c:numCache>
                <c:formatCode>General</c:formatCode>
                <c:ptCount val="10"/>
                <c:pt idx="0">
                  <c:v>0.73818897637795278</c:v>
                </c:pt>
                <c:pt idx="1">
                  <c:v>1.1072834645669292</c:v>
                </c:pt>
                <c:pt idx="2">
                  <c:v>1.4763779527559056</c:v>
                </c:pt>
                <c:pt idx="3">
                  <c:v>1.8454724409448819</c:v>
                </c:pt>
                <c:pt idx="4">
                  <c:v>2.2145669291338583</c:v>
                </c:pt>
                <c:pt idx="5">
                  <c:v>2.5836614173228347</c:v>
                </c:pt>
                <c:pt idx="6">
                  <c:v>2.9527559055118111</c:v>
                </c:pt>
                <c:pt idx="7">
                  <c:v>3.3218503937007875</c:v>
                </c:pt>
                <c:pt idx="8">
                  <c:v>3.6909448818897639</c:v>
                </c:pt>
                <c:pt idx="9">
                  <c:v>4.0600393700787398</c:v>
                </c:pt>
              </c:numCache>
            </c:numRef>
          </c:xVal>
          <c:yVal>
            <c:numRef>
              <c:f>Sheet1!$J$87:$J$96</c:f>
              <c:numCache>
                <c:formatCode>General</c:formatCode>
                <c:ptCount val="10"/>
                <c:pt idx="0">
                  <c:v>5.6366781880119413E-2</c:v>
                </c:pt>
                <c:pt idx="1">
                  <c:v>5.3575284110818258E-2</c:v>
                </c:pt>
                <c:pt idx="2">
                  <c:v>5.2372792764042379E-2</c:v>
                </c:pt>
                <c:pt idx="3">
                  <c:v>6.9250617738432427E-2</c:v>
                </c:pt>
                <c:pt idx="4">
                  <c:v>6.0983489729348229E-2</c:v>
                </c:pt>
                <c:pt idx="5">
                  <c:v>7.7303015149878029E-2</c:v>
                </c:pt>
                <c:pt idx="6">
                  <c:v>9.3246762024540381E-2</c:v>
                </c:pt>
                <c:pt idx="7">
                  <c:v>0.10865368240510635</c:v>
                </c:pt>
                <c:pt idx="8">
                  <c:v>0.10512565868590498</c:v>
                </c:pt>
                <c:pt idx="9">
                  <c:v>0.11837902638179051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33-49EB-B172-0C687C9A8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790088"/>
        <c:axId val="895792136"/>
      </c:scatterChart>
      <c:valAx>
        <c:axId val="89579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Scaled wind velocity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92136"/>
        <c:crosses val="autoZero"/>
        <c:crossBetween val="midCat"/>
      </c:valAx>
      <c:valAx>
        <c:axId val="89579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𝑇𝑆𝑅(𝜆)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9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jpeg"/><Relationship Id="rId5" Type="http://schemas.openxmlformats.org/officeDocument/2006/relationships/chart" Target="../charts/chart4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7</xdr:row>
      <xdr:rowOff>142875</xdr:rowOff>
    </xdr:from>
    <xdr:to>
      <xdr:col>13</xdr:col>
      <xdr:colOff>9525</xdr:colOff>
      <xdr:row>22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374916-0224-7905-70FD-7B65E285C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600075</xdr:colOff>
      <xdr:row>24</xdr:row>
      <xdr:rowOff>28575</xdr:rowOff>
    </xdr:from>
    <xdr:to>
      <xdr:col>7</xdr:col>
      <xdr:colOff>104775</xdr:colOff>
      <xdr:row>34</xdr:row>
      <xdr:rowOff>142875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D10CB33-24A2-7595-BC92-395F1B51D292}"/>
            </a:ext>
            <a:ext uri="{147F2762-F138-4A5C-976F-8EAC2B608ADB}">
              <a16:predDERef xmlns:a16="http://schemas.microsoft.com/office/drawing/2014/main" pred="{24374916-0224-7905-70FD-7B65E285CE1D}"/>
            </a:ext>
          </a:extLst>
        </xdr:cNvPr>
        <xdr:cNvSpPr txBox="1"/>
      </xdr:nvSpPr>
      <xdr:spPr>
        <a:xfrm>
          <a:off x="1209675" y="4600575"/>
          <a:ext cx="3190875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(RPM*(Lc/V))_WT = (RPM*(Lc/V))_outside</a:t>
          </a:r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solving for RPM_wt gives</a:t>
          </a:r>
          <a:endParaRPr lang="en-US" sz="1100" b="0" i="0" u="none" strike="noStrike">
            <a:solidFill>
              <a:srgbClr val="FF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Aptos Narrow" panose="020B0004020202020204" pitchFamily="34" charset="0"/>
            </a:rPr>
            <a:t>(RPM_outside= RPM_wt*(Lc_wt/Lc_out)^2)</a:t>
          </a:r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(Lc_wt/Lc_out)^2 = 0.01513675835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Therefore 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RPM_outside = RPM_wt * 0.01513675835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8</xdr:col>
      <xdr:colOff>133350</xdr:colOff>
      <xdr:row>36</xdr:row>
      <xdr:rowOff>171450</xdr:rowOff>
    </xdr:from>
    <xdr:to>
      <xdr:col>15</xdr:col>
      <xdr:colOff>438150</xdr:colOff>
      <xdr:row>51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6B6D6-E12C-0519-37FE-56940B706AE2}"/>
            </a:ext>
            <a:ext uri="{147F2762-F138-4A5C-976F-8EAC2B608ADB}">
              <a16:predDERef xmlns:a16="http://schemas.microsoft.com/office/drawing/2014/main" pred="{1D10CB33-24A2-7595-BC92-395F1B51D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133350</xdr:colOff>
      <xdr:row>37</xdr:row>
      <xdr:rowOff>0</xdr:rowOff>
    </xdr:from>
    <xdr:to>
      <xdr:col>23</xdr:col>
      <xdr:colOff>438150</xdr:colOff>
      <xdr:row>51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9B1BEC-358F-F7CA-D815-6F0F6520A66D}"/>
            </a:ext>
            <a:ext uri="{147F2762-F138-4A5C-976F-8EAC2B608ADB}">
              <a16:predDERef xmlns:a16="http://schemas.microsoft.com/office/drawing/2014/main" pred="{10E6B6D6-E12C-0519-37FE-56940B706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6</xdr:col>
      <xdr:colOff>85725</xdr:colOff>
      <xdr:row>71</xdr:row>
      <xdr:rowOff>95250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305AB20-8894-B2AC-5F86-3D034A0B9660}"/>
            </a:ext>
            <a:ext uri="{147F2762-F138-4A5C-976F-8EAC2B608ADB}">
              <a16:predDERef xmlns:a16="http://schemas.microsoft.com/office/drawing/2014/main" pred="{799B1BEC-358F-F7CA-D815-6F0F6520A66D}"/>
            </a:ext>
          </a:extLst>
        </xdr:cNvPr>
        <xdr:cNvSpPr txBox="1"/>
      </xdr:nvSpPr>
      <xdr:spPr>
        <a:xfrm>
          <a:off x="609600" y="11296650"/>
          <a:ext cx="3171825" cy="2381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sng" strike="noStrike">
              <a:solidFill>
                <a:srgbClr val="000000"/>
              </a:solidFill>
              <a:latin typeface="Aptos Narrow" panose="020B0004020202020204" pitchFamily="34" charset="0"/>
            </a:rPr>
            <a:t>DATA Collected Form H-ROTTOR Wind Tunnel Test </a:t>
          </a:r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Using scalled blades and wind velocity 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RPM musellements done using a holodraphic sensor encoder 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RPM readings done with a 3 secondond interval 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RPM mesurements taken for 1 to 2 minutes per wind velocity. An average was then taken</a:t>
          </a:r>
          <a:endParaRPr lang="en-US" sz="1100" b="0" i="0" u="none" strike="noStrike">
            <a:solidFill>
              <a:srgbClr val="FF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Aptos Narrow" panose="020B0004020202020204" pitchFamily="34" charset="0"/>
            </a:rPr>
            <a:t>All RPM valuse are to be doubled as Counts per revolution is rather then the 8 used in code </a:t>
          </a:r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</a:t>
          </a: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571500</xdr:colOff>
      <xdr:row>24</xdr:row>
      <xdr:rowOff>19050</xdr:rowOff>
    </xdr:from>
    <xdr:to>
      <xdr:col>13</xdr:col>
      <xdr:colOff>228600</xdr:colOff>
      <xdr:row>34</xdr:row>
      <xdr:rowOff>161925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26AFFB8-34DC-419F-82FE-18204671F3CB}"/>
            </a:ext>
            <a:ext uri="{147F2762-F138-4A5C-976F-8EAC2B608ADB}">
              <a16:predDERef xmlns:a16="http://schemas.microsoft.com/office/drawing/2014/main" pred="{7305AB20-8894-B2AC-5F86-3D034A0B9660}"/>
            </a:ext>
          </a:extLst>
        </xdr:cNvPr>
        <xdr:cNvSpPr txBox="1"/>
      </xdr:nvSpPr>
      <xdr:spPr>
        <a:xfrm>
          <a:off x="4867275" y="4591050"/>
          <a:ext cx="3314700" cy="2047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V_ouside = V_wt / (Lc_outside/Lc_wt)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(Lc_outside / Lc_wt) = 8.128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Therefore 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V_outside = V_wt * 8.128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238125</xdr:colOff>
      <xdr:row>0</xdr:row>
      <xdr:rowOff>85725</xdr:rowOff>
    </xdr:from>
    <xdr:to>
      <xdr:col>9</xdr:col>
      <xdr:colOff>95250</xdr:colOff>
      <xdr:row>5</xdr:row>
      <xdr:rowOff>85725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42A5687-C6B9-E38C-3087-2439C8DBA5AC}"/>
            </a:ext>
            <a:ext uri="{147F2762-F138-4A5C-976F-8EAC2B608ADB}">
              <a16:predDERef xmlns:a16="http://schemas.microsoft.com/office/drawing/2014/main" pred="{426AFFB8-34DC-419F-82FE-18204671F3CB}"/>
            </a:ext>
          </a:extLst>
        </xdr:cNvPr>
        <xdr:cNvSpPr txBox="1"/>
      </xdr:nvSpPr>
      <xdr:spPr>
        <a:xfrm>
          <a:off x="238125" y="85725"/>
          <a:ext cx="5343525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600" b="1" i="0" u="sng" strike="noStrike">
              <a:solidFill>
                <a:srgbClr val="000000"/>
              </a:solidFill>
              <a:latin typeface="Aptos Narrow" panose="020B0004020202020204" pitchFamily="34" charset="0"/>
            </a:rPr>
            <a:t>H-ROTTOR Wind Tunnel Test </a:t>
          </a:r>
          <a:endParaRPr lang="en-US" sz="16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6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Team Zephyrus Feasibility Test 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6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Conducted by John Lear </a:t>
          </a:r>
        </a:p>
      </xdr:txBody>
    </xdr:sp>
    <xdr:clientData/>
  </xdr:twoCellAnchor>
  <xdr:twoCellAnchor editAs="oneCell">
    <xdr:from>
      <xdr:col>14</xdr:col>
      <xdr:colOff>561975</xdr:colOff>
      <xdr:row>6</xdr:row>
      <xdr:rowOff>19050</xdr:rowOff>
    </xdr:from>
    <xdr:to>
      <xdr:col>27</xdr:col>
      <xdr:colOff>419100</xdr:colOff>
      <xdr:row>24</xdr:row>
      <xdr:rowOff>123825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0E8F9E-AB76-F7AE-B8D4-577108322817}"/>
            </a:ext>
            <a:ext uri="{147F2762-F138-4A5C-976F-8EAC2B608ADB}">
              <a16:predDERef xmlns:a16="http://schemas.microsoft.com/office/drawing/2014/main" pred="{742A5687-C6B9-E38C-3087-2439C8DBA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24950" y="1162050"/>
          <a:ext cx="7781925" cy="3619500"/>
        </a:xfrm>
        <a:prstGeom prst="rect">
          <a:avLst/>
        </a:prstGeom>
      </xdr:spPr>
    </xdr:pic>
    <xdr:clientData/>
  </xdr:twoCellAnchor>
  <xdr:twoCellAnchor>
    <xdr:from>
      <xdr:col>15</xdr:col>
      <xdr:colOff>9525</xdr:colOff>
      <xdr:row>4</xdr:row>
      <xdr:rowOff>19050</xdr:rowOff>
    </xdr:from>
    <xdr:to>
      <xdr:col>16</xdr:col>
      <xdr:colOff>9525</xdr:colOff>
      <xdr:row>5</xdr:row>
      <xdr:rowOff>114300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5850319-5C32-9DED-9031-1CEE55AF6C55}"/>
            </a:ext>
            <a:ext uri="{147F2762-F138-4A5C-976F-8EAC2B608ADB}">
              <a16:predDERef xmlns:a16="http://schemas.microsoft.com/office/drawing/2014/main" pred="{1C0E8F9E-AB76-F7AE-B8D4-577108322817}"/>
            </a:ext>
          </a:extLst>
        </xdr:cNvPr>
        <xdr:cNvSpPr txBox="1"/>
      </xdr:nvSpPr>
      <xdr:spPr>
        <a:xfrm>
          <a:off x="9182100" y="781050"/>
          <a:ext cx="6096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Set up </a:t>
          </a:r>
        </a:p>
      </xdr:txBody>
    </xdr:sp>
    <xdr:clientData/>
  </xdr:twoCellAnchor>
  <xdr:twoCellAnchor>
    <xdr:from>
      <xdr:col>30</xdr:col>
      <xdr:colOff>123825</xdr:colOff>
      <xdr:row>7</xdr:row>
      <xdr:rowOff>76200</xdr:rowOff>
    </xdr:from>
    <xdr:to>
      <xdr:col>46</xdr:col>
      <xdr:colOff>142875</xdr:colOff>
      <xdr:row>19</xdr:row>
      <xdr:rowOff>95250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F740BA8-C360-2DCB-5666-50B45B9F9E33}"/>
            </a:ext>
            <a:ext uri="{147F2762-F138-4A5C-976F-8EAC2B608ADB}">
              <a16:predDERef xmlns:a16="http://schemas.microsoft.com/office/drawing/2014/main" pred="{D5850319-5C32-9DED-9031-1CEE55AF6C55}"/>
            </a:ext>
          </a:extLst>
        </xdr:cNvPr>
        <xdr:cNvSpPr txBox="1"/>
      </xdr:nvSpPr>
      <xdr:spPr>
        <a:xfrm>
          <a:off x="18468975" y="1409700"/>
          <a:ext cx="9772650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2000" b="0" i="0" u="sng" strike="noStrike">
              <a:solidFill>
                <a:srgbClr val="000000"/>
              </a:solidFill>
              <a:latin typeface="Aptos Narrow" panose="020B0004020202020204" pitchFamily="34" charset="0"/>
            </a:rPr>
            <a:t>Predicted 𝑅𝑃𝑀 of H-Rottor bloade at 25 mph wind speeds using 𝑅𝑃𝑀 vs Wind Speed Trend Line</a:t>
          </a:r>
          <a:endParaRPr lang="en-US" sz="20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20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25 = 1.2453x + 1.9645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20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x = Expected 𝑅𝑃𝑀 = 18.5 </a:t>
          </a:r>
        </a:p>
        <a:p>
          <a:pPr marL="0" indent="0" algn="l"/>
          <a:endParaRPr lang="en-US" sz="20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20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Gear ratio needed to reach ideal 𝑅𝑃𝑀 of 570 </a:t>
          </a:r>
        </a:p>
        <a:p>
          <a:pPr marL="0" indent="0" algn="l"/>
          <a:r>
            <a:rPr lang="en-US" sz="20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= 1:30.811</a:t>
          </a:r>
          <a:endParaRPr lang="en-US" sz="18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8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30</xdr:col>
      <xdr:colOff>142875</xdr:colOff>
      <xdr:row>20</xdr:row>
      <xdr:rowOff>133350</xdr:rowOff>
    </xdr:from>
    <xdr:to>
      <xdr:col>46</xdr:col>
      <xdr:colOff>152400</xdr:colOff>
      <xdr:row>33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ED9B0B-CF34-4247-1AC0-CE4DA73A4813}"/>
            </a:ext>
            <a:ext uri="{147F2762-F138-4A5C-976F-8EAC2B608ADB}">
              <a16:predDERef xmlns:a16="http://schemas.microsoft.com/office/drawing/2014/main" pred="{9F740BA8-C360-2DCB-5666-50B45B9F9E33}"/>
            </a:ext>
          </a:extLst>
        </xdr:cNvPr>
        <xdr:cNvSpPr txBox="1"/>
      </xdr:nvSpPr>
      <xdr:spPr>
        <a:xfrm>
          <a:off x="18488025" y="3971925"/>
          <a:ext cx="9763125" cy="2390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2000" b="0" i="0" u="sng" strike="noStrike">
              <a:solidFill>
                <a:srgbClr val="000000"/>
              </a:solidFill>
              <a:latin typeface="Aptos Narrow" panose="020B0004020202020204" pitchFamily="34" charset="0"/>
            </a:rPr>
            <a:t>Hand Calculation of predicted 𝑅𝑃𝑀 based on 𝑇𝑆𝑅</a:t>
          </a:r>
          <a:endParaRPr lang="en-US" sz="20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20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𝑅𝑃𝑀=60×𝑣×(𝑇𝑆𝑅/𝜋D)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20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using found 𝑇𝑆𝑅 of 0.266, and D=1.219m, and 𝑣 = 11.176m/s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20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𝑅𝑃𝑀=46.57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20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20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Gear ratio needed to reach ideal 𝑅𝑃𝑀 of 570 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20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= 1:12.24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20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20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20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20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20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20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20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20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20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20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20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20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20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</a:t>
          </a:r>
        </a:p>
        <a:p>
          <a:pPr marL="0" indent="0" algn="l"/>
          <a:endParaRPr lang="en-US" sz="20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20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20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20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20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 </a:t>
          </a:r>
        </a:p>
        <a:p>
          <a:pPr marL="0" indent="0" algn="l"/>
          <a:r>
            <a:rPr lang="en-US" sz="20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</a:t>
          </a:r>
        </a:p>
      </xdr:txBody>
    </xdr:sp>
    <xdr:clientData/>
  </xdr:twoCellAnchor>
  <xdr:twoCellAnchor>
    <xdr:from>
      <xdr:col>30</xdr:col>
      <xdr:colOff>142875</xdr:colOff>
      <xdr:row>33</xdr:row>
      <xdr:rowOff>161925</xdr:rowOff>
    </xdr:from>
    <xdr:to>
      <xdr:col>46</xdr:col>
      <xdr:colOff>200025</xdr:colOff>
      <xdr:row>40</xdr:row>
      <xdr:rowOff>180975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1356959-1361-7B83-2DB8-E46FEEF0E834}"/>
            </a:ext>
            <a:ext uri="{147F2762-F138-4A5C-976F-8EAC2B608ADB}">
              <a16:predDERef xmlns:a16="http://schemas.microsoft.com/office/drawing/2014/main" pred="{D2ED9B0B-CF34-4247-1AC0-CE4DA73A4813}"/>
            </a:ext>
          </a:extLst>
        </xdr:cNvPr>
        <xdr:cNvSpPr txBox="1"/>
      </xdr:nvSpPr>
      <xdr:spPr>
        <a:xfrm>
          <a:off x="18488025" y="6505575"/>
          <a:ext cx="9810750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20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Percent Difference Between 𝑅𝑃𝑀s</a:t>
          </a:r>
        </a:p>
        <a:p>
          <a:pPr marL="0" indent="0" algn="l"/>
          <a:r>
            <a:rPr lang="en-US" sz="20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=86.2763% difference</a:t>
          </a: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0</xdr:colOff>
      <xdr:row>73</xdr:row>
      <xdr:rowOff>66675</xdr:rowOff>
    </xdr:from>
    <xdr:to>
      <xdr:col>6</xdr:col>
      <xdr:colOff>76200</xdr:colOff>
      <xdr:row>84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E093AE1-59A3-8C02-0744-C399E9396E33}"/>
            </a:ext>
            <a:ext uri="{147F2762-F138-4A5C-976F-8EAC2B608ADB}">
              <a16:predDERef xmlns:a16="http://schemas.microsoft.com/office/drawing/2014/main" pred="{D1356959-1361-7B83-2DB8-E46FEEF0E834}"/>
            </a:ext>
          </a:extLst>
        </xdr:cNvPr>
        <xdr:cNvSpPr txBox="1"/>
      </xdr:nvSpPr>
      <xdr:spPr>
        <a:xfrm>
          <a:off x="609600" y="14030325"/>
          <a:ext cx="3162300" cy="220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u="sng">
              <a:latin typeface="+mn-lt"/>
              <a:ea typeface="+mn-lt"/>
              <a:cs typeface="+mn-lt"/>
            </a:rPr>
            <a:t>Finding </a:t>
          </a:r>
          <a:r>
            <a:rPr lang="en-US" sz="1100" b="0" i="0" u="sng" strike="noStrike">
              <a:solidFill>
                <a:srgbClr val="000000"/>
              </a:solidFill>
              <a:latin typeface="Aptos Narrow" panose="020B0004020202020204" pitchFamily="34" charset="0"/>
            </a:rPr>
            <a:t>T</a:t>
          </a:r>
          <a:r>
            <a:rPr lang="en-US" sz="1100" u="sng">
              <a:latin typeface="+mn-lt"/>
              <a:ea typeface="+mn-lt"/>
              <a:cs typeface="+mn-lt"/>
            </a:rPr>
            <a:t>ip </a:t>
          </a:r>
          <a:r>
            <a:rPr lang="en-US" sz="1100" b="0" i="0" u="sng" strike="noStrike">
              <a:solidFill>
                <a:srgbClr val="000000"/>
              </a:solidFill>
              <a:latin typeface="Aptos Narrow" panose="020B0004020202020204" pitchFamily="34" charset="0"/>
            </a:rPr>
            <a:t>S</a:t>
          </a:r>
          <a:r>
            <a:rPr lang="en-US" sz="1100" u="sng">
              <a:latin typeface="+mn-lt"/>
              <a:ea typeface="+mn-lt"/>
              <a:cs typeface="+mn-lt"/>
            </a:rPr>
            <a:t>peed</a:t>
          </a:r>
          <a:r>
            <a:rPr lang="en-US" sz="1100" b="0" i="0" u="sng" strike="noStrike">
              <a:solidFill>
                <a:srgbClr val="000000"/>
              </a:solidFill>
              <a:latin typeface="Aptos Narrow" panose="020B0004020202020204" pitchFamily="34" charset="0"/>
            </a:rPr>
            <a:t> Ratio</a:t>
          </a:r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𝑇𝑆𝑅(𝜆)=(𝑇𝑖𝑝 𝑆𝑝𝑒𝑒𝑑 𝑜𝑓 𝑏𝑙𝑎𝑑𝑒𝑠) /(𝑤𝑖𝑛𝑑 𝑠𝑝𝑒𝑒d)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𝑣=( 2×𝜋×𝑟)/𝑇(𝑡𝑖𝑚𝑒 𝑡𝑜 𝑚𝑎𝑘𝑒 𝑜𝑛𝑒 𝑟𝑒𝑣𝑜𝑙𝑢𝑡𝑖𝑜𝑛 in sec)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T= 60/RPM</a:t>
          </a:r>
          <a:endParaRPr lang="en-US" sz="1100" b="0" i="0" u="none" strike="noStrike">
            <a:solidFill>
              <a:srgbClr val="FF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Aptos Narrow" panose="020B0004020202020204" pitchFamily="34" charset="0"/>
            </a:rPr>
            <a:t>Will change if RPM code is wong and after scalling fix</a:t>
          </a:r>
        </a:p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Aptos Narrow" panose="020B0004020202020204" pitchFamily="34" charset="0"/>
            </a:rPr>
            <a:t>TSR=(pi*D*RPS)/v</a:t>
          </a:r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(Values used are scalled to outdoor)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</a:t>
          </a: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352425</xdr:colOff>
      <xdr:row>84</xdr:row>
      <xdr:rowOff>171450</xdr:rowOff>
    </xdr:from>
    <xdr:to>
      <xdr:col>18</xdr:col>
      <xdr:colOff>47625</xdr:colOff>
      <xdr:row>98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F086AF-B46C-240C-3D1A-D53281390CF0}"/>
            </a:ext>
            <a:ext uri="{147F2762-F138-4A5C-976F-8EAC2B608ADB}">
              <a16:predDERef xmlns:a16="http://schemas.microsoft.com/office/drawing/2014/main" pred="{EE093AE1-59A3-8C02-0744-C399E9396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600075</xdr:colOff>
      <xdr:row>106</xdr:row>
      <xdr:rowOff>161925</xdr:rowOff>
    </xdr:from>
    <xdr:to>
      <xdr:col>13</xdr:col>
      <xdr:colOff>485775</xdr:colOff>
      <xdr:row>123</xdr:row>
      <xdr:rowOff>152400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68966D7-A40C-C9D8-81E1-DF27B5B21C21}"/>
            </a:ext>
            <a:ext uri="{147F2762-F138-4A5C-976F-8EAC2B608ADB}">
              <a16:predDERef xmlns:a16="http://schemas.microsoft.com/office/drawing/2014/main" pred="{1EF086AF-B46C-240C-3D1A-D53281390CF0}"/>
            </a:ext>
          </a:extLst>
        </xdr:cNvPr>
        <xdr:cNvSpPr txBox="1"/>
      </xdr:nvSpPr>
      <xdr:spPr>
        <a:xfrm>
          <a:off x="600075" y="20412075"/>
          <a:ext cx="7867650" cy="322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Notes;</a:t>
          </a:r>
          <a:endParaRPr lang="en-US" sz="1100" b="0" i="0" u="sng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sng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sng" strike="noStrike">
              <a:solidFill>
                <a:srgbClr val="000000"/>
              </a:solidFill>
              <a:latin typeface="Aptos Narrow" panose="020B0004020202020204" pitchFamily="34" charset="0"/>
            </a:rPr>
            <a:t>TSR changes as wind speed chandges</a:t>
          </a:r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Idea 1; need to design blades that have a calculated TSR that will produce our needed RPM at 25 mph winds 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Idea 2; implimenting a way to change our TSR( like changing the pich of the blades) as wind conditions chandge to keep an optimal TSR 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</a:t>
          </a: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30</xdr:col>
      <xdr:colOff>142875</xdr:colOff>
      <xdr:row>41</xdr:row>
      <xdr:rowOff>57150</xdr:rowOff>
    </xdr:from>
    <xdr:to>
      <xdr:col>46</xdr:col>
      <xdr:colOff>219075</xdr:colOff>
      <xdr:row>52</xdr:row>
      <xdr:rowOff>28575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42054E3-A3E4-0925-202B-11775F58AD83}"/>
            </a:ext>
            <a:ext uri="{147F2762-F138-4A5C-976F-8EAC2B608ADB}">
              <a16:predDERef xmlns:a16="http://schemas.microsoft.com/office/drawing/2014/main" pred="{A68966D7-A40C-C9D8-81E1-DF27B5B21C21}"/>
            </a:ext>
          </a:extLst>
        </xdr:cNvPr>
        <xdr:cNvSpPr txBox="1"/>
      </xdr:nvSpPr>
      <xdr:spPr>
        <a:xfrm>
          <a:off x="18488025" y="7924800"/>
          <a:ext cx="9829800" cy="2066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Redesign H-Rottor blade 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design blades that have a calculated TSR that will produce our needed 570 RPM at 25 mph winds to acomindate our gear box 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TSR = (blade peripheral speed)/Wind velocity 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blade peripheral speed = pi * D * RPS at center 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solving, 𝑅𝑃𝑀=60×𝑣×(𝑇𝑆𝑅/𝜋D) where D=1.219m, and 𝑣 = 11.176m/s, and 𝑅𝑃𝑀 = 570. we need a TSR = 3.25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solving for angle of atack needed to creat tsr of 3.25 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</xdr:txBody>
    </xdr:sp>
    <xdr:clientData/>
  </xdr:twoCellAnchor>
  <xdr:twoCellAnchor editAs="oneCell">
    <xdr:from>
      <xdr:col>47</xdr:col>
      <xdr:colOff>0</xdr:colOff>
      <xdr:row>0</xdr:row>
      <xdr:rowOff>0</xdr:rowOff>
    </xdr:from>
    <xdr:to>
      <xdr:col>52</xdr:col>
      <xdr:colOff>381000</xdr:colOff>
      <xdr:row>23</xdr:row>
      <xdr:rowOff>104775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8C30CA8-FFE2-8014-63BE-5B8A04781CEC}"/>
            </a:ext>
            <a:ext uri="{147F2762-F138-4A5C-976F-8EAC2B608ADB}">
              <a16:predDERef xmlns:a16="http://schemas.microsoft.com/office/drawing/2014/main" pred="{442054E3-A3E4-0925-202B-11775F58A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708350" y="0"/>
          <a:ext cx="3429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6"/>
  <sheetViews>
    <sheetView tabSelected="1" topLeftCell="D1" workbookViewId="0">
      <selection activeCell="V19" sqref="V19"/>
    </sheetView>
  </sheetViews>
  <sheetFormatPr defaultRowHeight="15"/>
  <cols>
    <col min="2" max="5" width="9.28515625" bestFit="1" customWidth="1"/>
    <col min="7" max="7" width="9.28515625" bestFit="1" customWidth="1"/>
    <col min="10" max="10" width="9.28515625" bestFit="1" customWidth="1"/>
  </cols>
  <sheetData>
    <row r="1" spans="1:47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 spans="1:4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>
      <c r="A9" s="2"/>
      <c r="B9" s="2"/>
      <c r="C9" s="4" t="s">
        <v>0</v>
      </c>
      <c r="D9" s="4"/>
      <c r="E9" s="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>
      <c r="A10" s="2"/>
      <c r="B10" s="2"/>
      <c r="C10" s="8" t="s">
        <v>1</v>
      </c>
      <c r="D10" s="8" t="s">
        <v>2</v>
      </c>
      <c r="E10" s="4"/>
      <c r="F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>
      <c r="A11" s="2"/>
      <c r="B11" s="2"/>
      <c r="C11" s="10">
        <v>35</v>
      </c>
      <c r="D11" s="4">
        <v>6</v>
      </c>
      <c r="E11" s="4"/>
      <c r="F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  <row r="12" spans="1:47">
      <c r="A12" s="2"/>
      <c r="B12" s="2"/>
      <c r="C12" s="10">
        <v>49.9</v>
      </c>
      <c r="D12" s="4">
        <v>9</v>
      </c>
      <c r="E12" s="4"/>
      <c r="F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</row>
    <row r="13" spans="1:47">
      <c r="A13" s="2"/>
      <c r="B13" s="2"/>
      <c r="C13" s="10">
        <v>65.040000000000006</v>
      </c>
      <c r="D13" s="4">
        <v>12</v>
      </c>
      <c r="E13" s="4"/>
      <c r="F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</row>
    <row r="14" spans="1:47">
      <c r="A14" s="2"/>
      <c r="B14" s="2"/>
      <c r="C14" s="10">
        <v>107.5</v>
      </c>
      <c r="D14" s="4">
        <v>15</v>
      </c>
      <c r="E14" s="4"/>
      <c r="F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</row>
    <row r="15" spans="1:47">
      <c r="A15" s="2"/>
      <c r="B15" s="2"/>
      <c r="C15" s="10">
        <v>113.6</v>
      </c>
      <c r="D15" s="4">
        <v>18</v>
      </c>
      <c r="E15" s="4"/>
      <c r="F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>
      <c r="A16" s="2"/>
      <c r="B16" s="2"/>
      <c r="C16" s="10">
        <v>168</v>
      </c>
      <c r="D16" s="4">
        <v>21</v>
      </c>
      <c r="E16" s="4"/>
      <c r="F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1:52">
      <c r="A17" s="2"/>
      <c r="B17" s="2"/>
      <c r="C17" s="10">
        <v>231.6</v>
      </c>
      <c r="D17" s="4">
        <v>24</v>
      </c>
      <c r="E17" s="4"/>
      <c r="F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</row>
    <row r="18" spans="1:52" ht="17.25">
      <c r="A18" s="2"/>
      <c r="B18" s="2"/>
      <c r="C18" s="10">
        <v>303.60000000000002</v>
      </c>
      <c r="D18" s="4">
        <v>27</v>
      </c>
      <c r="E18" s="4"/>
      <c r="F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X18" s="11" t="s">
        <v>3</v>
      </c>
    </row>
    <row r="19" spans="1:52" ht="17.25">
      <c r="A19" s="2"/>
      <c r="B19" s="2"/>
      <c r="C19" s="10">
        <v>326.38</v>
      </c>
      <c r="D19" s="4">
        <v>30</v>
      </c>
      <c r="E19" s="4"/>
      <c r="F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1" t="s">
        <v>3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1:52">
      <c r="A20" s="2"/>
      <c r="B20" s="2"/>
      <c r="C20" s="10">
        <v>404.28</v>
      </c>
      <c r="D20" s="4">
        <v>33</v>
      </c>
      <c r="E20" s="4"/>
      <c r="F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 spans="1:52" ht="17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Z21" s="11" t="s">
        <v>3</v>
      </c>
    </row>
    <row r="22" spans="1:5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5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52">
      <c r="A24" s="2"/>
      <c r="B24" s="2"/>
      <c r="C24" s="7" t="s">
        <v>4</v>
      </c>
      <c r="E24" s="2"/>
      <c r="F24" s="2"/>
      <c r="G24" s="2"/>
      <c r="H24" s="2"/>
      <c r="I24" s="7" t="s">
        <v>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spans="1:5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 spans="1:52">
      <c r="A26" s="2"/>
      <c r="B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1:52">
      <c r="A27" s="2"/>
      <c r="B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spans="1:52">
      <c r="A28" s="2"/>
      <c r="B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</row>
    <row r="29" spans="1:52">
      <c r="A29" s="2"/>
      <c r="B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</row>
    <row r="30" spans="1:52">
      <c r="A30" s="2"/>
      <c r="B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</row>
    <row r="31" spans="1:52">
      <c r="A31" s="2"/>
      <c r="B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</row>
    <row r="32" spans="1:52">
      <c r="A32" s="2"/>
      <c r="B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</row>
    <row r="33" spans="1:47">
      <c r="A33" s="2"/>
      <c r="B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</row>
    <row r="34" spans="1:47">
      <c r="A34" s="2"/>
      <c r="B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</row>
    <row r="35" spans="1:47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</row>
    <row r="36" spans="1:47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</row>
    <row r="37" spans="1:4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spans="1:47">
      <c r="A38" s="2"/>
      <c r="B38" s="2"/>
      <c r="C38" s="8" t="s">
        <v>6</v>
      </c>
      <c r="D38" s="4"/>
      <c r="E38" s="8" t="s">
        <v>7</v>
      </c>
      <c r="F38" s="4"/>
      <c r="G38" s="9" t="s">
        <v>8</v>
      </c>
      <c r="H38" s="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spans="1:47">
      <c r="A39" s="2"/>
      <c r="B39" s="2"/>
      <c r="C39" s="4">
        <f>C11*0.01513675835</f>
        <v>0.52978654224999999</v>
      </c>
      <c r="D39" s="4"/>
      <c r="E39" s="4">
        <f>D11/8.128</f>
        <v>0.73818897637795278</v>
      </c>
      <c r="F39" s="4"/>
      <c r="G39" s="5">
        <f>E39*2.23694</f>
        <v>1.6512844488188978</v>
      </c>
      <c r="H39" s="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</row>
    <row r="40" spans="1:47">
      <c r="A40" s="2"/>
      <c r="B40" s="2"/>
      <c r="C40" s="4">
        <f t="shared" ref="C40:C48" si="0">C12*0.01513675835</f>
        <v>0.75532424166500001</v>
      </c>
      <c r="D40" s="4"/>
      <c r="E40" s="4">
        <f>D12/8.128</f>
        <v>1.1072834645669292</v>
      </c>
      <c r="F40" s="4"/>
      <c r="G40" s="5">
        <f>E40*2.23694</f>
        <v>2.4769266732283466</v>
      </c>
      <c r="H40" s="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</row>
    <row r="41" spans="1:47">
      <c r="A41" s="2"/>
      <c r="B41" s="2"/>
      <c r="C41" s="4">
        <f t="shared" si="0"/>
        <v>0.98449476308400008</v>
      </c>
      <c r="D41" s="4"/>
      <c r="E41" s="4">
        <f>D13/8.128</f>
        <v>1.4763779527559056</v>
      </c>
      <c r="F41" s="4"/>
      <c r="G41" s="5">
        <f>E41*2.23694</f>
        <v>3.3025688976377956</v>
      </c>
      <c r="H41" s="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</row>
    <row r="42" spans="1:47">
      <c r="A42" s="2"/>
      <c r="B42" s="2"/>
      <c r="C42" s="4">
        <f t="shared" si="0"/>
        <v>1.6272015226250001</v>
      </c>
      <c r="D42" s="4"/>
      <c r="E42" s="4">
        <f>D14/8.128</f>
        <v>1.8454724409448819</v>
      </c>
      <c r="F42" s="4"/>
      <c r="G42" s="5">
        <f>E42*2.23694</f>
        <v>4.1282111220472446</v>
      </c>
      <c r="H42" s="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</row>
    <row r="43" spans="1:47">
      <c r="A43" s="2"/>
      <c r="B43" s="2"/>
      <c r="C43" s="4">
        <f t="shared" si="0"/>
        <v>1.7195357485599998</v>
      </c>
      <c r="D43" s="4"/>
      <c r="E43" s="4">
        <f>D15/8.128</f>
        <v>2.2145669291338583</v>
      </c>
      <c r="F43" s="4"/>
      <c r="G43" s="5">
        <f>E43*2.23694</f>
        <v>4.9538533464566932</v>
      </c>
      <c r="H43" s="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</row>
    <row r="44" spans="1:47">
      <c r="A44" s="2"/>
      <c r="B44" s="2"/>
      <c r="C44" s="4">
        <f t="shared" si="0"/>
        <v>2.5429754027999998</v>
      </c>
      <c r="D44" s="4"/>
      <c r="E44" s="4">
        <f>D16/8.128</f>
        <v>2.5836614173228347</v>
      </c>
      <c r="F44" s="4"/>
      <c r="G44" s="5">
        <f>E44*2.23694</f>
        <v>5.7794955708661426</v>
      </c>
      <c r="H44" s="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</row>
    <row r="45" spans="1:47">
      <c r="A45" s="2"/>
      <c r="B45" s="2"/>
      <c r="C45" s="4">
        <f t="shared" si="0"/>
        <v>3.5056732338599996</v>
      </c>
      <c r="D45" s="4"/>
      <c r="E45" s="4">
        <f>D17/8.128</f>
        <v>2.9527559055118111</v>
      </c>
      <c r="F45" s="4"/>
      <c r="G45" s="5">
        <f>E45*2.23694</f>
        <v>6.6051377952755912</v>
      </c>
      <c r="H45" s="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</row>
    <row r="46" spans="1:47">
      <c r="A46" s="2"/>
      <c r="B46" s="2"/>
      <c r="C46" s="4">
        <f t="shared" si="0"/>
        <v>4.5955198350600002</v>
      </c>
      <c r="D46" s="4"/>
      <c r="E46" s="4">
        <f>D18/8.128</f>
        <v>3.3218503937007875</v>
      </c>
      <c r="F46" s="4"/>
      <c r="G46" s="5">
        <f>E46*2.23694</f>
        <v>7.4307800196850398</v>
      </c>
      <c r="H46" s="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1:47">
      <c r="A47" s="2"/>
      <c r="B47" s="2"/>
      <c r="C47" s="4">
        <f t="shared" si="0"/>
        <v>4.9403351902730002</v>
      </c>
      <c r="D47" s="4"/>
      <c r="E47" s="4">
        <f>D19/8.128</f>
        <v>3.6909448818897639</v>
      </c>
      <c r="F47" s="4"/>
      <c r="G47" s="5">
        <f>E47*2.23694</f>
        <v>8.2564222440944892</v>
      </c>
      <c r="H47" s="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</row>
    <row r="48" spans="1:47">
      <c r="A48" s="2"/>
      <c r="B48" s="2"/>
      <c r="C48" s="4">
        <f t="shared" si="0"/>
        <v>6.1194886657379994</v>
      </c>
      <c r="D48" s="4"/>
      <c r="E48" s="4">
        <f>D20/8.128</f>
        <v>4.0600393700787398</v>
      </c>
      <c r="F48" s="4"/>
      <c r="G48" s="5">
        <f>E48*2.23694</f>
        <v>9.0820644685039369</v>
      </c>
      <c r="H48" s="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</row>
    <row r="49" spans="1:47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</row>
    <row r="50" spans="1:47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</row>
    <row r="51" spans="1:47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 spans="1:47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</row>
    <row r="56" spans="1:47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</row>
    <row r="57" spans="1:4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1:47">
      <c r="A60" s="2"/>
      <c r="B60" s="2"/>
      <c r="C60" s="2"/>
      <c r="D60" s="2"/>
      <c r="E60" s="2"/>
      <c r="F60" s="2"/>
      <c r="G60" s="2"/>
      <c r="H60" s="3" t="s">
        <v>9</v>
      </c>
      <c r="I60" s="3" t="s">
        <v>10</v>
      </c>
      <c r="J60" s="1"/>
      <c r="K60" s="2"/>
      <c r="L60" s="3" t="s">
        <v>11</v>
      </c>
      <c r="M60" s="3" t="s">
        <v>12</v>
      </c>
      <c r="N60" s="1"/>
      <c r="O60" s="2"/>
      <c r="P60" s="3" t="s">
        <v>13</v>
      </c>
      <c r="Q60" s="3" t="s">
        <v>14</v>
      </c>
      <c r="R60" s="1"/>
      <c r="S60" s="2"/>
      <c r="T60" s="3" t="s">
        <v>15</v>
      </c>
      <c r="U60" s="3" t="s">
        <v>16</v>
      </c>
      <c r="V60" s="1"/>
      <c r="W60" s="2"/>
      <c r="X60" s="3" t="s">
        <v>17</v>
      </c>
      <c r="Y60" s="3" t="s">
        <v>18</v>
      </c>
      <c r="Z60" s="1"/>
      <c r="AA60" s="2"/>
      <c r="AB60" s="3" t="s">
        <v>19</v>
      </c>
      <c r="AC60" s="3" t="s">
        <v>20</v>
      </c>
      <c r="AD60" s="1"/>
      <c r="AE60" s="2"/>
      <c r="AF60" s="3" t="s">
        <v>21</v>
      </c>
      <c r="AG60" s="3" t="s">
        <v>22</v>
      </c>
      <c r="AH60" s="1"/>
      <c r="AI60" s="2"/>
      <c r="AJ60" s="3" t="s">
        <v>23</v>
      </c>
      <c r="AK60" s="3" t="s">
        <v>24</v>
      </c>
      <c r="AL60" s="1"/>
      <c r="AM60" s="2"/>
      <c r="AN60" s="3" t="s">
        <v>25</v>
      </c>
      <c r="AO60" s="3" t="s">
        <v>26</v>
      </c>
      <c r="AP60" s="1"/>
      <c r="AQ60" s="2"/>
      <c r="AR60" s="3" t="s">
        <v>27</v>
      </c>
      <c r="AS60" s="3" t="s">
        <v>28</v>
      </c>
      <c r="AT60" s="1"/>
      <c r="AU60" s="2"/>
    </row>
    <row r="61" spans="1:47">
      <c r="A61" s="2"/>
      <c r="B61" s="2"/>
      <c r="C61" s="2"/>
      <c r="D61" s="2"/>
      <c r="E61" s="2"/>
      <c r="F61" s="2"/>
      <c r="G61" s="2"/>
      <c r="H61" s="1"/>
      <c r="I61" s="1"/>
      <c r="J61" s="1"/>
      <c r="K61" s="2"/>
      <c r="L61" s="1"/>
      <c r="M61" s="1"/>
      <c r="N61" s="1"/>
      <c r="O61" s="2"/>
      <c r="P61" s="1"/>
      <c r="Q61" s="1"/>
      <c r="R61" s="1"/>
      <c r="S61" s="2"/>
      <c r="T61" s="1"/>
      <c r="U61" s="1"/>
      <c r="V61" s="1"/>
      <c r="W61" s="2"/>
      <c r="X61" s="1"/>
      <c r="Y61" s="1"/>
      <c r="Z61" s="1"/>
      <c r="AA61" s="2"/>
      <c r="AB61" s="1"/>
      <c r="AC61" s="1"/>
      <c r="AD61" s="1"/>
      <c r="AE61" s="2"/>
      <c r="AF61" s="1"/>
      <c r="AG61" s="1"/>
      <c r="AH61" s="1"/>
      <c r="AI61" s="2"/>
      <c r="AJ61" s="1"/>
      <c r="AK61" s="1"/>
      <c r="AL61" s="1"/>
      <c r="AM61" s="2"/>
      <c r="AN61" s="1"/>
      <c r="AO61" s="1"/>
      <c r="AP61" s="1"/>
      <c r="AQ61" s="2"/>
      <c r="AR61" s="1"/>
      <c r="AS61" s="1"/>
      <c r="AT61" s="1"/>
      <c r="AU61" s="2"/>
    </row>
    <row r="62" spans="1:47">
      <c r="A62" s="2"/>
      <c r="B62" s="2"/>
      <c r="C62" s="2"/>
      <c r="D62" s="2"/>
      <c r="E62" s="2"/>
      <c r="F62" s="2"/>
      <c r="G62" s="2"/>
      <c r="H62" s="1" t="s">
        <v>29</v>
      </c>
      <c r="I62" s="1"/>
      <c r="J62" s="1"/>
      <c r="K62" s="2"/>
      <c r="L62" s="1" t="s">
        <v>30</v>
      </c>
      <c r="M62" s="1"/>
      <c r="N62" s="1"/>
      <c r="O62" s="2"/>
      <c r="P62" s="1" t="s">
        <v>31</v>
      </c>
      <c r="Q62" s="1"/>
      <c r="R62" s="1"/>
      <c r="S62" s="2"/>
      <c r="T62" s="1" t="s">
        <v>32</v>
      </c>
      <c r="U62" s="1"/>
      <c r="V62" s="1"/>
      <c r="W62" s="2"/>
      <c r="X62" s="1" t="s">
        <v>33</v>
      </c>
      <c r="Y62" s="1"/>
      <c r="Z62" s="1"/>
      <c r="AA62" s="2"/>
      <c r="AB62" s="1" t="s">
        <v>34</v>
      </c>
      <c r="AC62" s="1"/>
      <c r="AD62" s="1"/>
      <c r="AE62" s="2"/>
      <c r="AF62" s="1" t="s">
        <v>35</v>
      </c>
      <c r="AG62" s="1"/>
      <c r="AH62" s="1"/>
      <c r="AI62" s="2"/>
      <c r="AJ62" s="1" t="s">
        <v>36</v>
      </c>
      <c r="AK62" s="1"/>
      <c r="AL62" s="1"/>
      <c r="AM62" s="2"/>
      <c r="AN62" s="1" t="s">
        <v>37</v>
      </c>
      <c r="AO62" s="1"/>
      <c r="AP62" s="1"/>
      <c r="AQ62" s="2"/>
      <c r="AR62" s="1" t="s">
        <v>38</v>
      </c>
      <c r="AS62" s="1"/>
      <c r="AT62" s="1"/>
      <c r="AU62" s="2"/>
    </row>
    <row r="63" spans="1:47">
      <c r="A63" s="2"/>
      <c r="B63" s="2"/>
      <c r="C63" s="2"/>
      <c r="D63" s="2"/>
      <c r="E63" s="2"/>
      <c r="F63" s="2"/>
      <c r="G63" s="2"/>
      <c r="H63" s="1" t="s">
        <v>39</v>
      </c>
      <c r="I63" s="1"/>
      <c r="J63" s="1"/>
      <c r="K63" s="2"/>
      <c r="L63" s="1" t="s">
        <v>40</v>
      </c>
      <c r="M63" s="1"/>
      <c r="N63" s="1"/>
      <c r="O63" s="2"/>
      <c r="P63" s="1" t="s">
        <v>41</v>
      </c>
      <c r="Q63" s="1"/>
      <c r="R63" s="1"/>
      <c r="S63" s="2"/>
      <c r="T63" s="1" t="s">
        <v>42</v>
      </c>
      <c r="U63" s="1"/>
      <c r="V63" s="1"/>
      <c r="W63" s="2"/>
      <c r="X63" s="1" t="s">
        <v>43</v>
      </c>
      <c r="Y63" s="1"/>
      <c r="Z63" s="1"/>
      <c r="AA63" s="2"/>
      <c r="AB63" s="1" t="s">
        <v>44</v>
      </c>
      <c r="AC63" s="1"/>
      <c r="AD63" s="1"/>
      <c r="AE63" s="2"/>
      <c r="AF63" s="1" t="s">
        <v>45</v>
      </c>
      <c r="AG63" s="1"/>
      <c r="AH63" s="1"/>
      <c r="AI63" s="2"/>
      <c r="AJ63" s="1" t="s">
        <v>46</v>
      </c>
      <c r="AK63" s="1"/>
      <c r="AL63" s="1"/>
      <c r="AM63" s="2"/>
      <c r="AN63" s="1" t="s">
        <v>47</v>
      </c>
      <c r="AO63" s="1"/>
      <c r="AP63" s="1"/>
      <c r="AQ63" s="2"/>
      <c r="AR63" s="1" t="s">
        <v>48</v>
      </c>
      <c r="AS63" s="1"/>
      <c r="AT63" s="1"/>
      <c r="AU63" s="2"/>
    </row>
    <row r="64" spans="1:47">
      <c r="A64" s="2"/>
      <c r="B64" s="2"/>
      <c r="C64" s="2"/>
      <c r="D64" s="2"/>
      <c r="E64" s="2"/>
      <c r="F64" s="2"/>
      <c r="G64" s="2"/>
      <c r="H64" s="1" t="s">
        <v>49</v>
      </c>
      <c r="I64" s="1"/>
      <c r="J64" s="1"/>
      <c r="K64" s="2"/>
      <c r="L64" s="1" t="s">
        <v>50</v>
      </c>
      <c r="M64" s="1"/>
      <c r="N64" s="1"/>
      <c r="O64" s="2"/>
      <c r="P64" s="1" t="s">
        <v>51</v>
      </c>
      <c r="Q64" s="1"/>
      <c r="R64" s="1"/>
      <c r="S64" s="2"/>
      <c r="T64" s="1" t="s">
        <v>52</v>
      </c>
      <c r="U64" s="1"/>
      <c r="V64" s="1"/>
      <c r="W64" s="2"/>
      <c r="X64" s="1" t="s">
        <v>53</v>
      </c>
      <c r="Y64" s="1"/>
      <c r="Z64" s="1"/>
      <c r="AA64" s="2"/>
      <c r="AB64" s="1" t="s">
        <v>54</v>
      </c>
      <c r="AC64" s="1"/>
      <c r="AD64" s="1"/>
      <c r="AE64" s="2"/>
      <c r="AF64" s="1" t="s">
        <v>55</v>
      </c>
      <c r="AG64" s="1"/>
      <c r="AH64" s="1"/>
      <c r="AI64" s="2"/>
      <c r="AJ64" s="1" t="s">
        <v>56</v>
      </c>
      <c r="AK64" s="1"/>
      <c r="AL64" s="1"/>
      <c r="AM64" s="2"/>
      <c r="AN64" s="1" t="s">
        <v>57</v>
      </c>
      <c r="AO64" s="1"/>
      <c r="AP64" s="1"/>
      <c r="AQ64" s="2"/>
      <c r="AR64" s="1" t="s">
        <v>58</v>
      </c>
      <c r="AS64" s="1"/>
      <c r="AT64" s="1"/>
      <c r="AU64" s="2"/>
    </row>
    <row r="65" spans="1:47">
      <c r="A65" s="2"/>
      <c r="B65" s="2"/>
      <c r="C65" s="2"/>
      <c r="D65" s="2"/>
      <c r="E65" s="2"/>
      <c r="F65" s="2"/>
      <c r="G65" s="2"/>
      <c r="H65" s="1" t="s">
        <v>59</v>
      </c>
      <c r="I65" s="1"/>
      <c r="J65" s="1"/>
      <c r="K65" s="2"/>
      <c r="L65" s="1" t="s">
        <v>60</v>
      </c>
      <c r="M65" s="1"/>
      <c r="N65" s="1"/>
      <c r="O65" s="2"/>
      <c r="P65" s="1" t="s">
        <v>61</v>
      </c>
      <c r="Q65" s="1"/>
      <c r="R65" s="1"/>
      <c r="S65" s="2"/>
      <c r="T65" s="1" t="s">
        <v>62</v>
      </c>
      <c r="U65" s="1"/>
      <c r="V65" s="1"/>
      <c r="W65" s="2"/>
      <c r="X65" s="1" t="s">
        <v>63</v>
      </c>
      <c r="Y65" s="1"/>
      <c r="Z65" s="1"/>
      <c r="AA65" s="2"/>
      <c r="AB65" s="1" t="s">
        <v>64</v>
      </c>
      <c r="AC65" s="1"/>
      <c r="AD65" s="1"/>
      <c r="AE65" s="2"/>
      <c r="AF65" s="1" t="s">
        <v>65</v>
      </c>
      <c r="AG65" s="1"/>
      <c r="AH65" s="1"/>
      <c r="AI65" s="2"/>
      <c r="AJ65" s="1" t="s">
        <v>66</v>
      </c>
      <c r="AK65" s="1"/>
      <c r="AL65" s="1"/>
      <c r="AM65" s="2"/>
      <c r="AN65" s="1" t="s">
        <v>67</v>
      </c>
      <c r="AO65" s="1"/>
      <c r="AP65" s="1"/>
      <c r="AQ65" s="2"/>
      <c r="AR65" s="1" t="s">
        <v>68</v>
      </c>
      <c r="AS65" s="1"/>
      <c r="AT65" s="1"/>
      <c r="AU65" s="2"/>
    </row>
    <row r="66" spans="1:47">
      <c r="A66" s="2"/>
      <c r="B66" s="2"/>
      <c r="C66" s="2"/>
      <c r="D66" s="2"/>
      <c r="E66" s="2"/>
      <c r="F66" s="2"/>
      <c r="G66" s="2"/>
      <c r="H66" s="1" t="s">
        <v>69</v>
      </c>
      <c r="I66" s="1"/>
      <c r="J66" s="1"/>
      <c r="K66" s="2"/>
      <c r="L66" s="1" t="s">
        <v>70</v>
      </c>
      <c r="M66" s="1"/>
      <c r="N66" s="1"/>
      <c r="O66" s="2"/>
      <c r="P66" s="1" t="s">
        <v>71</v>
      </c>
      <c r="Q66" s="1"/>
      <c r="R66" s="1"/>
      <c r="S66" s="2"/>
      <c r="T66" s="1" t="s">
        <v>72</v>
      </c>
      <c r="U66" s="1"/>
      <c r="V66" s="1"/>
      <c r="W66" s="2"/>
      <c r="X66" s="1" t="s">
        <v>73</v>
      </c>
      <c r="Y66" s="1"/>
      <c r="Z66" s="1"/>
      <c r="AA66" s="2"/>
      <c r="AB66" s="1" t="s">
        <v>74</v>
      </c>
      <c r="AC66" s="1"/>
      <c r="AD66" s="1"/>
      <c r="AE66" s="2"/>
      <c r="AF66" s="1" t="s">
        <v>75</v>
      </c>
      <c r="AG66" s="1"/>
      <c r="AH66" s="1"/>
      <c r="AI66" s="2"/>
      <c r="AJ66" s="1" t="s">
        <v>76</v>
      </c>
      <c r="AK66" s="1"/>
      <c r="AL66" s="1"/>
      <c r="AM66" s="2"/>
      <c r="AN66" s="1" t="s">
        <v>77</v>
      </c>
      <c r="AO66" s="1"/>
      <c r="AP66" s="1"/>
      <c r="AQ66" s="2"/>
      <c r="AR66" s="1" t="s">
        <v>78</v>
      </c>
      <c r="AS66" s="1"/>
      <c r="AT66" s="1"/>
      <c r="AU66" s="2"/>
    </row>
    <row r="67" spans="1:47">
      <c r="A67" s="2"/>
      <c r="B67" s="2"/>
      <c r="C67" s="2"/>
      <c r="D67" s="2"/>
      <c r="E67" s="2"/>
      <c r="F67" s="2"/>
      <c r="G67" s="2"/>
      <c r="H67" s="1" t="s">
        <v>79</v>
      </c>
      <c r="I67" s="1"/>
      <c r="J67" s="1"/>
      <c r="K67" s="2"/>
      <c r="L67" s="1" t="s">
        <v>80</v>
      </c>
      <c r="M67" s="1"/>
      <c r="N67" s="1"/>
      <c r="O67" s="2"/>
      <c r="P67" s="1" t="s">
        <v>81</v>
      </c>
      <c r="Q67" s="1"/>
      <c r="R67" s="1"/>
      <c r="S67" s="2"/>
      <c r="T67" s="1" t="s">
        <v>82</v>
      </c>
      <c r="U67" s="1"/>
      <c r="V67" s="1"/>
      <c r="W67" s="2"/>
      <c r="X67" s="1" t="s">
        <v>83</v>
      </c>
      <c r="Y67" s="1"/>
      <c r="Z67" s="1"/>
      <c r="AA67" s="2"/>
      <c r="AB67" s="1" t="s">
        <v>84</v>
      </c>
      <c r="AC67" s="1"/>
      <c r="AD67" s="1"/>
      <c r="AE67" s="2"/>
      <c r="AF67" s="1" t="s">
        <v>85</v>
      </c>
      <c r="AG67" s="1"/>
      <c r="AH67" s="1"/>
      <c r="AI67" s="2"/>
      <c r="AJ67" s="1" t="s">
        <v>86</v>
      </c>
      <c r="AK67" s="1"/>
      <c r="AL67" s="1"/>
      <c r="AM67" s="2"/>
      <c r="AN67" s="1" t="s">
        <v>87</v>
      </c>
      <c r="AO67" s="1"/>
      <c r="AP67" s="1"/>
      <c r="AQ67" s="2"/>
      <c r="AR67" s="1" t="s">
        <v>88</v>
      </c>
      <c r="AS67" s="1"/>
      <c r="AT67" s="1"/>
      <c r="AU67" s="2"/>
    </row>
    <row r="68" spans="1:47">
      <c r="A68" s="2"/>
      <c r="B68" s="2"/>
      <c r="C68" s="2"/>
      <c r="D68" s="2"/>
      <c r="E68" s="2"/>
      <c r="F68" s="2"/>
      <c r="G68" s="2"/>
      <c r="H68" s="1" t="s">
        <v>89</v>
      </c>
      <c r="I68" s="1"/>
      <c r="J68" s="1"/>
      <c r="K68" s="2"/>
      <c r="L68" s="1" t="s">
        <v>90</v>
      </c>
      <c r="M68" s="1"/>
      <c r="N68" s="1"/>
      <c r="O68" s="2"/>
      <c r="P68" s="1" t="s">
        <v>91</v>
      </c>
      <c r="Q68" s="1"/>
      <c r="R68" s="1"/>
      <c r="S68" s="2"/>
      <c r="T68" s="1" t="s">
        <v>92</v>
      </c>
      <c r="U68" s="1"/>
      <c r="V68" s="1"/>
      <c r="W68" s="2"/>
      <c r="X68" s="1" t="s">
        <v>93</v>
      </c>
      <c r="Y68" s="1"/>
      <c r="Z68" s="1"/>
      <c r="AA68" s="2"/>
      <c r="AB68" s="1" t="s">
        <v>94</v>
      </c>
      <c r="AC68" s="1"/>
      <c r="AD68" s="1"/>
      <c r="AE68" s="2"/>
      <c r="AF68" s="1" t="s">
        <v>95</v>
      </c>
      <c r="AG68" s="1"/>
      <c r="AH68" s="1"/>
      <c r="AI68" s="2"/>
      <c r="AJ68" s="1" t="s">
        <v>96</v>
      </c>
      <c r="AK68" s="1"/>
      <c r="AL68" s="1"/>
      <c r="AM68" s="2"/>
      <c r="AN68" s="1" t="s">
        <v>97</v>
      </c>
      <c r="AO68" s="1"/>
      <c r="AP68" s="1"/>
      <c r="AQ68" s="2"/>
      <c r="AR68" s="1" t="s">
        <v>98</v>
      </c>
      <c r="AS68" s="1"/>
      <c r="AT68" s="1"/>
      <c r="AU68" s="2"/>
    </row>
    <row r="69" spans="1:47">
      <c r="A69" s="2"/>
      <c r="B69" s="2"/>
      <c r="C69" s="2"/>
      <c r="D69" s="2"/>
      <c r="E69" s="2"/>
      <c r="F69" s="2"/>
      <c r="G69" s="2"/>
      <c r="H69" s="1" t="s">
        <v>99</v>
      </c>
      <c r="I69" s="1"/>
      <c r="J69" s="1"/>
      <c r="K69" s="2"/>
      <c r="L69" s="1" t="s">
        <v>100</v>
      </c>
      <c r="M69" s="1"/>
      <c r="N69" s="1"/>
      <c r="O69" s="2"/>
      <c r="P69" s="1" t="s">
        <v>101</v>
      </c>
      <c r="Q69" s="1"/>
      <c r="R69" s="1"/>
      <c r="S69" s="2"/>
      <c r="T69" s="1" t="s">
        <v>102</v>
      </c>
      <c r="U69" s="1"/>
      <c r="V69" s="1"/>
      <c r="W69" s="2"/>
      <c r="X69" s="1" t="s">
        <v>103</v>
      </c>
      <c r="Y69" s="1"/>
      <c r="Z69" s="1"/>
      <c r="AA69" s="2"/>
      <c r="AB69" s="1" t="s">
        <v>104</v>
      </c>
      <c r="AC69" s="1"/>
      <c r="AD69" s="1"/>
      <c r="AE69" s="2"/>
      <c r="AF69" s="1" t="s">
        <v>105</v>
      </c>
      <c r="AG69" s="1"/>
      <c r="AH69" s="1"/>
      <c r="AI69" s="2"/>
      <c r="AJ69" s="1" t="s">
        <v>106</v>
      </c>
      <c r="AK69" s="1"/>
      <c r="AL69" s="1"/>
      <c r="AM69" s="2"/>
      <c r="AN69" s="1" t="s">
        <v>107</v>
      </c>
      <c r="AO69" s="1"/>
      <c r="AP69" s="1"/>
      <c r="AQ69" s="2"/>
      <c r="AR69" s="1" t="s">
        <v>108</v>
      </c>
      <c r="AS69" s="1"/>
      <c r="AT69" s="1"/>
      <c r="AU69" s="2"/>
    </row>
    <row r="70" spans="1:47">
      <c r="A70" s="2"/>
      <c r="B70" s="2"/>
      <c r="C70" s="2"/>
      <c r="D70" s="2"/>
      <c r="E70" s="2"/>
      <c r="F70" s="2"/>
      <c r="G70" s="2"/>
      <c r="H70" s="1" t="s">
        <v>109</v>
      </c>
      <c r="I70" s="1"/>
      <c r="J70" s="1"/>
      <c r="K70" s="2"/>
      <c r="L70" s="1" t="s">
        <v>110</v>
      </c>
      <c r="M70" s="1"/>
      <c r="N70" s="1"/>
      <c r="O70" s="2"/>
      <c r="P70" s="1" t="s">
        <v>111</v>
      </c>
      <c r="Q70" s="1"/>
      <c r="R70" s="1"/>
      <c r="S70" s="2"/>
      <c r="T70" s="1" t="s">
        <v>112</v>
      </c>
      <c r="U70" s="1"/>
      <c r="V70" s="1"/>
      <c r="W70" s="2"/>
      <c r="X70" s="1" t="s">
        <v>113</v>
      </c>
      <c r="Y70" s="1"/>
      <c r="Z70" s="1"/>
      <c r="AA70" s="2"/>
      <c r="AB70" s="1" t="s">
        <v>114</v>
      </c>
      <c r="AC70" s="1"/>
      <c r="AD70" s="1"/>
      <c r="AE70" s="2"/>
      <c r="AF70" s="1" t="s">
        <v>115</v>
      </c>
      <c r="AG70" s="1"/>
      <c r="AH70" s="1"/>
      <c r="AI70" s="2"/>
      <c r="AJ70" s="1" t="s">
        <v>116</v>
      </c>
      <c r="AK70" s="1"/>
      <c r="AL70" s="1"/>
      <c r="AM70" s="2"/>
      <c r="AN70" s="1" t="s">
        <v>117</v>
      </c>
      <c r="AO70" s="1"/>
      <c r="AP70" s="1"/>
      <c r="AQ70" s="2"/>
      <c r="AR70" s="1" t="s">
        <v>118</v>
      </c>
      <c r="AS70" s="1"/>
      <c r="AT70" s="1"/>
      <c r="AU70" s="2"/>
    </row>
    <row r="71" spans="1:47">
      <c r="A71" s="2"/>
      <c r="B71" s="2"/>
      <c r="C71" s="2"/>
      <c r="D71" s="2"/>
      <c r="E71" s="2"/>
      <c r="F71" s="2"/>
      <c r="G71" s="2"/>
      <c r="H71" s="1" t="s">
        <v>119</v>
      </c>
      <c r="I71" s="1"/>
      <c r="J71" s="1"/>
      <c r="K71" s="2"/>
      <c r="L71" s="1" t="s">
        <v>120</v>
      </c>
      <c r="M71" s="1"/>
      <c r="N71" s="1"/>
      <c r="O71" s="2"/>
      <c r="P71" s="1" t="s">
        <v>121</v>
      </c>
      <c r="Q71" s="1"/>
      <c r="R71" s="1"/>
      <c r="S71" s="2"/>
      <c r="T71" s="1" t="s">
        <v>122</v>
      </c>
      <c r="U71" s="1"/>
      <c r="V71" s="1"/>
      <c r="W71" s="2"/>
      <c r="X71" s="1" t="s">
        <v>123</v>
      </c>
      <c r="Y71" s="1"/>
      <c r="Z71" s="1"/>
      <c r="AA71" s="2"/>
      <c r="AB71" s="1" t="s">
        <v>124</v>
      </c>
      <c r="AC71" s="1"/>
      <c r="AD71" s="1"/>
      <c r="AE71" s="2"/>
      <c r="AF71" s="1" t="s">
        <v>125</v>
      </c>
      <c r="AG71" s="1"/>
      <c r="AH71" s="1"/>
      <c r="AI71" s="2"/>
      <c r="AJ71" s="1" t="s">
        <v>126</v>
      </c>
      <c r="AK71" s="1"/>
      <c r="AL71" s="1"/>
      <c r="AM71" s="2"/>
      <c r="AN71" s="1" t="s">
        <v>127</v>
      </c>
      <c r="AO71" s="1"/>
      <c r="AP71" s="1"/>
      <c r="AQ71" s="2"/>
      <c r="AR71" s="1" t="s">
        <v>128</v>
      </c>
      <c r="AS71" s="1"/>
      <c r="AT71" s="1"/>
      <c r="AU71" s="2"/>
    </row>
    <row r="72" spans="1:47">
      <c r="A72" s="2"/>
      <c r="B72" s="2"/>
      <c r="C72" s="2"/>
      <c r="D72" s="2"/>
      <c r="E72" s="2"/>
      <c r="F72" s="2"/>
      <c r="G72" s="2"/>
      <c r="H72" s="1" t="s">
        <v>129</v>
      </c>
      <c r="I72" s="1"/>
      <c r="J72" s="1"/>
      <c r="K72" s="2"/>
      <c r="L72" s="1" t="s">
        <v>130</v>
      </c>
      <c r="M72" s="1"/>
      <c r="N72" s="1"/>
      <c r="O72" s="2"/>
      <c r="P72" s="1" t="s">
        <v>131</v>
      </c>
      <c r="Q72" s="1"/>
      <c r="R72" s="1"/>
      <c r="S72" s="2"/>
      <c r="T72" s="1" t="s">
        <v>132</v>
      </c>
      <c r="U72" s="1"/>
      <c r="V72" s="1"/>
      <c r="W72" s="2"/>
      <c r="X72" s="1" t="s">
        <v>133</v>
      </c>
      <c r="Y72" s="1"/>
      <c r="Z72" s="1"/>
      <c r="AA72" s="2"/>
      <c r="AB72" s="1" t="s">
        <v>134</v>
      </c>
      <c r="AC72" s="1"/>
      <c r="AD72" s="1"/>
      <c r="AE72" s="2"/>
      <c r="AF72" s="1" t="s">
        <v>135</v>
      </c>
      <c r="AG72" s="1"/>
      <c r="AH72" s="1"/>
      <c r="AI72" s="2"/>
      <c r="AJ72" s="1" t="s">
        <v>136</v>
      </c>
      <c r="AK72" s="1"/>
      <c r="AL72" s="1"/>
      <c r="AM72" s="2"/>
      <c r="AN72" s="1" t="s">
        <v>137</v>
      </c>
      <c r="AO72" s="1"/>
      <c r="AP72" s="1"/>
      <c r="AQ72" s="2"/>
      <c r="AR72" s="1" t="s">
        <v>138</v>
      </c>
      <c r="AS72" s="1"/>
      <c r="AT72" s="1"/>
      <c r="AU72" s="2"/>
    </row>
    <row r="73" spans="1:47">
      <c r="A73" s="2"/>
      <c r="B73" s="2"/>
      <c r="C73" s="2"/>
      <c r="D73" s="2"/>
      <c r="E73" s="2"/>
      <c r="F73" s="2"/>
      <c r="G73" s="2"/>
      <c r="H73" s="1" t="s">
        <v>139</v>
      </c>
      <c r="I73" s="1"/>
      <c r="J73" s="1"/>
      <c r="K73" s="2"/>
      <c r="L73" s="1" t="s">
        <v>140</v>
      </c>
      <c r="M73" s="1"/>
      <c r="N73" s="1"/>
      <c r="O73" s="2"/>
      <c r="P73" s="1" t="s">
        <v>141</v>
      </c>
      <c r="Q73" s="1"/>
      <c r="R73" s="1"/>
      <c r="S73" s="2"/>
      <c r="T73" s="1" t="s">
        <v>142</v>
      </c>
      <c r="U73" s="1"/>
      <c r="V73" s="1"/>
      <c r="W73" s="2"/>
      <c r="X73" s="1" t="s">
        <v>143</v>
      </c>
      <c r="Y73" s="1"/>
      <c r="Z73" s="1"/>
      <c r="AA73" s="2"/>
      <c r="AB73" s="1" t="s">
        <v>144</v>
      </c>
      <c r="AC73" s="1"/>
      <c r="AD73" s="1"/>
      <c r="AE73" s="2"/>
      <c r="AF73" s="1" t="s">
        <v>145</v>
      </c>
      <c r="AG73" s="1"/>
      <c r="AH73" s="1"/>
      <c r="AI73" s="2"/>
      <c r="AJ73" s="1" t="s">
        <v>146</v>
      </c>
      <c r="AK73" s="1"/>
      <c r="AL73" s="1"/>
      <c r="AM73" s="2"/>
      <c r="AN73" s="1" t="s">
        <v>147</v>
      </c>
      <c r="AO73" s="1"/>
      <c r="AP73" s="1"/>
      <c r="AQ73" s="2"/>
      <c r="AR73" s="1" t="s">
        <v>148</v>
      </c>
      <c r="AS73" s="1"/>
      <c r="AT73" s="1"/>
      <c r="AU73" s="2"/>
    </row>
    <row r="74" spans="1:47">
      <c r="A74" s="2"/>
      <c r="B74" s="2"/>
      <c r="C74" s="2"/>
      <c r="D74" s="2"/>
      <c r="E74" s="2"/>
      <c r="F74" s="2"/>
      <c r="G74" s="2"/>
      <c r="H74" s="1" t="s">
        <v>149</v>
      </c>
      <c r="I74" s="1"/>
      <c r="J74" s="1"/>
      <c r="K74" s="2"/>
      <c r="L74" s="1" t="s">
        <v>150</v>
      </c>
      <c r="M74" s="1"/>
      <c r="N74" s="1"/>
      <c r="O74" s="2"/>
      <c r="P74" s="1" t="s">
        <v>151</v>
      </c>
      <c r="Q74" s="1"/>
      <c r="R74" s="1"/>
      <c r="S74" s="2"/>
      <c r="T74" s="1" t="s">
        <v>152</v>
      </c>
      <c r="U74" s="1"/>
      <c r="V74" s="1"/>
      <c r="W74" s="2"/>
      <c r="X74" s="1" t="s">
        <v>153</v>
      </c>
      <c r="Y74" s="1"/>
      <c r="Z74" s="1"/>
      <c r="AA74" s="2"/>
      <c r="AB74" s="1" t="s">
        <v>154</v>
      </c>
      <c r="AC74" s="1"/>
      <c r="AD74" s="1"/>
      <c r="AE74" s="2"/>
      <c r="AF74" s="1" t="s">
        <v>155</v>
      </c>
      <c r="AG74" s="1"/>
      <c r="AH74" s="1"/>
      <c r="AI74" s="2"/>
      <c r="AJ74" s="1" t="s">
        <v>156</v>
      </c>
      <c r="AK74" s="1"/>
      <c r="AL74" s="1"/>
      <c r="AM74" s="2"/>
      <c r="AN74" s="1" t="s">
        <v>157</v>
      </c>
      <c r="AO74" s="1"/>
      <c r="AP74" s="1"/>
      <c r="AQ74" s="2"/>
      <c r="AR74" s="1" t="s">
        <v>158</v>
      </c>
      <c r="AS74" s="1"/>
      <c r="AT74" s="1"/>
      <c r="AU74" s="2"/>
    </row>
    <row r="75" spans="1:47">
      <c r="A75" s="2"/>
      <c r="B75" s="2"/>
      <c r="C75" s="2"/>
      <c r="D75" s="2"/>
      <c r="E75" s="2"/>
      <c r="F75" s="2"/>
      <c r="G75" s="2"/>
      <c r="H75" s="1" t="s">
        <v>159</v>
      </c>
      <c r="I75" s="1"/>
      <c r="J75" s="1"/>
      <c r="K75" s="2"/>
      <c r="L75" s="1" t="s">
        <v>160</v>
      </c>
      <c r="M75" s="1"/>
      <c r="N75" s="1"/>
      <c r="O75" s="2"/>
      <c r="P75" s="1" t="s">
        <v>161</v>
      </c>
      <c r="Q75" s="1"/>
      <c r="R75" s="1"/>
      <c r="S75" s="2"/>
      <c r="T75" s="1" t="s">
        <v>162</v>
      </c>
      <c r="U75" s="1"/>
      <c r="V75" s="1"/>
      <c r="W75" s="2"/>
      <c r="X75" s="1" t="s">
        <v>163</v>
      </c>
      <c r="Y75" s="1"/>
      <c r="Z75" s="1"/>
      <c r="AA75" s="2"/>
      <c r="AB75" s="1" t="s">
        <v>164</v>
      </c>
      <c r="AC75" s="1"/>
      <c r="AD75" s="1"/>
      <c r="AE75" s="2"/>
      <c r="AF75" s="1" t="s">
        <v>165</v>
      </c>
      <c r="AG75" s="1"/>
      <c r="AH75" s="1"/>
      <c r="AI75" s="2"/>
      <c r="AJ75" s="1" t="s">
        <v>166</v>
      </c>
      <c r="AK75" s="1"/>
      <c r="AL75" s="1"/>
      <c r="AM75" s="2"/>
      <c r="AN75" s="1" t="s">
        <v>167</v>
      </c>
      <c r="AO75" s="1"/>
      <c r="AP75" s="1"/>
      <c r="AQ75" s="2"/>
      <c r="AR75" s="1" t="s">
        <v>168</v>
      </c>
      <c r="AS75" s="1"/>
      <c r="AT75" s="1"/>
      <c r="AU75" s="2"/>
    </row>
    <row r="76" spans="1:47">
      <c r="A76" s="2"/>
      <c r="B76" s="2"/>
      <c r="C76" s="2"/>
      <c r="D76" s="2"/>
      <c r="E76" s="2"/>
      <c r="F76" s="2"/>
      <c r="G76" s="2"/>
      <c r="H76" s="1" t="s">
        <v>169</v>
      </c>
      <c r="I76" s="1"/>
      <c r="J76" s="1"/>
      <c r="K76" s="2"/>
      <c r="L76" s="1" t="s">
        <v>170</v>
      </c>
      <c r="M76" s="1"/>
      <c r="N76" s="1"/>
      <c r="O76" s="2"/>
      <c r="P76" s="1" t="s">
        <v>171</v>
      </c>
      <c r="Q76" s="1"/>
      <c r="R76" s="1"/>
      <c r="S76" s="2"/>
      <c r="T76" s="1" t="s">
        <v>172</v>
      </c>
      <c r="U76" s="1"/>
      <c r="V76" s="1"/>
      <c r="W76" s="2"/>
      <c r="X76" s="1" t="s">
        <v>173</v>
      </c>
      <c r="Y76" s="1"/>
      <c r="Z76" s="1"/>
      <c r="AA76" s="2"/>
      <c r="AB76" s="1" t="s">
        <v>174</v>
      </c>
      <c r="AC76" s="1"/>
      <c r="AD76" s="1"/>
      <c r="AE76" s="2"/>
      <c r="AF76" s="1" t="s">
        <v>175</v>
      </c>
      <c r="AG76" s="1"/>
      <c r="AH76" s="1"/>
      <c r="AI76" s="2"/>
      <c r="AJ76" s="1" t="s">
        <v>176</v>
      </c>
      <c r="AK76" s="1"/>
      <c r="AL76" s="1"/>
      <c r="AM76" s="2"/>
      <c r="AN76" s="1" t="s">
        <v>177</v>
      </c>
      <c r="AO76" s="1"/>
      <c r="AP76" s="1"/>
      <c r="AQ76" s="2"/>
      <c r="AR76" s="1" t="s">
        <v>178</v>
      </c>
      <c r="AS76" s="1"/>
      <c r="AT76" s="1"/>
      <c r="AU76" s="2"/>
    </row>
    <row r="77" spans="1:47">
      <c r="A77" s="2"/>
      <c r="B77" s="2"/>
      <c r="C77" s="2"/>
      <c r="D77" s="2"/>
      <c r="E77" s="2"/>
      <c r="F77" s="2"/>
      <c r="G77" s="2"/>
      <c r="H77" s="1" t="s">
        <v>179</v>
      </c>
      <c r="I77" s="1"/>
      <c r="J77" s="1"/>
      <c r="K77" s="2"/>
      <c r="L77" s="1" t="s">
        <v>180</v>
      </c>
      <c r="M77" s="1"/>
      <c r="N77" s="1"/>
      <c r="O77" s="2"/>
      <c r="P77" s="1" t="s">
        <v>181</v>
      </c>
      <c r="Q77" s="1"/>
      <c r="R77" s="1"/>
      <c r="S77" s="2"/>
      <c r="T77" s="1" t="s">
        <v>182</v>
      </c>
      <c r="U77" s="1"/>
      <c r="V77" s="1"/>
      <c r="W77" s="2"/>
      <c r="X77" s="1" t="s">
        <v>183</v>
      </c>
      <c r="Y77" s="1"/>
      <c r="Z77" s="1"/>
      <c r="AA77" s="2"/>
      <c r="AB77" s="1" t="s">
        <v>184</v>
      </c>
      <c r="AC77" s="1"/>
      <c r="AD77" s="1"/>
      <c r="AE77" s="2"/>
      <c r="AF77" s="1" t="s">
        <v>185</v>
      </c>
      <c r="AG77" s="1"/>
      <c r="AH77" s="1"/>
      <c r="AI77" s="2"/>
      <c r="AJ77" s="1" t="s">
        <v>186</v>
      </c>
      <c r="AK77" s="1"/>
      <c r="AL77" s="1"/>
      <c r="AM77" s="2"/>
      <c r="AN77" s="1" t="s">
        <v>187</v>
      </c>
      <c r="AO77" s="1"/>
      <c r="AP77" s="1"/>
      <c r="AQ77" s="2"/>
      <c r="AR77" s="1" t="s">
        <v>188</v>
      </c>
      <c r="AS77" s="1"/>
      <c r="AT77" s="1"/>
      <c r="AU77" s="2"/>
    </row>
    <row r="78" spans="1:47">
      <c r="A78" s="2"/>
      <c r="B78" s="2"/>
      <c r="C78" s="2"/>
      <c r="D78" s="2"/>
      <c r="E78" s="2"/>
      <c r="F78" s="2"/>
      <c r="G78" s="2"/>
      <c r="H78" s="1" t="s">
        <v>189</v>
      </c>
      <c r="I78" s="1"/>
      <c r="J78" s="1"/>
      <c r="K78" s="2"/>
      <c r="L78" s="1" t="s">
        <v>190</v>
      </c>
      <c r="M78" s="1"/>
      <c r="N78" s="1"/>
      <c r="O78" s="2"/>
      <c r="P78" s="1" t="s">
        <v>191</v>
      </c>
      <c r="Q78" s="1"/>
      <c r="R78" s="1"/>
      <c r="S78" s="2"/>
      <c r="T78" s="1" t="s">
        <v>192</v>
      </c>
      <c r="U78" s="1"/>
      <c r="V78" s="1"/>
      <c r="W78" s="2"/>
      <c r="X78" s="1" t="s">
        <v>193</v>
      </c>
      <c r="Y78" s="1"/>
      <c r="Z78" s="1"/>
      <c r="AA78" s="2"/>
      <c r="AB78" s="1" t="s">
        <v>194</v>
      </c>
      <c r="AC78" s="1"/>
      <c r="AD78" s="1"/>
      <c r="AE78" s="2"/>
      <c r="AF78" s="1" t="s">
        <v>195</v>
      </c>
      <c r="AG78" s="1"/>
      <c r="AH78" s="1"/>
      <c r="AI78" s="2"/>
      <c r="AJ78" s="1" t="s">
        <v>196</v>
      </c>
      <c r="AK78" s="1"/>
      <c r="AL78" s="1"/>
      <c r="AM78" s="2"/>
      <c r="AN78" s="1" t="s">
        <v>197</v>
      </c>
      <c r="AO78" s="1"/>
      <c r="AP78" s="1"/>
      <c r="AQ78" s="2"/>
      <c r="AR78" s="1" t="s">
        <v>198</v>
      </c>
      <c r="AS78" s="1"/>
      <c r="AT78" s="1"/>
      <c r="AU78" s="2"/>
    </row>
    <row r="79" spans="1:47">
      <c r="A79" s="2"/>
      <c r="B79" s="2"/>
      <c r="C79" s="2"/>
      <c r="D79" s="2"/>
      <c r="E79" s="2"/>
      <c r="F79" s="2"/>
      <c r="G79" s="2"/>
      <c r="H79" s="1" t="s">
        <v>199</v>
      </c>
      <c r="I79" s="1"/>
      <c r="J79" s="1"/>
      <c r="K79" s="2"/>
      <c r="L79" s="1" t="s">
        <v>200</v>
      </c>
      <c r="M79" s="1"/>
      <c r="N79" s="1"/>
      <c r="O79" s="2"/>
      <c r="P79" s="1" t="s">
        <v>201</v>
      </c>
      <c r="Q79" s="1"/>
      <c r="R79" s="1"/>
      <c r="S79" s="2"/>
      <c r="T79" s="1" t="s">
        <v>202</v>
      </c>
      <c r="U79" s="1"/>
      <c r="V79" s="1"/>
      <c r="W79" s="2"/>
      <c r="X79" s="1" t="s">
        <v>203</v>
      </c>
      <c r="Y79" s="1"/>
      <c r="Z79" s="1"/>
      <c r="AA79" s="2"/>
      <c r="AB79" s="1" t="s">
        <v>204</v>
      </c>
      <c r="AC79" s="1"/>
      <c r="AD79" s="1"/>
      <c r="AE79" s="2"/>
      <c r="AF79" s="1" t="s">
        <v>205</v>
      </c>
      <c r="AG79" s="1"/>
      <c r="AH79" s="1"/>
      <c r="AI79" s="2"/>
      <c r="AJ79" s="1" t="s">
        <v>206</v>
      </c>
      <c r="AK79" s="1"/>
      <c r="AL79" s="1"/>
      <c r="AM79" s="2"/>
      <c r="AN79" s="1" t="s">
        <v>207</v>
      </c>
      <c r="AO79" s="1"/>
      <c r="AP79" s="1"/>
      <c r="AQ79" s="2"/>
      <c r="AR79" s="1" t="s">
        <v>208</v>
      </c>
      <c r="AS79" s="1"/>
      <c r="AT79" s="1"/>
      <c r="AU79" s="2"/>
    </row>
    <row r="80" spans="1:47">
      <c r="A80" s="2"/>
      <c r="B80" s="2"/>
      <c r="C80" s="2"/>
      <c r="D80" s="2"/>
      <c r="E80" s="2"/>
      <c r="F80" s="2"/>
      <c r="G80" s="2"/>
      <c r="H80" s="1" t="s">
        <v>209</v>
      </c>
      <c r="I80" s="1"/>
      <c r="J80" s="1"/>
      <c r="K80" s="2"/>
      <c r="L80" s="1" t="s">
        <v>210</v>
      </c>
      <c r="M80" s="1"/>
      <c r="N80" s="1"/>
      <c r="O80" s="2"/>
      <c r="P80" s="1" t="s">
        <v>211</v>
      </c>
      <c r="Q80" s="1"/>
      <c r="R80" s="1"/>
      <c r="S80" s="2"/>
      <c r="T80" s="1" t="s">
        <v>212</v>
      </c>
      <c r="U80" s="1"/>
      <c r="V80" s="1"/>
      <c r="W80" s="2"/>
      <c r="X80" s="1" t="s">
        <v>213</v>
      </c>
      <c r="Y80" s="1"/>
      <c r="Z80" s="1"/>
      <c r="AA80" s="2"/>
      <c r="AB80" s="1" t="s">
        <v>214</v>
      </c>
      <c r="AC80" s="1"/>
      <c r="AD80" s="1"/>
      <c r="AE80" s="2"/>
      <c r="AF80" s="1" t="s">
        <v>215</v>
      </c>
      <c r="AG80" s="1"/>
      <c r="AH80" s="1"/>
      <c r="AI80" s="2"/>
      <c r="AJ80" s="1" t="s">
        <v>216</v>
      </c>
      <c r="AK80" s="1"/>
      <c r="AL80" s="1"/>
      <c r="AM80" s="2"/>
      <c r="AN80" s="1" t="s">
        <v>217</v>
      </c>
      <c r="AO80" s="1"/>
      <c r="AP80" s="1"/>
      <c r="AQ80" s="2"/>
      <c r="AR80" s="1" t="s">
        <v>218</v>
      </c>
      <c r="AS80" s="1"/>
      <c r="AT80" s="1"/>
      <c r="AU80" s="2"/>
    </row>
    <row r="81" spans="1:48">
      <c r="A81" s="2"/>
      <c r="B81" s="2"/>
      <c r="C81" s="2"/>
      <c r="D81" s="2"/>
      <c r="E81" s="2"/>
      <c r="F81" s="2"/>
      <c r="G81" s="2"/>
      <c r="H81" s="1" t="s">
        <v>219</v>
      </c>
      <c r="I81" s="1"/>
      <c r="J81" s="1"/>
      <c r="K81" s="2"/>
      <c r="L81" s="1" t="s">
        <v>220</v>
      </c>
      <c r="M81" s="1"/>
      <c r="N81" s="1"/>
      <c r="O81" s="2"/>
      <c r="P81" s="1" t="s">
        <v>221</v>
      </c>
      <c r="Q81" s="1"/>
      <c r="R81" s="1"/>
      <c r="S81" s="2"/>
      <c r="T81" s="1" t="s">
        <v>222</v>
      </c>
      <c r="U81" s="1"/>
      <c r="V81" s="1"/>
      <c r="W81" s="2"/>
      <c r="X81" s="1" t="s">
        <v>223</v>
      </c>
      <c r="Y81" s="1"/>
      <c r="Z81" s="1"/>
      <c r="AA81" s="2"/>
      <c r="AB81" s="1"/>
      <c r="AC81" s="1"/>
      <c r="AD81" s="1"/>
      <c r="AE81" s="2"/>
      <c r="AF81" s="1" t="s">
        <v>224</v>
      </c>
      <c r="AG81" s="1"/>
      <c r="AH81" s="1"/>
      <c r="AI81" s="2"/>
      <c r="AJ81" s="1" t="s">
        <v>225</v>
      </c>
      <c r="AK81" s="1"/>
      <c r="AL81" s="1"/>
      <c r="AM81" s="2"/>
      <c r="AN81" s="1" t="s">
        <v>226</v>
      </c>
      <c r="AO81" s="1"/>
      <c r="AP81" s="1"/>
      <c r="AQ81" s="2"/>
      <c r="AR81" s="1" t="s">
        <v>227</v>
      </c>
      <c r="AS81" s="1"/>
      <c r="AT81" s="1"/>
      <c r="AU81" s="2"/>
    </row>
    <row r="82" spans="1:48">
      <c r="A82" s="2"/>
      <c r="B82" s="2"/>
      <c r="C82" s="2"/>
      <c r="D82" s="2"/>
      <c r="E82" s="2"/>
      <c r="F82" s="2"/>
      <c r="G82" s="2"/>
      <c r="H82" s="1" t="s">
        <v>228</v>
      </c>
      <c r="I82" s="1"/>
      <c r="J82" s="1"/>
      <c r="K82" s="2"/>
      <c r="L82" s="1" t="s">
        <v>229</v>
      </c>
      <c r="M82" s="1"/>
      <c r="N82" s="1"/>
      <c r="O82" s="2"/>
      <c r="P82" s="1" t="s">
        <v>230</v>
      </c>
      <c r="Q82" s="1"/>
      <c r="R82" s="1"/>
      <c r="S82" s="2"/>
      <c r="T82" s="1" t="s">
        <v>231</v>
      </c>
      <c r="U82" s="1"/>
      <c r="V82" s="1"/>
      <c r="W82" s="2"/>
      <c r="X82" s="1" t="s">
        <v>232</v>
      </c>
      <c r="Y82" s="1"/>
      <c r="Z82" s="1"/>
      <c r="AA82" s="2"/>
      <c r="AB82" s="1"/>
      <c r="AC82" s="1"/>
      <c r="AD82" s="1"/>
      <c r="AE82" s="2"/>
      <c r="AF82" s="1" t="s">
        <v>233</v>
      </c>
      <c r="AG82" s="1"/>
      <c r="AH82" s="1"/>
      <c r="AI82" s="2"/>
      <c r="AJ82" s="1" t="s">
        <v>234</v>
      </c>
      <c r="AK82" s="1"/>
      <c r="AL82" s="1"/>
      <c r="AM82" s="2"/>
      <c r="AN82" s="1" t="s">
        <v>235</v>
      </c>
      <c r="AO82" s="1"/>
      <c r="AP82" s="1"/>
      <c r="AQ82" s="2"/>
      <c r="AR82" s="1" t="s">
        <v>236</v>
      </c>
      <c r="AS82" s="1"/>
      <c r="AT82" s="1"/>
      <c r="AU82" s="2"/>
    </row>
    <row r="83" spans="1:4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1"/>
      <c r="Y83" s="1"/>
      <c r="Z83" s="1"/>
      <c r="AA83" s="2"/>
      <c r="AB83" s="1"/>
      <c r="AC83" s="1"/>
      <c r="AD83" s="1"/>
      <c r="AE83" s="2"/>
      <c r="AF83" s="1"/>
      <c r="AG83" s="1"/>
      <c r="AH83" s="1"/>
      <c r="AI83" s="2"/>
      <c r="AJ83" s="1"/>
      <c r="AK83" s="1"/>
      <c r="AL83" s="1"/>
      <c r="AM83" s="2"/>
      <c r="AN83" s="1"/>
      <c r="AO83" s="1"/>
      <c r="AP83" s="1"/>
      <c r="AQ83" s="2"/>
      <c r="AR83" s="1"/>
      <c r="AS83" s="1"/>
      <c r="AT83" s="1"/>
      <c r="AU83" s="2"/>
    </row>
    <row r="84" spans="1:4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1"/>
      <c r="Y84" s="1"/>
      <c r="Z84" s="1"/>
      <c r="AA84" s="2"/>
      <c r="AB84" s="1"/>
      <c r="AC84" s="1"/>
      <c r="AD84" s="1"/>
      <c r="AE84" s="2"/>
      <c r="AF84" s="1"/>
      <c r="AG84" s="1"/>
      <c r="AH84" s="1"/>
      <c r="AI84" s="2"/>
      <c r="AJ84" s="1"/>
      <c r="AK84" s="1"/>
      <c r="AL84" s="1"/>
      <c r="AM84" s="2"/>
      <c r="AN84" s="1"/>
      <c r="AO84" s="1"/>
      <c r="AP84" s="1"/>
      <c r="AQ84" s="2"/>
      <c r="AR84" s="1"/>
      <c r="AS84" s="1"/>
      <c r="AT84" s="1"/>
      <c r="AU84" s="2"/>
    </row>
    <row r="85" spans="1:4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1" t="s">
        <v>237</v>
      </c>
      <c r="Y85" s="1"/>
      <c r="Z85" s="1"/>
      <c r="AA85" s="2"/>
      <c r="AB85" s="1" t="s">
        <v>238</v>
      </c>
      <c r="AC85" s="1"/>
      <c r="AD85" s="1"/>
      <c r="AE85" s="2"/>
      <c r="AF85" s="1" t="s">
        <v>233</v>
      </c>
      <c r="AG85" s="1"/>
      <c r="AH85" s="1"/>
      <c r="AI85" s="2"/>
      <c r="AJ85" s="1" t="s">
        <v>234</v>
      </c>
      <c r="AK85" s="1"/>
      <c r="AL85" s="1"/>
      <c r="AM85" s="2"/>
      <c r="AN85" s="1" t="s">
        <v>235</v>
      </c>
      <c r="AO85" s="1"/>
      <c r="AP85" s="1"/>
      <c r="AQ85" s="2"/>
      <c r="AR85" s="1" t="s">
        <v>236</v>
      </c>
      <c r="AS85" s="1"/>
      <c r="AT85" s="1"/>
      <c r="AU85" s="2"/>
    </row>
    <row r="86" spans="1:48">
      <c r="A86" s="2"/>
      <c r="B86" s="8" t="s">
        <v>7</v>
      </c>
      <c r="C86" s="4"/>
      <c r="D86" s="8" t="s">
        <v>239</v>
      </c>
      <c r="E86" s="4"/>
      <c r="F86" s="4"/>
      <c r="G86" s="8" t="s">
        <v>240</v>
      </c>
      <c r="H86" s="4"/>
      <c r="I86" s="4"/>
      <c r="J86" s="8" t="s">
        <v>241</v>
      </c>
      <c r="K86" s="4"/>
      <c r="S86">
        <f>(3.82960144473*D87)/B87</f>
        <v>587.53852845278539</v>
      </c>
      <c r="U86" s="2"/>
      <c r="V86" s="2"/>
      <c r="W86" s="2"/>
      <c r="X86" s="1" t="s">
        <v>242</v>
      </c>
      <c r="Y86" s="1"/>
      <c r="Z86" s="1"/>
      <c r="AA86" s="2"/>
      <c r="AB86" s="1" t="s">
        <v>243</v>
      </c>
      <c r="AC86" s="1"/>
      <c r="AD86" s="1"/>
      <c r="AE86" s="2"/>
      <c r="AF86" s="1" t="s">
        <v>244</v>
      </c>
      <c r="AG86" s="1"/>
      <c r="AH86" s="1"/>
      <c r="AI86" s="2"/>
      <c r="AJ86" s="1" t="s">
        <v>245</v>
      </c>
      <c r="AK86" s="1"/>
      <c r="AL86" s="1"/>
      <c r="AM86" s="2"/>
      <c r="AN86" s="1" t="s">
        <v>246</v>
      </c>
      <c r="AO86" s="1"/>
      <c r="AP86" s="1"/>
      <c r="AQ86" s="2"/>
      <c r="AR86" s="1" t="s">
        <v>247</v>
      </c>
      <c r="AS86" s="1"/>
      <c r="AT86" s="1"/>
      <c r="AU86" s="2"/>
      <c r="AV86" t="s">
        <v>248</v>
      </c>
    </row>
    <row r="87" spans="1:48">
      <c r="A87" s="2"/>
      <c r="B87" s="4">
        <f>D11/8.128</f>
        <v>0.73818897637795278</v>
      </c>
      <c r="C87" s="4"/>
      <c r="D87" s="4">
        <f>60/C39</f>
        <v>113.25315993339579</v>
      </c>
      <c r="E87" s="4"/>
      <c r="F87" s="4"/>
      <c r="G87" s="4">
        <f>4.7123889/D87</f>
        <v>4.1609337017804685E-2</v>
      </c>
      <c r="H87" s="4"/>
      <c r="I87" s="4"/>
      <c r="J87" s="4">
        <f>G87/B87</f>
        <v>5.6366781880119413E-2</v>
      </c>
      <c r="K87" s="4"/>
      <c r="S87">
        <f t="shared" ref="S87:S98" si="1">(3.82960144473*D88)/B88</f>
        <v>274.73411484098182</v>
      </c>
      <c r="U87" s="2"/>
      <c r="V87" s="2"/>
      <c r="W87" s="2"/>
      <c r="X87" s="1" t="s">
        <v>249</v>
      </c>
      <c r="Y87" s="1"/>
      <c r="Z87" s="1"/>
      <c r="AA87" s="2"/>
      <c r="AB87" s="1" t="s">
        <v>250</v>
      </c>
      <c r="AC87" s="1"/>
      <c r="AD87" s="1"/>
      <c r="AE87" s="2"/>
      <c r="AF87" s="1" t="s">
        <v>251</v>
      </c>
      <c r="AG87" s="1"/>
      <c r="AH87" s="1"/>
      <c r="AI87" s="2"/>
      <c r="AJ87" s="1" t="s">
        <v>252</v>
      </c>
      <c r="AK87" s="1"/>
      <c r="AL87" s="1"/>
      <c r="AM87" s="2"/>
      <c r="AN87" s="1" t="s">
        <v>253</v>
      </c>
      <c r="AO87" s="1"/>
      <c r="AP87" s="1"/>
      <c r="AQ87" s="2"/>
      <c r="AR87" s="1" t="s">
        <v>254</v>
      </c>
      <c r="AS87" s="1"/>
      <c r="AT87" s="1"/>
      <c r="AU87" s="2"/>
    </row>
    <row r="88" spans="1:48">
      <c r="A88" s="2"/>
      <c r="B88" s="4">
        <f t="shared" ref="B88:B98" si="2">D12/8.128</f>
        <v>1.1072834645669292</v>
      </c>
      <c r="C88" s="4"/>
      <c r="D88" s="4">
        <f t="shared" ref="D88:D98" si="3">60/C40</f>
        <v>79.436084121620297</v>
      </c>
      <c r="E88" s="4"/>
      <c r="F88" s="4"/>
      <c r="G88" s="4">
        <f t="shared" ref="G88:G96" si="4">4.7123889/D88</f>
        <v>5.9323026205384391E-2</v>
      </c>
      <c r="H88" s="4"/>
      <c r="I88" s="4"/>
      <c r="J88" s="4">
        <f t="shared" ref="J88:J96" si="5">G88/B88</f>
        <v>5.3575284110818258E-2</v>
      </c>
      <c r="K88" s="4"/>
      <c r="S88">
        <f t="shared" si="1"/>
        <v>158.08616617348929</v>
      </c>
      <c r="U88" s="2"/>
      <c r="V88" s="2"/>
      <c r="W88" s="2"/>
      <c r="X88" s="1" t="s">
        <v>255</v>
      </c>
      <c r="Y88" s="1"/>
      <c r="Z88" s="1"/>
      <c r="AA88" s="2"/>
      <c r="AB88" s="1" t="s">
        <v>256</v>
      </c>
      <c r="AC88" s="1"/>
      <c r="AD88" s="1"/>
      <c r="AE88" s="2"/>
      <c r="AF88" s="1" t="s">
        <v>257</v>
      </c>
      <c r="AG88" s="1"/>
      <c r="AH88" s="1"/>
      <c r="AI88" s="2"/>
      <c r="AJ88" s="1" t="s">
        <v>258</v>
      </c>
      <c r="AK88" s="1"/>
      <c r="AL88" s="1"/>
      <c r="AM88" s="2"/>
      <c r="AN88" s="1" t="s">
        <v>259</v>
      </c>
      <c r="AO88" s="1"/>
      <c r="AP88" s="1"/>
      <c r="AQ88" s="2"/>
      <c r="AR88" s="1" t="s">
        <v>260</v>
      </c>
      <c r="AS88" s="1"/>
      <c r="AT88" s="1"/>
      <c r="AU88" s="2"/>
    </row>
    <row r="89" spans="1:48">
      <c r="A89" s="2"/>
      <c r="B89" s="4">
        <f t="shared" si="2"/>
        <v>1.4763779527559056</v>
      </c>
      <c r="C89" s="4"/>
      <c r="D89" s="4">
        <f t="shared" si="3"/>
        <v>60.94496613882</v>
      </c>
      <c r="E89" s="4"/>
      <c r="F89" s="4"/>
      <c r="G89" s="4">
        <f t="shared" si="4"/>
        <v>7.7322036561086188E-2</v>
      </c>
      <c r="H89" s="4"/>
      <c r="I89" s="4"/>
      <c r="J89" s="4">
        <f t="shared" si="5"/>
        <v>5.2372792764042379E-2</v>
      </c>
      <c r="K89" s="4"/>
      <c r="S89">
        <f t="shared" si="1"/>
        <v>76.516645565944131</v>
      </c>
      <c r="U89" s="2"/>
      <c r="V89" s="2"/>
      <c r="W89" s="2"/>
      <c r="X89" s="1" t="s">
        <v>261</v>
      </c>
      <c r="Y89" s="1"/>
      <c r="Z89" s="1"/>
      <c r="AA89" s="2"/>
      <c r="AB89" s="1" t="s">
        <v>262</v>
      </c>
      <c r="AC89" s="1"/>
      <c r="AD89" s="1"/>
      <c r="AE89" s="2"/>
      <c r="AF89" s="1" t="s">
        <v>263</v>
      </c>
      <c r="AG89" s="1"/>
      <c r="AH89" s="1"/>
      <c r="AI89" s="2"/>
      <c r="AJ89" s="1" t="s">
        <v>264</v>
      </c>
      <c r="AK89" s="1"/>
      <c r="AL89" s="1"/>
      <c r="AM89" s="2"/>
      <c r="AN89" s="1" t="s">
        <v>265</v>
      </c>
      <c r="AO89" s="1"/>
      <c r="AP89" s="1"/>
      <c r="AQ89" s="2"/>
      <c r="AR89" s="1" t="s">
        <v>266</v>
      </c>
      <c r="AS89" s="1"/>
      <c r="AT89" s="1"/>
      <c r="AU89" s="2"/>
    </row>
    <row r="90" spans="1:48">
      <c r="A90" s="2"/>
      <c r="B90" s="4">
        <f t="shared" si="2"/>
        <v>1.8454724409448819</v>
      </c>
      <c r="C90" s="4"/>
      <c r="D90" s="4">
        <f t="shared" si="3"/>
        <v>36.873121838780023</v>
      </c>
      <c r="E90" s="4"/>
      <c r="F90" s="4"/>
      <c r="G90" s="4">
        <f t="shared" si="4"/>
        <v>0.12780010655468582</v>
      </c>
      <c r="H90" s="4"/>
      <c r="I90" s="4"/>
      <c r="J90" s="4">
        <f t="shared" si="5"/>
        <v>6.9250617738432427E-2</v>
      </c>
      <c r="K90" s="4"/>
      <c r="S90">
        <f t="shared" si="1"/>
        <v>60.339931032416345</v>
      </c>
      <c r="U90" s="2"/>
      <c r="V90" s="2"/>
      <c r="W90" s="2"/>
      <c r="X90" s="1" t="s">
        <v>267</v>
      </c>
      <c r="Y90" s="1"/>
      <c r="Z90" s="1"/>
      <c r="AA90" s="2"/>
      <c r="AB90" s="1" t="s">
        <v>268</v>
      </c>
      <c r="AC90" s="1"/>
      <c r="AD90" s="1"/>
      <c r="AE90" s="2"/>
      <c r="AF90" s="1" t="s">
        <v>269</v>
      </c>
      <c r="AG90" s="1"/>
      <c r="AH90" s="1"/>
      <c r="AI90" s="2"/>
      <c r="AJ90" s="1" t="s">
        <v>270</v>
      </c>
      <c r="AK90" s="1"/>
      <c r="AL90" s="1"/>
      <c r="AM90" s="2"/>
      <c r="AN90" s="1" t="s">
        <v>271</v>
      </c>
      <c r="AO90" s="1"/>
      <c r="AP90" s="1"/>
      <c r="AQ90" s="2"/>
      <c r="AR90" s="1" t="s">
        <v>272</v>
      </c>
      <c r="AS90" s="1"/>
      <c r="AT90" s="1"/>
      <c r="AU90" s="2"/>
    </row>
    <row r="91" spans="1:48">
      <c r="A91" s="2"/>
      <c r="B91" s="4">
        <f t="shared" si="2"/>
        <v>2.2145669291338583</v>
      </c>
      <c r="C91" s="4"/>
      <c r="D91" s="4">
        <f t="shared" si="3"/>
        <v>34.893139063986382</v>
      </c>
      <c r="E91" s="4"/>
      <c r="F91" s="4"/>
      <c r="G91" s="4">
        <f t="shared" si="4"/>
        <v>0.1350520195777889</v>
      </c>
      <c r="H91" s="4"/>
      <c r="I91" s="4"/>
      <c r="J91" s="4">
        <f t="shared" si="5"/>
        <v>6.0983489729348229E-2</v>
      </c>
      <c r="K91" s="4"/>
      <c r="S91">
        <f t="shared" si="1"/>
        <v>34.97253145552294</v>
      </c>
      <c r="U91" s="2"/>
      <c r="V91" s="2"/>
      <c r="W91" s="2"/>
      <c r="X91" s="1" t="s">
        <v>273</v>
      </c>
      <c r="Y91" s="1"/>
      <c r="Z91" s="1"/>
      <c r="AA91" s="2"/>
      <c r="AB91" s="1" t="s">
        <v>274</v>
      </c>
      <c r="AC91" s="1"/>
      <c r="AD91" s="1"/>
      <c r="AE91" s="2"/>
      <c r="AF91" s="1" t="s">
        <v>275</v>
      </c>
      <c r="AG91" s="1"/>
      <c r="AH91" s="1"/>
      <c r="AI91" s="2"/>
      <c r="AJ91" s="1" t="s">
        <v>276</v>
      </c>
      <c r="AK91" s="1"/>
      <c r="AL91" s="1"/>
      <c r="AM91" s="2"/>
      <c r="AN91" s="1" t="s">
        <v>277</v>
      </c>
      <c r="AO91" s="1"/>
      <c r="AP91" s="1"/>
      <c r="AQ91" s="2"/>
      <c r="AR91" s="1" t="s">
        <v>278</v>
      </c>
      <c r="AS91" s="1"/>
      <c r="AT91" s="1"/>
      <c r="AU91" s="2"/>
    </row>
    <row r="92" spans="1:48">
      <c r="A92" s="2"/>
      <c r="B92" s="4">
        <f t="shared" si="2"/>
        <v>2.5836614173228347</v>
      </c>
      <c r="C92" s="4"/>
      <c r="D92" s="4">
        <f t="shared" si="3"/>
        <v>23.594408319457461</v>
      </c>
      <c r="E92" s="4"/>
      <c r="F92" s="4"/>
      <c r="G92" s="4">
        <f t="shared" si="4"/>
        <v>0.19972481768546244</v>
      </c>
      <c r="H92" s="4"/>
      <c r="I92" s="4"/>
      <c r="J92" s="4">
        <f t="shared" si="5"/>
        <v>7.7303015149878029E-2</v>
      </c>
      <c r="K92" s="4"/>
      <c r="S92">
        <f t="shared" si="1"/>
        <v>22.197591208816373</v>
      </c>
      <c r="U92" s="2"/>
      <c r="V92" s="2"/>
      <c r="W92" s="2"/>
      <c r="X92" s="1" t="s">
        <v>279</v>
      </c>
      <c r="Y92" s="1"/>
      <c r="Z92" s="1"/>
      <c r="AA92" s="2"/>
      <c r="AB92" s="1" t="s">
        <v>280</v>
      </c>
      <c r="AC92" s="1"/>
      <c r="AD92" s="1"/>
      <c r="AE92" s="2"/>
      <c r="AF92" s="1" t="s">
        <v>281</v>
      </c>
      <c r="AG92" s="1"/>
      <c r="AH92" s="1"/>
      <c r="AI92" s="2"/>
      <c r="AJ92" s="1" t="s">
        <v>282</v>
      </c>
      <c r="AK92" s="1"/>
      <c r="AL92" s="1"/>
      <c r="AM92" s="2"/>
      <c r="AN92" s="1" t="s">
        <v>283</v>
      </c>
      <c r="AO92" s="1"/>
      <c r="AP92" s="1"/>
      <c r="AQ92" s="2"/>
      <c r="AR92" s="1" t="s">
        <v>284</v>
      </c>
      <c r="AS92" s="1"/>
      <c r="AT92" s="1"/>
      <c r="AU92" s="2"/>
    </row>
    <row r="93" spans="1:48">
      <c r="A93" s="2"/>
      <c r="B93" s="4">
        <f t="shared" si="2"/>
        <v>2.9527559055118111</v>
      </c>
      <c r="C93" s="4"/>
      <c r="D93" s="4">
        <f t="shared" si="3"/>
        <v>17.115114843129763</v>
      </c>
      <c r="E93" s="4"/>
      <c r="F93" s="4"/>
      <c r="G93" s="4">
        <f t="shared" si="4"/>
        <v>0.27533492723781611</v>
      </c>
      <c r="H93" s="4"/>
      <c r="I93" s="4"/>
      <c r="J93" s="4">
        <f t="shared" si="5"/>
        <v>9.3246762024540381E-2</v>
      </c>
      <c r="K93" s="4"/>
      <c r="S93">
        <f t="shared" si="1"/>
        <v>15.051858070449047</v>
      </c>
      <c r="U93" s="2"/>
      <c r="V93" s="2"/>
      <c r="W93" s="2"/>
      <c r="X93" s="1" t="s">
        <v>285</v>
      </c>
      <c r="Y93" s="1"/>
      <c r="Z93" s="1"/>
      <c r="AA93" s="2"/>
      <c r="AB93" s="1" t="s">
        <v>286</v>
      </c>
      <c r="AC93" s="1"/>
      <c r="AD93" s="1"/>
      <c r="AE93" s="2"/>
      <c r="AF93" s="1" t="s">
        <v>287</v>
      </c>
      <c r="AG93" s="1"/>
      <c r="AH93" s="1"/>
      <c r="AI93" s="2"/>
      <c r="AJ93" s="1" t="s">
        <v>288</v>
      </c>
      <c r="AK93" s="1"/>
      <c r="AL93" s="1"/>
      <c r="AM93" s="2"/>
      <c r="AN93" s="1" t="s">
        <v>289</v>
      </c>
      <c r="AO93" s="1"/>
      <c r="AP93" s="1"/>
      <c r="AQ93" s="2"/>
      <c r="AR93" s="1" t="s">
        <v>290</v>
      </c>
      <c r="AS93" s="1"/>
      <c r="AT93" s="1"/>
      <c r="AU93" s="2"/>
    </row>
    <row r="94" spans="1:48">
      <c r="A94" s="2"/>
      <c r="B94" s="4">
        <f t="shared" si="2"/>
        <v>3.3218503937007875</v>
      </c>
      <c r="C94" s="4"/>
      <c r="D94" s="4">
        <f t="shared" si="3"/>
        <v>13.056194326972506</v>
      </c>
      <c r="E94" s="4"/>
      <c r="F94" s="4"/>
      <c r="G94" s="4">
        <f t="shared" si="4"/>
        <v>0.36093127767444289</v>
      </c>
      <c r="H94" s="4"/>
      <c r="I94" s="4"/>
      <c r="J94" s="4">
        <f t="shared" si="5"/>
        <v>0.10865368240510635</v>
      </c>
      <c r="K94" s="4"/>
      <c r="S94">
        <f t="shared" si="1"/>
        <v>12.601169493135295</v>
      </c>
      <c r="U94" s="2"/>
      <c r="V94" s="2"/>
      <c r="W94" s="2"/>
      <c r="X94" s="1" t="s">
        <v>291</v>
      </c>
      <c r="Y94" s="1"/>
      <c r="Z94" s="1"/>
      <c r="AA94" s="2"/>
      <c r="AB94" s="1" t="s">
        <v>292</v>
      </c>
      <c r="AC94" s="1"/>
      <c r="AD94" s="1"/>
      <c r="AE94" s="2"/>
      <c r="AF94" s="1" t="s">
        <v>293</v>
      </c>
      <c r="AG94" s="1"/>
      <c r="AH94" s="1"/>
      <c r="AI94" s="2"/>
      <c r="AJ94" s="1" t="s">
        <v>294</v>
      </c>
      <c r="AK94" s="1"/>
      <c r="AL94" s="1"/>
      <c r="AM94" s="2"/>
      <c r="AN94" s="1" t="s">
        <v>295</v>
      </c>
      <c r="AO94" s="1"/>
      <c r="AP94" s="1"/>
      <c r="AQ94" s="2"/>
      <c r="AR94" s="1" t="s">
        <v>296</v>
      </c>
      <c r="AS94" s="1"/>
      <c r="AT94" s="1"/>
      <c r="AU94" s="2"/>
    </row>
    <row r="95" spans="1:48">
      <c r="A95" s="2"/>
      <c r="B95" s="4">
        <f t="shared" si="2"/>
        <v>3.6909448818897639</v>
      </c>
      <c r="C95" s="4"/>
      <c r="D95" s="4">
        <f t="shared" si="3"/>
        <v>12.144924926983434</v>
      </c>
      <c r="E95" s="4"/>
      <c r="F95" s="4"/>
      <c r="G95" s="4">
        <f t="shared" si="4"/>
        <v>0.38801301188203119</v>
      </c>
      <c r="H95" s="4"/>
      <c r="I95" s="4"/>
      <c r="J95" s="4">
        <f t="shared" si="5"/>
        <v>0.10512565868590498</v>
      </c>
      <c r="K95" s="4"/>
      <c r="S95">
        <f t="shared" si="1"/>
        <v>9.2482476122972788</v>
      </c>
      <c r="U95" s="2"/>
      <c r="V95" s="2"/>
      <c r="W95" s="2"/>
      <c r="X95" s="1" t="s">
        <v>297</v>
      </c>
      <c r="Y95" s="1"/>
      <c r="Z95" s="1"/>
      <c r="AA95" s="2"/>
      <c r="AB95" s="1" t="s">
        <v>298</v>
      </c>
      <c r="AC95" s="1"/>
      <c r="AD95" s="1"/>
      <c r="AE95" s="2"/>
      <c r="AF95" s="1" t="s">
        <v>299</v>
      </c>
      <c r="AG95" s="1"/>
      <c r="AH95" s="1"/>
      <c r="AI95" s="2"/>
      <c r="AJ95" s="1" t="s">
        <v>300</v>
      </c>
      <c r="AK95" s="1"/>
      <c r="AL95" s="1"/>
      <c r="AM95" s="2"/>
      <c r="AN95" s="1" t="s">
        <v>301</v>
      </c>
      <c r="AO95" s="1"/>
      <c r="AP95" s="1"/>
      <c r="AQ95" s="2"/>
      <c r="AR95" s="1" t="s">
        <v>302</v>
      </c>
      <c r="AS95" s="1"/>
      <c r="AT95" s="1"/>
      <c r="AU95" s="2"/>
    </row>
    <row r="96" spans="1:48">
      <c r="A96" s="2"/>
      <c r="B96" s="4">
        <f t="shared" si="2"/>
        <v>4.0600393700787398</v>
      </c>
      <c r="C96" s="4"/>
      <c r="D96" s="4">
        <f t="shared" si="3"/>
        <v>9.804740767955014</v>
      </c>
      <c r="E96" s="4"/>
      <c r="F96" s="4"/>
      <c r="G96" s="4">
        <f t="shared" si="4"/>
        <v>0.48062350770165929</v>
      </c>
      <c r="H96" s="4"/>
      <c r="I96" s="4"/>
      <c r="J96" s="4">
        <f t="shared" si="5"/>
        <v>0.11837902638179051</v>
      </c>
      <c r="K96" s="4"/>
      <c r="U96" s="2"/>
      <c r="V96" s="2"/>
      <c r="W96" s="2"/>
      <c r="X96" s="1" t="s">
        <v>303</v>
      </c>
      <c r="Y96" s="1"/>
      <c r="Z96" s="1"/>
      <c r="AA96" s="2"/>
      <c r="AB96" s="1" t="s">
        <v>304</v>
      </c>
      <c r="AC96" s="1"/>
      <c r="AD96" s="1"/>
      <c r="AE96" s="2"/>
      <c r="AF96" s="1" t="s">
        <v>305</v>
      </c>
      <c r="AG96" s="1"/>
      <c r="AH96" s="1"/>
      <c r="AI96" s="2"/>
      <c r="AJ96" s="1" t="s">
        <v>306</v>
      </c>
      <c r="AK96" s="1"/>
      <c r="AL96" s="1"/>
      <c r="AM96" s="2"/>
      <c r="AN96" s="1" t="s">
        <v>307</v>
      </c>
      <c r="AO96" s="1"/>
      <c r="AP96" s="1"/>
      <c r="AQ96" s="2"/>
      <c r="AR96" s="1" t="s">
        <v>308</v>
      </c>
      <c r="AS96" s="1"/>
      <c r="AT96" s="1"/>
      <c r="AU96" s="2"/>
    </row>
    <row r="97" spans="1:47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U97" s="2"/>
      <c r="V97" s="2"/>
      <c r="W97" s="2"/>
      <c r="X97" s="1" t="s">
        <v>309</v>
      </c>
      <c r="Y97" s="1"/>
      <c r="Z97" s="1"/>
      <c r="AA97" s="2"/>
      <c r="AB97" s="1" t="s">
        <v>310</v>
      </c>
      <c r="AC97" s="1"/>
      <c r="AD97" s="1"/>
      <c r="AE97" s="2"/>
      <c r="AF97" s="1" t="s">
        <v>311</v>
      </c>
      <c r="AG97" s="1"/>
      <c r="AH97" s="1"/>
      <c r="AI97" s="2"/>
      <c r="AJ97" s="1" t="s">
        <v>312</v>
      </c>
      <c r="AK97" s="1"/>
      <c r="AL97" s="1"/>
      <c r="AM97" s="2"/>
      <c r="AN97" s="1" t="s">
        <v>313</v>
      </c>
      <c r="AO97" s="1"/>
      <c r="AP97" s="1"/>
      <c r="AQ97" s="2"/>
      <c r="AR97" s="1" t="s">
        <v>314</v>
      </c>
      <c r="AS97" s="1"/>
      <c r="AT97" s="1"/>
      <c r="AU97" s="2"/>
    </row>
    <row r="98" spans="1:47">
      <c r="A98" s="2"/>
      <c r="B98" s="4"/>
      <c r="C98" s="4"/>
      <c r="D98" s="4"/>
      <c r="E98" s="4"/>
      <c r="F98" s="4"/>
      <c r="G98" s="12" t="s">
        <v>315</v>
      </c>
      <c r="J98" s="4"/>
      <c r="K98" s="4"/>
      <c r="U98" s="2"/>
      <c r="V98" s="2"/>
      <c r="W98" s="2"/>
      <c r="X98" s="1" t="s">
        <v>316</v>
      </c>
      <c r="Y98" s="1"/>
      <c r="Z98" s="1"/>
      <c r="AA98" s="2"/>
      <c r="AB98" s="1" t="s">
        <v>317</v>
      </c>
      <c r="AC98" s="1"/>
      <c r="AD98" s="1"/>
      <c r="AE98" s="2"/>
      <c r="AF98" s="1" t="s">
        <v>318</v>
      </c>
      <c r="AG98" s="1"/>
      <c r="AH98" s="1"/>
      <c r="AI98" s="2"/>
      <c r="AJ98" s="1" t="s">
        <v>319</v>
      </c>
      <c r="AK98" s="1"/>
      <c r="AL98" s="1"/>
      <c r="AM98" s="2"/>
      <c r="AN98" s="1" t="s">
        <v>320</v>
      </c>
      <c r="AO98" s="1"/>
      <c r="AP98" s="1"/>
      <c r="AQ98" s="2"/>
      <c r="AR98" s="1" t="s">
        <v>321</v>
      </c>
      <c r="AS98" s="1"/>
      <c r="AT98" s="1"/>
      <c r="AU98" s="2"/>
    </row>
    <row r="99" spans="1:47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2"/>
      <c r="M99" s="2"/>
      <c r="N99" s="2"/>
      <c r="O99" s="2"/>
      <c r="P99" s="2"/>
      <c r="Q99" s="2"/>
      <c r="R99" s="2"/>
      <c r="U99" s="2"/>
      <c r="V99" s="2"/>
      <c r="W99" s="2"/>
      <c r="X99" s="1" t="s">
        <v>322</v>
      </c>
      <c r="Y99" s="1"/>
      <c r="Z99" s="1"/>
      <c r="AA99" s="2"/>
      <c r="AB99" s="1" t="s">
        <v>323</v>
      </c>
      <c r="AC99" s="1"/>
      <c r="AD99" s="1"/>
      <c r="AE99" s="2"/>
      <c r="AF99" s="1" t="s">
        <v>324</v>
      </c>
      <c r="AG99" s="1"/>
      <c r="AH99" s="1"/>
      <c r="AI99" s="2"/>
      <c r="AJ99" s="1" t="s">
        <v>325</v>
      </c>
      <c r="AK99" s="1"/>
      <c r="AL99" s="1"/>
      <c r="AM99" s="2"/>
      <c r="AN99" s="1" t="s">
        <v>326</v>
      </c>
      <c r="AO99" s="1"/>
      <c r="AP99" s="1"/>
      <c r="AQ99" s="2"/>
      <c r="AR99" s="1" t="s">
        <v>327</v>
      </c>
      <c r="AS99" s="1"/>
      <c r="AT99" s="1"/>
      <c r="AU99" s="2"/>
    </row>
    <row r="100" spans="1:47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1" t="s">
        <v>328</v>
      </c>
      <c r="Y100" s="1"/>
      <c r="Z100" s="1"/>
      <c r="AA100" s="2"/>
      <c r="AB100" s="1" t="s">
        <v>329</v>
      </c>
      <c r="AC100" s="1"/>
      <c r="AD100" s="1"/>
      <c r="AE100" s="2"/>
      <c r="AF100" s="1" t="s">
        <v>330</v>
      </c>
      <c r="AG100" s="1"/>
      <c r="AH100" s="1"/>
      <c r="AI100" s="2"/>
      <c r="AJ100" s="1" t="s">
        <v>331</v>
      </c>
      <c r="AK100" s="1"/>
      <c r="AL100" s="1"/>
      <c r="AM100" s="2"/>
      <c r="AN100" s="1" t="s">
        <v>332</v>
      </c>
      <c r="AO100" s="1"/>
      <c r="AP100" s="1"/>
      <c r="AQ100" s="2"/>
      <c r="AR100" s="1" t="s">
        <v>333</v>
      </c>
      <c r="AS100" s="1"/>
      <c r="AT100" s="1"/>
      <c r="AU100" s="2"/>
    </row>
    <row r="101" spans="1:47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1" t="s">
        <v>334</v>
      </c>
      <c r="Y101" s="1"/>
      <c r="Z101" s="1"/>
      <c r="AA101" s="2"/>
      <c r="AB101" s="1" t="s">
        <v>335</v>
      </c>
      <c r="AC101" s="1"/>
      <c r="AD101" s="1"/>
      <c r="AE101" s="2"/>
      <c r="AF101" s="1" t="s">
        <v>336</v>
      </c>
      <c r="AG101" s="1"/>
      <c r="AH101" s="1"/>
      <c r="AI101" s="2"/>
      <c r="AJ101" s="1" t="s">
        <v>337</v>
      </c>
      <c r="AK101" s="1"/>
      <c r="AL101" s="1"/>
      <c r="AM101" s="2"/>
      <c r="AN101" s="1" t="s">
        <v>338</v>
      </c>
      <c r="AO101" s="1"/>
      <c r="AP101" s="1"/>
      <c r="AQ101" s="2"/>
      <c r="AR101" s="1" t="s">
        <v>339</v>
      </c>
      <c r="AS101" s="1"/>
      <c r="AT101" s="1"/>
      <c r="AU101" s="2"/>
    </row>
    <row r="102" spans="1:47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1" t="s">
        <v>340</v>
      </c>
      <c r="Y102" s="1"/>
      <c r="Z102" s="1"/>
      <c r="AA102" s="2"/>
      <c r="AB102" s="1" t="s">
        <v>341</v>
      </c>
      <c r="AC102" s="1"/>
      <c r="AD102" s="1"/>
      <c r="AE102" s="2"/>
      <c r="AF102" s="1" t="s">
        <v>342</v>
      </c>
      <c r="AG102" s="1"/>
      <c r="AH102" s="1"/>
      <c r="AI102" s="2"/>
      <c r="AJ102" s="1" t="s">
        <v>343</v>
      </c>
      <c r="AK102" s="1"/>
      <c r="AL102" s="1"/>
      <c r="AM102" s="2"/>
      <c r="AN102" s="1" t="s">
        <v>344</v>
      </c>
      <c r="AO102" s="1"/>
      <c r="AP102" s="1"/>
      <c r="AQ102" s="2"/>
      <c r="AR102" s="1" t="s">
        <v>345</v>
      </c>
      <c r="AS102" s="1"/>
      <c r="AT102" s="1"/>
      <c r="AU102" s="2"/>
    </row>
    <row r="103" spans="1:47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1" t="s">
        <v>346</v>
      </c>
      <c r="Y103" s="1"/>
      <c r="Z103" s="1"/>
      <c r="AA103" s="2"/>
      <c r="AB103" s="1" t="s">
        <v>347</v>
      </c>
      <c r="AC103" s="1"/>
      <c r="AD103" s="1"/>
      <c r="AE103" s="2"/>
      <c r="AF103" s="1" t="s">
        <v>348</v>
      </c>
      <c r="AG103" s="1"/>
      <c r="AH103" s="1"/>
      <c r="AI103" s="2"/>
      <c r="AJ103" s="1" t="s">
        <v>349</v>
      </c>
      <c r="AK103" s="1"/>
      <c r="AL103" s="1"/>
      <c r="AM103" s="2"/>
      <c r="AN103" s="1" t="s">
        <v>350</v>
      </c>
      <c r="AO103" s="1"/>
      <c r="AP103" s="1"/>
      <c r="AQ103" s="2"/>
      <c r="AR103" s="1" t="s">
        <v>351</v>
      </c>
      <c r="AS103" s="1"/>
      <c r="AT103" s="1"/>
      <c r="AU103" s="2"/>
    </row>
    <row r="104" spans="1:47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1" t="s">
        <v>352</v>
      </c>
      <c r="Y104" s="1"/>
      <c r="Z104" s="1"/>
      <c r="AA104" s="2"/>
      <c r="AB104" s="1" t="s">
        <v>353</v>
      </c>
      <c r="AC104" s="1"/>
      <c r="AD104" s="1"/>
      <c r="AE104" s="2"/>
      <c r="AF104" s="1" t="s">
        <v>354</v>
      </c>
      <c r="AG104" s="1"/>
      <c r="AH104" s="1"/>
      <c r="AI104" s="2"/>
      <c r="AJ104" s="1" t="s">
        <v>355</v>
      </c>
      <c r="AK104" s="1"/>
      <c r="AL104" s="1"/>
      <c r="AM104" s="2"/>
      <c r="AN104" s="1" t="s">
        <v>356</v>
      </c>
      <c r="AO104" s="1"/>
      <c r="AP104" s="1"/>
      <c r="AQ104" s="2"/>
      <c r="AR104" s="1" t="s">
        <v>357</v>
      </c>
      <c r="AS104" s="1"/>
      <c r="AT104" s="1"/>
      <c r="AU104" s="2"/>
    </row>
    <row r="105" spans="1:4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" t="s">
        <v>358</v>
      </c>
      <c r="AC105" s="1"/>
      <c r="AD105" s="1"/>
      <c r="AE105" s="2"/>
      <c r="AF105" s="1" t="s">
        <v>359</v>
      </c>
      <c r="AG105" s="1"/>
      <c r="AH105" s="1"/>
      <c r="AI105" s="2"/>
      <c r="AJ105" s="1" t="s">
        <v>360</v>
      </c>
      <c r="AK105" s="1"/>
      <c r="AL105" s="1"/>
      <c r="AM105" s="2"/>
      <c r="AN105" s="1" t="s">
        <v>361</v>
      </c>
      <c r="AO105" s="1"/>
      <c r="AP105" s="1"/>
      <c r="AQ105" s="2"/>
      <c r="AR105" s="1" t="s">
        <v>362</v>
      </c>
      <c r="AS105" s="1"/>
      <c r="AT105" s="1"/>
      <c r="AU105" s="2"/>
    </row>
    <row r="106" spans="1:47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2024-11-27T19:21:32Z</dcterms:created>
  <dcterms:modified xsi:type="dcterms:W3CDTF">2025-04-10T04:39:40Z</dcterms:modified>
  <cp:category/>
  <cp:contentStatus/>
</cp:coreProperties>
</file>