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FE026156-4C9F-4FB9-9ED5-7F28377A32A9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7" i="1" l="1"/>
  <c r="T102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00" i="1"/>
  <c r="D70" i="1"/>
  <c r="D71" i="1"/>
  <c r="D72" i="1"/>
  <c r="D73" i="1"/>
  <c r="D74" i="1"/>
  <c r="D75" i="1"/>
  <c r="D76" i="1"/>
  <c r="D77" i="1"/>
  <c r="O126" i="1" s="1"/>
  <c r="D78" i="1"/>
  <c r="D79" i="1"/>
  <c r="O121" i="1"/>
  <c r="O122" i="1"/>
  <c r="O133" i="1"/>
  <c r="O134" i="1"/>
  <c r="O137" i="1"/>
  <c r="O138" i="1"/>
  <c r="O142" i="1"/>
  <c r="O149" i="1"/>
  <c r="O150" i="1"/>
  <c r="O153" i="1"/>
  <c r="O154" i="1"/>
  <c r="D69" i="1"/>
  <c r="D52" i="1"/>
  <c r="D53" i="1"/>
  <c r="D54" i="1"/>
  <c r="D55" i="1"/>
  <c r="D56" i="1"/>
  <c r="D57" i="1"/>
  <c r="D58" i="1"/>
  <c r="D59" i="1"/>
  <c r="O108" i="1" s="1"/>
  <c r="D60" i="1"/>
  <c r="D61" i="1"/>
  <c r="D62" i="1"/>
  <c r="D63" i="1"/>
  <c r="O112" i="1" s="1"/>
  <c r="D64" i="1"/>
  <c r="D65" i="1"/>
  <c r="D66" i="1"/>
  <c r="D67" i="1"/>
  <c r="O116" i="1" s="1"/>
  <c r="D68" i="1"/>
  <c r="D51" i="1"/>
  <c r="O100" i="1" s="1"/>
  <c r="O101" i="1"/>
  <c r="O104" i="1"/>
  <c r="O120" i="1"/>
  <c r="O124" i="1"/>
  <c r="O128" i="1"/>
  <c r="O132" i="1"/>
  <c r="O136" i="1"/>
  <c r="O140" i="1"/>
  <c r="O144" i="1"/>
  <c r="O148" i="1"/>
  <c r="O152" i="1"/>
  <c r="O156" i="1"/>
  <c r="O160" i="1"/>
  <c r="O102" i="1"/>
  <c r="O103" i="1"/>
  <c r="O105" i="1"/>
  <c r="O106" i="1"/>
  <c r="O107" i="1"/>
  <c r="O109" i="1"/>
  <c r="O110" i="1"/>
  <c r="O111" i="1"/>
  <c r="O113" i="1"/>
  <c r="O114" i="1"/>
  <c r="O115" i="1"/>
  <c r="O117" i="1"/>
  <c r="O118" i="1"/>
  <c r="O119" i="1"/>
  <c r="O123" i="1"/>
  <c r="O125" i="1"/>
  <c r="O127" i="1"/>
  <c r="O129" i="1"/>
  <c r="O130" i="1"/>
  <c r="O131" i="1"/>
  <c r="O135" i="1"/>
  <c r="O139" i="1"/>
  <c r="O141" i="1"/>
  <c r="O143" i="1"/>
  <c r="O145" i="1"/>
  <c r="O146" i="1"/>
  <c r="O147" i="1"/>
  <c r="O151" i="1"/>
  <c r="O155" i="1"/>
  <c r="O157" i="1"/>
  <c r="O158" i="1"/>
  <c r="O159" i="1"/>
  <c r="S89" i="1" l="1"/>
  <c r="S90" i="1" s="1"/>
  <c r="R80" i="1" l="1" a="1"/>
  <c r="R80" i="1" s="1"/>
  <c r="N82" i="1" a="1"/>
  <c r="O82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0" i="1"/>
  <c r="I7" i="1" a="1"/>
  <c r="I7" i="1" s="1"/>
  <c r="M107" i="1" l="1"/>
  <c r="M93" i="1"/>
  <c r="K93" i="1"/>
  <c r="M119" i="1" s="1"/>
  <c r="M110" i="1"/>
  <c r="M106" i="1"/>
  <c r="M94" i="1"/>
  <c r="M121" i="1"/>
  <c r="M109" i="1"/>
  <c r="M105" i="1"/>
  <c r="M120" i="1"/>
  <c r="M116" i="1"/>
  <c r="M104" i="1"/>
  <c r="M100" i="1"/>
  <c r="R81" i="1"/>
  <c r="S81" i="1"/>
  <c r="S80" i="1"/>
  <c r="N83" i="1"/>
  <c r="N82" i="1"/>
  <c r="O83" i="1"/>
  <c r="J8" i="1"/>
  <c r="I8" i="1"/>
  <c r="J7" i="1"/>
  <c r="R51" i="1" a="1"/>
  <c r="R52" i="1" s="1"/>
  <c r="I51" i="1" a="1"/>
  <c r="I51" i="1" s="1"/>
  <c r="M108" i="1" l="1"/>
  <c r="M97" i="1"/>
  <c r="M113" i="1"/>
  <c r="M98" i="1"/>
  <c r="M114" i="1"/>
  <c r="M95" i="1"/>
  <c r="O93" i="1" s="1"/>
  <c r="M111" i="1"/>
  <c r="M96" i="1"/>
  <c r="M112" i="1"/>
  <c r="M101" i="1"/>
  <c r="M117" i="1"/>
  <c r="M102" i="1"/>
  <c r="M118" i="1"/>
  <c r="M99" i="1"/>
  <c r="M115" i="1"/>
  <c r="M103" i="1"/>
  <c r="S54" i="1"/>
  <c r="S51" i="1"/>
  <c r="S53" i="1"/>
  <c r="R51" i="1"/>
  <c r="S55" i="1"/>
  <c r="R53" i="1"/>
  <c r="R55" i="1"/>
  <c r="S52" i="1"/>
  <c r="R54" i="1"/>
  <c r="K51" i="1"/>
  <c r="K57" i="1"/>
  <c r="J56" i="1"/>
  <c r="I55" i="1"/>
  <c r="K53" i="1"/>
  <c r="J52" i="1"/>
  <c r="J57" i="1"/>
  <c r="I56" i="1"/>
  <c r="K54" i="1"/>
  <c r="J53" i="1"/>
  <c r="I52" i="1"/>
  <c r="I57" i="1"/>
  <c r="K55" i="1"/>
  <c r="J54" i="1"/>
  <c r="I53" i="1"/>
  <c r="K56" i="1"/>
  <c r="J55" i="1"/>
  <c r="I54" i="1"/>
  <c r="K52" i="1"/>
  <c r="J51" i="1"/>
  <c r="F101" i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<sst xmlns="http://schemas.openxmlformats.org/spreadsheetml/2006/main" count="144" uniqueCount="15">
  <si>
    <t>Temp[C]</t>
  </si>
  <si>
    <t>U[V]</t>
  </si>
  <si>
    <t>Zakres</t>
  </si>
  <si>
    <t>100mV</t>
  </si>
  <si>
    <t>nr</t>
  </si>
  <si>
    <t>Czas[min]</t>
  </si>
  <si>
    <t>Czas[s]</t>
  </si>
  <si>
    <t>U srednie</t>
  </si>
  <si>
    <t>ua(U) [V]</t>
  </si>
  <si>
    <r>
      <t>A=</t>
    </r>
    <r>
      <rPr>
        <sz val="11"/>
        <color theme="1"/>
        <rFont val="Calibri"/>
        <family val="2"/>
        <charset val="238"/>
      </rPr>
      <t>α</t>
    </r>
  </si>
  <si>
    <t>u(A)</t>
  </si>
  <si>
    <t>U(k)</t>
  </si>
  <si>
    <t>Tk</t>
  </si>
  <si>
    <t>ub(U)</t>
  </si>
  <si>
    <t>uc(Tk)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</si>
</sst>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  <xf numFmtId="164" fontId="0" fillId="0" borderId="0" xfId="0" applyNumberFormat="1"/>
    <xf numFmtId="165" fontId="0" fillId="0" borderId="0" xfId="0" applyNumberFormat="1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TEMPERATURY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2631013833522996E-2"/>
          <c:y val="9.32126733246956E-2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xVal>
            <c:numRef>
              <c:f>Arkusz1!$F$51:$F$111</c:f>
              <c:numCache>
                <c:formatCode>General</c:formatCode>
                <c:ptCount val="6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</c:numCache>
            </c:numRef>
          </c:xVal>
          <c:yVal>
            <c:numRef>
              <c:f>Arkusz1!$D$51:$D$79</c:f>
              <c:numCache>
                <c:formatCode>General</c:formatCode>
                <c:ptCount val="29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  <c:pt idx="5">
                  <c:v>2.7300000000000001E-2</c:v>
                </c:pt>
                <c:pt idx="6">
                  <c:v>2.7000000000000003E-2</c:v>
                </c:pt>
                <c:pt idx="7">
                  <c:v>2.6800000000000001E-2</c:v>
                </c:pt>
                <c:pt idx="8">
                  <c:v>2.6600000000000002E-2</c:v>
                </c:pt>
                <c:pt idx="9">
                  <c:v>2.64E-2</c:v>
                </c:pt>
                <c:pt idx="10">
                  <c:v>2.6200000000000001E-2</c:v>
                </c:pt>
                <c:pt idx="11">
                  <c:v>2.6000000000000002E-2</c:v>
                </c:pt>
                <c:pt idx="12">
                  <c:v>2.5699999999999997E-2</c:v>
                </c:pt>
                <c:pt idx="13">
                  <c:v>2.5499999999999998E-2</c:v>
                </c:pt>
                <c:pt idx="14">
                  <c:v>2.52E-2</c:v>
                </c:pt>
                <c:pt idx="15">
                  <c:v>2.4900000000000002E-2</c:v>
                </c:pt>
                <c:pt idx="16">
                  <c:v>2.4399999999999998E-2</c:v>
                </c:pt>
                <c:pt idx="17">
                  <c:v>2.3799999999999998E-2</c:v>
                </c:pt>
                <c:pt idx="18">
                  <c:v>2.2799999999999997E-2</c:v>
                </c:pt>
                <c:pt idx="19">
                  <c:v>2.1700000000000001E-2</c:v>
                </c:pt>
                <c:pt idx="20">
                  <c:v>2.06E-2</c:v>
                </c:pt>
                <c:pt idx="21">
                  <c:v>1.9599999999999999E-2</c:v>
                </c:pt>
                <c:pt idx="22">
                  <c:v>1.8600000000000002E-2</c:v>
                </c:pt>
                <c:pt idx="23">
                  <c:v>1.7899999999999999E-2</c:v>
                </c:pt>
                <c:pt idx="24">
                  <c:v>1.7299999999999999E-2</c:v>
                </c:pt>
                <c:pt idx="25">
                  <c:v>1.6899999999999998E-2</c:v>
                </c:pt>
                <c:pt idx="26">
                  <c:v>1.6399999999999998E-2</c:v>
                </c:pt>
                <c:pt idx="27">
                  <c:v>1.61E-2</c:v>
                </c:pt>
                <c:pt idx="28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4.044431499098837E-2"/>
                  <c:y val="-8.9677939980280178E-3"/>
                </c:manualLayout>
              </c:layout>
              <c:numFmt formatCode="General" sourceLinked="0"/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Arkusz1!$K$60:$K$64</c:f>
              <c:numCache>
                <c:formatCode>General</c:formatCode>
                <c:ptCount val="5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AF-4BC0-A447-9C67106126F7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none"/>
          </c:marker>
          <c:trendline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-8.4743888125722797E-3"/>
                  <c:y val="-6.7964794750898866E-2"/>
                </c:manualLayout>
              </c:layout>
              <c:numFmt formatCode="General" sourceLinked="0"/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Arkusz1!$K$64:$K$76</c:f>
              <c:numCache>
                <c:formatCode>General</c:formatCode>
                <c:ptCount val="13"/>
                <c:pt idx="0">
                  <c:v>2.7799999999999998E-2</c:v>
                </c:pt>
                <c:pt idx="1">
                  <c:v>2.7300000000000001E-2</c:v>
                </c:pt>
                <c:pt idx="2">
                  <c:v>2.7000000000000003E-2</c:v>
                </c:pt>
                <c:pt idx="3">
                  <c:v>2.6800000000000001E-2</c:v>
                </c:pt>
                <c:pt idx="4">
                  <c:v>2.6600000000000002E-2</c:v>
                </c:pt>
                <c:pt idx="5">
                  <c:v>2.64E-2</c:v>
                </c:pt>
                <c:pt idx="6">
                  <c:v>2.6200000000000001E-2</c:v>
                </c:pt>
                <c:pt idx="7">
                  <c:v>2.6000000000000002E-2</c:v>
                </c:pt>
                <c:pt idx="8">
                  <c:v>2.5699999999999997E-2</c:v>
                </c:pt>
                <c:pt idx="9">
                  <c:v>2.5499999999999998E-2</c:v>
                </c:pt>
                <c:pt idx="10">
                  <c:v>2.52E-2</c:v>
                </c:pt>
                <c:pt idx="11">
                  <c:v>2.4900000000000002E-2</c:v>
                </c:pt>
                <c:pt idx="12">
                  <c:v>2.4399999999999998E-2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AF-4BC0-A447-9C67106126F7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2.0338586132488372E-4"/>
                  <c:y val="4.2121807946427094E-2"/>
                </c:manualLayout>
              </c:layout>
              <c:numFmt formatCode="General" sourceLinked="0"/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Arkusz1!$K$76:$K$88</c:f>
              <c:numCache>
                <c:formatCode>General</c:formatCode>
                <c:ptCount val="13"/>
                <c:pt idx="0">
                  <c:v>2.4399999999999998E-2</c:v>
                </c:pt>
                <c:pt idx="1">
                  <c:v>2.3799999999999998E-2</c:v>
                </c:pt>
                <c:pt idx="2">
                  <c:v>2.2799999999999997E-2</c:v>
                </c:pt>
                <c:pt idx="3">
                  <c:v>2.1700000000000001E-2</c:v>
                </c:pt>
                <c:pt idx="4">
                  <c:v>2.06E-2</c:v>
                </c:pt>
                <c:pt idx="5">
                  <c:v>1.9599999999999999E-2</c:v>
                </c:pt>
                <c:pt idx="6">
                  <c:v>1.8600000000000002E-2</c:v>
                </c:pt>
                <c:pt idx="7">
                  <c:v>1.7899999999999999E-2</c:v>
                </c:pt>
                <c:pt idx="8">
                  <c:v>1.7299999999999999E-2</c:v>
                </c:pt>
                <c:pt idx="9">
                  <c:v>1.6899999999999998E-2</c:v>
                </c:pt>
                <c:pt idx="10">
                  <c:v>1.6399999999999998E-2</c:v>
                </c:pt>
                <c:pt idx="11">
                  <c:v>1.61E-2</c:v>
                </c:pt>
                <c:pt idx="12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AF-4BC0-A447-9C6710612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32384"/>
        <c:axId val="1443813792"/>
      </c:scatterChart>
      <c:val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3813792"/>
        <c:crosses val="autoZero"/>
        <c:crossBetween val="midCat"/>
        <c:minorUnit val="1"/>
      </c:valAx>
      <c:valAx>
        <c:axId val="144381379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33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179712589320272E-2"/>
                  <c:y val="-7.60665510031585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xVal>
          <c:y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C-4AFC-9E22-7DE004EE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05536"/>
        <c:axId val="539899632"/>
      </c:scatterChart>
      <c:valAx>
        <c:axId val="5399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899632"/>
        <c:crosses val="autoZero"/>
        <c:crossBetween val="midCat"/>
      </c:valAx>
      <c:valAx>
        <c:axId val="5398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9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339212347255425E-2"/>
                  <c:y val="-7.0189825255133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Arkusz1!$M$51:$M$79</c:f>
              <c:numCache>
                <c:formatCode>General</c:formatCode>
                <c:ptCount val="2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</c:numCache>
            </c:numRef>
          </c:xVal>
          <c:yVal>
            <c:numRef>
              <c:f>Arkusz1!$N$51:$N$79</c:f>
              <c:numCache>
                <c:formatCode>General</c:formatCode>
                <c:ptCount val="29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9-4857-9778-D7281BE183F3}"/>
            </c:ext>
          </c:extLst>
        </c:ser>
        <c:ser>
          <c:idx val="1"/>
          <c:order val="1"/>
          <c:tx>
            <c:strRef>
              <c:f>Arkusz1!$M$51:$M$55</c:f>
              <c:strCach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Arkusz1!$N$51:$N$55</c:f>
              <c:numCache>
                <c:formatCode>General</c:formatCode>
                <c:ptCount val="5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5-45BA-B95C-747267C1242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backward val="30"/>
            <c:dispRSqr val="0"/>
            <c:dispEq val="1"/>
            <c:trendlineLbl>
              <c:layout>
                <c:manualLayout>
                  <c:x val="-6.1824268986389536E-3"/>
                  <c:y val="4.0672867120830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Arkusz1!$N$55:$N$67</c:f>
              <c:numCache>
                <c:formatCode>General</c:formatCode>
                <c:ptCount val="13"/>
                <c:pt idx="0">
                  <c:v>2.78</c:v>
                </c:pt>
                <c:pt idx="1">
                  <c:v>2.73</c:v>
                </c:pt>
                <c:pt idx="2">
                  <c:v>2.7</c:v>
                </c:pt>
                <c:pt idx="3">
                  <c:v>2.68</c:v>
                </c:pt>
                <c:pt idx="4">
                  <c:v>2.66</c:v>
                </c:pt>
                <c:pt idx="5">
                  <c:v>2.64</c:v>
                </c:pt>
                <c:pt idx="6">
                  <c:v>2.62</c:v>
                </c:pt>
                <c:pt idx="7">
                  <c:v>2.6</c:v>
                </c:pt>
                <c:pt idx="8">
                  <c:v>2.57</c:v>
                </c:pt>
                <c:pt idx="9">
                  <c:v>2.5499999999999998</c:v>
                </c:pt>
                <c:pt idx="10">
                  <c:v>2.52</c:v>
                </c:pt>
                <c:pt idx="11">
                  <c:v>2.4900000000000002</c:v>
                </c:pt>
                <c:pt idx="12">
                  <c:v>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E5-45BA-B95C-747267C1242D}"/>
            </c:ext>
          </c:extLst>
        </c:ser>
        <c:ser>
          <c:idx val="3"/>
          <c:order val="3"/>
          <c:tx>
            <c:strRef>
              <c:f>Arkusz1!$M$67:$M$79</c:f>
              <c:strCach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Arkusz1!$N$67:$N$79</c:f>
              <c:numCache>
                <c:formatCode>General</c:formatCode>
                <c:ptCount val="13"/>
                <c:pt idx="0">
                  <c:v>2.44</c:v>
                </c:pt>
                <c:pt idx="1">
                  <c:v>2.38</c:v>
                </c:pt>
                <c:pt idx="2">
                  <c:v>2.2799999999999998</c:v>
                </c:pt>
                <c:pt idx="3">
                  <c:v>2.17</c:v>
                </c:pt>
                <c:pt idx="4">
                  <c:v>2.06</c:v>
                </c:pt>
                <c:pt idx="5">
                  <c:v>1.96</c:v>
                </c:pt>
                <c:pt idx="6">
                  <c:v>1.86</c:v>
                </c:pt>
                <c:pt idx="7">
                  <c:v>1.79</c:v>
                </c:pt>
                <c:pt idx="8">
                  <c:v>1.73</c:v>
                </c:pt>
                <c:pt idx="9">
                  <c:v>1.69</c:v>
                </c:pt>
                <c:pt idx="10">
                  <c:v>1.64</c:v>
                </c:pt>
                <c:pt idx="11">
                  <c:v>1.61</c:v>
                </c:pt>
                <c:pt idx="12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E5-45BA-B95C-747267C1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9728"/>
        <c:axId val="516221040"/>
      </c:scatterChart>
      <c:valAx>
        <c:axId val="51621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21040"/>
        <c:crosses val="autoZero"/>
        <c:crossBetween val="midCat"/>
      </c:valAx>
      <c:valAx>
        <c:axId val="5162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62484</xdr:colOff>
      <xdr:row>5</xdr:row>
      <xdr:rowOff>63925</xdr:rowOff>
    </xdr:from>
    <xdr:to>
      <xdr:col>46</xdr:col>
      <xdr:colOff>497516</xdr:colOff>
      <xdr:row>37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29765</xdr:colOff>
      <xdr:row>43</xdr:row>
      <xdr:rowOff>158883</xdr:rowOff>
    </xdr:from>
    <xdr:to>
      <xdr:col>54</xdr:col>
      <xdr:colOff>498743</xdr:colOff>
      <xdr:row>77</xdr:row>
      <xdr:rowOff>77832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462642</xdr:colOff>
      <xdr:row>10</xdr:row>
      <xdr:rowOff>65314</xdr:rowOff>
    </xdr:from>
    <xdr:to>
      <xdr:col>19</xdr:col>
      <xdr:colOff>402771</xdr:colOff>
      <xdr:row>34</xdr:row>
      <xdr:rowOff>119742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D7F6EA2-6B08-45EA-A321-6BA993EB0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283028</xdr:colOff>
      <xdr:row>53</xdr:row>
      <xdr:rowOff>138792</xdr:rowOff>
    </xdr:from>
    <xdr:to>
      <xdr:col>30</xdr:col>
      <xdr:colOff>57150</xdr:colOff>
      <xdr:row>78</xdr:row>
      <xdr:rowOff>117020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244E7A11-58E2-4312-88C3-E4D05871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160"/>
  <sheetViews>
    <sheetView tabSelected="1" topLeftCell="A40" zoomScale="70" zoomScaleNormal="70" workbookViewId="0">
      <selection activeCell="T97" sqref="T97"/>
    </sheetView>
  </sheetViews>
  <sheetFormatPr defaultRowHeight="14.4" x14ac:dyDescent="0.3"/>
  <cols>
    <col min="13" max="13" width="12.5546875" bestFit="1" customWidth="1"/>
    <col min="14" max="14" width="19.88671875" customWidth="1"/>
    <col min="15" max="15" width="11.88671875" bestFit="1" customWidth="1"/>
    <col min="18" max="18" width="13" bestFit="1" customWidth="1"/>
    <col min="19" max="19" width="9" bestFit="1" customWidth="1"/>
  </cols>
  <sheetData>
    <row r="6" spans="2:15" x14ac:dyDescent="0.3">
      <c r="B6" t="s">
        <v>4</v>
      </c>
      <c r="C6" s="1" t="s">
        <v>0</v>
      </c>
      <c r="D6" s="2" t="s">
        <v>1</v>
      </c>
      <c r="E6" t="s">
        <v>2</v>
      </c>
      <c r="N6" t="s">
        <v>9</v>
      </c>
      <c r="O6" t="s">
        <v>10</v>
      </c>
    </row>
    <row r="7" spans="2:15" x14ac:dyDescent="0.3">
      <c r="B7">
        <v>1</v>
      </c>
      <c r="C7" s="1">
        <v>20.329999999999998</v>
      </c>
      <c r="D7" s="2">
        <v>0.83</v>
      </c>
      <c r="E7" t="s">
        <v>3</v>
      </c>
      <c r="I7">
        <f t="array" ref="I7:J8">LINEST(D7:D43,C7:C43,TRUE,TRUE)</f>
        <v>4.0381506162902474E-2</v>
      </c>
      <c r="J7">
        <v>-1.0150244393513308E-2</v>
      </c>
      <c r="N7">
        <v>4.0381506162902474E-2</v>
      </c>
      <c r="O7">
        <v>1.1621630175387636E-4</v>
      </c>
    </row>
    <row r="8" spans="2:15" x14ac:dyDescent="0.3">
      <c r="B8">
        <v>2</v>
      </c>
      <c r="C8" s="1">
        <v>21.2</v>
      </c>
      <c r="D8" s="2">
        <v>0.85</v>
      </c>
      <c r="E8" t="s">
        <v>3</v>
      </c>
      <c r="I8">
        <v>1.1621630175387636E-4</v>
      </c>
      <c r="J8">
        <v>6.7551614529421126E-3</v>
      </c>
    </row>
    <row r="9" spans="2:15" x14ac:dyDescent="0.3">
      <c r="B9">
        <v>3</v>
      </c>
      <c r="C9" s="1">
        <v>22.3</v>
      </c>
      <c r="D9" s="2">
        <v>0.92</v>
      </c>
      <c r="E9" t="s">
        <v>3</v>
      </c>
    </row>
    <row r="10" spans="2:15" x14ac:dyDescent="0.3">
      <c r="B10">
        <v>4</v>
      </c>
      <c r="C10" s="1">
        <v>24.4</v>
      </c>
      <c r="D10" s="2">
        <v>1.01</v>
      </c>
      <c r="E10" t="s">
        <v>3</v>
      </c>
    </row>
    <row r="11" spans="2:15" x14ac:dyDescent="0.3">
      <c r="B11">
        <v>5</v>
      </c>
      <c r="C11" s="1">
        <v>26.5</v>
      </c>
      <c r="D11" s="2">
        <v>1.08</v>
      </c>
      <c r="E11" t="s">
        <v>3</v>
      </c>
    </row>
    <row r="12" spans="2:15" x14ac:dyDescent="0.3">
      <c r="B12">
        <v>6</v>
      </c>
      <c r="C12" s="1">
        <v>28.4</v>
      </c>
      <c r="D12" s="2">
        <v>1.1399999999999999</v>
      </c>
      <c r="E12" t="s">
        <v>3</v>
      </c>
    </row>
    <row r="13" spans="2:15" x14ac:dyDescent="0.3">
      <c r="B13">
        <v>7</v>
      </c>
      <c r="C13" s="1">
        <v>30.4</v>
      </c>
      <c r="D13" s="2">
        <v>1.2</v>
      </c>
      <c r="E13" t="s">
        <v>3</v>
      </c>
    </row>
    <row r="14" spans="2:15" x14ac:dyDescent="0.3">
      <c r="B14">
        <v>8</v>
      </c>
      <c r="C14" s="1">
        <v>32</v>
      </c>
      <c r="D14" s="2">
        <v>1.27</v>
      </c>
      <c r="E14" t="s">
        <v>3</v>
      </c>
    </row>
    <row r="15" spans="2:15" x14ac:dyDescent="0.3">
      <c r="B15">
        <v>9</v>
      </c>
      <c r="C15" s="1">
        <v>34</v>
      </c>
      <c r="D15" s="2">
        <v>1.36</v>
      </c>
      <c r="E15" t="s">
        <v>3</v>
      </c>
    </row>
    <row r="16" spans="2:15" x14ac:dyDescent="0.3">
      <c r="B16">
        <v>10</v>
      </c>
      <c r="C16" s="1">
        <v>36</v>
      </c>
      <c r="D16" s="2">
        <v>1.45</v>
      </c>
      <c r="E16" t="s">
        <v>3</v>
      </c>
    </row>
    <row r="17" spans="2:5" x14ac:dyDescent="0.3">
      <c r="B17">
        <v>11</v>
      </c>
      <c r="C17" s="1">
        <v>38</v>
      </c>
      <c r="D17" s="2">
        <v>1.52</v>
      </c>
      <c r="E17" t="s">
        <v>3</v>
      </c>
    </row>
    <row r="18" spans="2:5" x14ac:dyDescent="0.3">
      <c r="B18">
        <v>12</v>
      </c>
      <c r="C18" s="1">
        <v>40</v>
      </c>
      <c r="D18" s="2">
        <v>1.6</v>
      </c>
      <c r="E18" t="s">
        <v>3</v>
      </c>
    </row>
    <row r="19" spans="2:5" x14ac:dyDescent="0.3">
      <c r="B19">
        <v>13</v>
      </c>
      <c r="C19" s="1">
        <v>42</v>
      </c>
      <c r="D19" s="2">
        <v>1.67</v>
      </c>
      <c r="E19" t="s">
        <v>3</v>
      </c>
    </row>
    <row r="20" spans="2:5" x14ac:dyDescent="0.3">
      <c r="B20">
        <v>14</v>
      </c>
      <c r="C20" s="1">
        <v>44</v>
      </c>
      <c r="D20" s="2">
        <v>1.74</v>
      </c>
      <c r="E20" t="s">
        <v>3</v>
      </c>
    </row>
    <row r="21" spans="2:5" x14ac:dyDescent="0.3">
      <c r="B21">
        <v>15</v>
      </c>
      <c r="C21" s="1">
        <v>46</v>
      </c>
      <c r="D21" s="2">
        <v>1.83</v>
      </c>
      <c r="E21" t="s">
        <v>3</v>
      </c>
    </row>
    <row r="22" spans="2:5" x14ac:dyDescent="0.3">
      <c r="B22">
        <v>16</v>
      </c>
      <c r="C22" s="1">
        <v>48</v>
      </c>
      <c r="D22" s="2">
        <v>1.92</v>
      </c>
      <c r="E22" t="s">
        <v>3</v>
      </c>
    </row>
    <row r="23" spans="2:5" x14ac:dyDescent="0.3">
      <c r="B23">
        <v>17</v>
      </c>
      <c r="C23" s="1">
        <v>50</v>
      </c>
      <c r="D23" s="2">
        <v>2</v>
      </c>
      <c r="E23" t="s">
        <v>3</v>
      </c>
    </row>
    <row r="24" spans="2:5" x14ac:dyDescent="0.3">
      <c r="B24">
        <v>18</v>
      </c>
      <c r="C24" s="1">
        <v>52</v>
      </c>
      <c r="D24" s="2">
        <v>2.09</v>
      </c>
      <c r="E24" t="s">
        <v>3</v>
      </c>
    </row>
    <row r="25" spans="2:5" x14ac:dyDescent="0.3">
      <c r="B25">
        <v>19</v>
      </c>
      <c r="C25" s="1">
        <v>54</v>
      </c>
      <c r="D25" s="2">
        <v>2.17</v>
      </c>
      <c r="E25" t="s">
        <v>3</v>
      </c>
    </row>
    <row r="26" spans="2:5" x14ac:dyDescent="0.3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3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3">
      <c r="B28">
        <v>22</v>
      </c>
      <c r="C28" s="1">
        <v>60</v>
      </c>
      <c r="D28" s="2">
        <v>2.39</v>
      </c>
      <c r="E28" t="s">
        <v>3</v>
      </c>
    </row>
    <row r="29" spans="2:5" x14ac:dyDescent="0.3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3">
      <c r="B30">
        <v>24</v>
      </c>
      <c r="C30" s="1">
        <v>64</v>
      </c>
      <c r="D30" s="2">
        <v>2.56</v>
      </c>
      <c r="E30" t="s">
        <v>3</v>
      </c>
    </row>
    <row r="31" spans="2:5" x14ac:dyDescent="0.3">
      <c r="B31">
        <v>25</v>
      </c>
      <c r="C31" s="1">
        <v>66</v>
      </c>
      <c r="D31" s="2">
        <v>2.64</v>
      </c>
      <c r="E31" t="s">
        <v>3</v>
      </c>
    </row>
    <row r="32" spans="2:5" x14ac:dyDescent="0.3">
      <c r="B32">
        <v>26</v>
      </c>
      <c r="C32" s="1">
        <v>68</v>
      </c>
      <c r="D32" s="2">
        <v>2.74</v>
      </c>
      <c r="E32" t="s">
        <v>3</v>
      </c>
    </row>
    <row r="33" spans="2:5" x14ac:dyDescent="0.3">
      <c r="B33">
        <v>27</v>
      </c>
      <c r="C33" s="1">
        <v>70</v>
      </c>
      <c r="D33" s="2">
        <v>2.82</v>
      </c>
      <c r="E33" t="s">
        <v>3</v>
      </c>
    </row>
    <row r="34" spans="2:5" x14ac:dyDescent="0.3">
      <c r="B34">
        <v>28</v>
      </c>
      <c r="C34" s="1">
        <v>72</v>
      </c>
      <c r="D34" s="2">
        <v>2.9</v>
      </c>
      <c r="E34" t="s">
        <v>3</v>
      </c>
    </row>
    <row r="35" spans="2:5" x14ac:dyDescent="0.3">
      <c r="B35">
        <v>29</v>
      </c>
      <c r="C35" s="1">
        <v>74</v>
      </c>
      <c r="D35" s="2">
        <v>2.98</v>
      </c>
      <c r="E35" t="s">
        <v>3</v>
      </c>
    </row>
    <row r="36" spans="2:5" x14ac:dyDescent="0.3">
      <c r="B36">
        <v>30</v>
      </c>
      <c r="C36" s="1">
        <v>76</v>
      </c>
      <c r="D36" s="2">
        <v>3.07</v>
      </c>
      <c r="E36" t="s">
        <v>3</v>
      </c>
    </row>
    <row r="37" spans="2:5" x14ac:dyDescent="0.3">
      <c r="B37">
        <v>31</v>
      </c>
      <c r="C37" s="1">
        <v>78</v>
      </c>
      <c r="D37" s="2">
        <v>3.16</v>
      </c>
      <c r="E37" t="s">
        <v>3</v>
      </c>
    </row>
    <row r="38" spans="2:5" x14ac:dyDescent="0.3">
      <c r="B38">
        <v>32</v>
      </c>
      <c r="C38" s="1">
        <v>80</v>
      </c>
      <c r="D38" s="2">
        <v>3.23</v>
      </c>
      <c r="E38" t="s">
        <v>3</v>
      </c>
    </row>
    <row r="39" spans="2:5" x14ac:dyDescent="0.3">
      <c r="B39">
        <v>33</v>
      </c>
      <c r="C39" s="1">
        <v>82</v>
      </c>
      <c r="D39" s="2">
        <v>3.31</v>
      </c>
      <c r="E39" t="s">
        <v>3</v>
      </c>
    </row>
    <row r="40" spans="2:5" x14ac:dyDescent="0.3">
      <c r="B40">
        <v>34</v>
      </c>
      <c r="C40" s="1">
        <v>84</v>
      </c>
      <c r="D40" s="2">
        <v>3.39</v>
      </c>
      <c r="E40" t="s">
        <v>3</v>
      </c>
    </row>
    <row r="41" spans="2:5" x14ac:dyDescent="0.3">
      <c r="B41">
        <v>35</v>
      </c>
      <c r="C41" s="1">
        <v>86</v>
      </c>
      <c r="D41" s="2">
        <v>3.48</v>
      </c>
      <c r="E41" t="s">
        <v>3</v>
      </c>
    </row>
    <row r="42" spans="2:5" x14ac:dyDescent="0.3">
      <c r="B42">
        <v>36</v>
      </c>
      <c r="C42" s="1">
        <v>88</v>
      </c>
      <c r="D42" s="2">
        <v>3.55</v>
      </c>
      <c r="E42" t="s">
        <v>3</v>
      </c>
    </row>
    <row r="43" spans="2:5" x14ac:dyDescent="0.3">
      <c r="B43">
        <v>37</v>
      </c>
      <c r="C43" s="1">
        <v>90</v>
      </c>
      <c r="D43" s="2">
        <v>3.63</v>
      </c>
      <c r="E43" t="s">
        <v>3</v>
      </c>
    </row>
    <row r="50" spans="2:19" x14ac:dyDescent="0.3">
      <c r="B50" t="s">
        <v>4</v>
      </c>
      <c r="C50" s="1" t="s">
        <v>5</v>
      </c>
      <c r="D50" s="2" t="s">
        <v>1</v>
      </c>
      <c r="E50" t="s">
        <v>2</v>
      </c>
      <c r="F50" t="s">
        <v>6</v>
      </c>
    </row>
    <row r="51" spans="2:19" x14ac:dyDescent="0.3">
      <c r="B51">
        <v>1</v>
      </c>
      <c r="C51" s="1">
        <v>0</v>
      </c>
      <c r="D51" s="2">
        <f>N51/100</f>
        <v>3.2300000000000002E-2</v>
      </c>
      <c r="E51" t="s">
        <v>3</v>
      </c>
      <c r="F51">
        <f>C51*60</f>
        <v>0</v>
      </c>
      <c r="G51" s="4"/>
      <c r="H51" s="3"/>
      <c r="I51">
        <f t="array" ref="I51:K57">LINEST(C51:C57,D51:D57,TRUE,TRUE)</f>
        <v>-546.23488099882934</v>
      </c>
      <c r="J51">
        <v>17.333008193523206</v>
      </c>
      <c r="K51" t="e">
        <v>#N/A</v>
      </c>
      <c r="M51" s="1">
        <v>0</v>
      </c>
      <c r="N51" s="2">
        <v>3.23</v>
      </c>
      <c r="O51" t="s">
        <v>3</v>
      </c>
      <c r="P51">
        <v>0</v>
      </c>
      <c r="Q51" s="4"/>
      <c r="R51">
        <f t="array" ref="R51:S55">LINEST(M51:M57,N51:N57,TRUE,TRUE)</f>
        <v>-327.74092859929777</v>
      </c>
      <c r="S51">
        <v>1039.9804916113931</v>
      </c>
    </row>
    <row r="52" spans="2:19" x14ac:dyDescent="0.3">
      <c r="B52">
        <v>2</v>
      </c>
      <c r="C52" s="1">
        <v>0.5</v>
      </c>
      <c r="D52" s="2">
        <f t="shared" ref="D52:D68" si="0">N52/100</f>
        <v>3.0499999999999999E-2</v>
      </c>
      <c r="E52" t="s">
        <v>3</v>
      </c>
      <c r="F52">
        <f t="shared" ref="F52:F111" si="1">C52*60</f>
        <v>30</v>
      </c>
      <c r="G52" s="4"/>
      <c r="I52">
        <v>63.662341609743734</v>
      </c>
      <c r="J52">
        <v>1.8487416853727472</v>
      </c>
      <c r="K52" t="e">
        <v>#N/A</v>
      </c>
      <c r="M52" s="1">
        <v>30</v>
      </c>
      <c r="N52" s="2">
        <v>3.05</v>
      </c>
      <c r="O52" t="s">
        <v>3</v>
      </c>
      <c r="P52">
        <v>30</v>
      </c>
      <c r="Q52" s="4"/>
      <c r="R52">
        <v>38.197404965846189</v>
      </c>
      <c r="S52">
        <v>110.92450112236469</v>
      </c>
    </row>
    <row r="53" spans="2:19" x14ac:dyDescent="0.3">
      <c r="B53">
        <v>3</v>
      </c>
      <c r="C53" s="1">
        <v>1</v>
      </c>
      <c r="D53" s="2">
        <f t="shared" si="0"/>
        <v>2.9500000000000002E-2</v>
      </c>
      <c r="E53" t="s">
        <v>3</v>
      </c>
      <c r="F53">
        <f t="shared" si="1"/>
        <v>60</v>
      </c>
      <c r="G53" s="4"/>
      <c r="I53">
        <v>0.93640265314085025</v>
      </c>
      <c r="J53">
        <v>0.29838948641466845</v>
      </c>
      <c r="K53" t="e">
        <v>#N/A</v>
      </c>
      <c r="M53" s="1">
        <v>60</v>
      </c>
      <c r="N53" s="2">
        <v>2.95</v>
      </c>
      <c r="O53" t="s">
        <v>3</v>
      </c>
      <c r="P53">
        <v>60</v>
      </c>
      <c r="Q53" s="4"/>
      <c r="R53">
        <v>0.93640265314085047</v>
      </c>
      <c r="S53">
        <v>17.903369184880081</v>
      </c>
    </row>
    <row r="54" spans="2:19" x14ac:dyDescent="0.3">
      <c r="B54">
        <v>4</v>
      </c>
      <c r="C54" s="1">
        <v>1.5</v>
      </c>
      <c r="D54" s="2">
        <f t="shared" si="0"/>
        <v>2.8500000000000001E-2</v>
      </c>
      <c r="E54" t="s">
        <v>3</v>
      </c>
      <c r="F54">
        <f t="shared" si="1"/>
        <v>90</v>
      </c>
      <c r="G54" s="4"/>
      <c r="I54">
        <v>73.619631901840137</v>
      </c>
      <c r="J54">
        <v>5</v>
      </c>
      <c r="K54" t="e">
        <v>#N/A</v>
      </c>
      <c r="M54" s="1">
        <v>90</v>
      </c>
      <c r="N54" s="2">
        <v>2.85</v>
      </c>
      <c r="O54" t="s">
        <v>3</v>
      </c>
      <c r="P54">
        <v>90</v>
      </c>
      <c r="Q54" s="4"/>
      <c r="R54">
        <v>73.619631901840364</v>
      </c>
      <c r="S54">
        <v>5</v>
      </c>
    </row>
    <row r="55" spans="2:19" x14ac:dyDescent="0.3">
      <c r="B55">
        <v>5</v>
      </c>
      <c r="C55" s="1">
        <v>2</v>
      </c>
      <c r="D55" s="2">
        <f t="shared" si="0"/>
        <v>2.7799999999999998E-2</v>
      </c>
      <c r="E55" t="s">
        <v>3</v>
      </c>
      <c r="F55">
        <f t="shared" si="1"/>
        <v>120</v>
      </c>
      <c r="G55" s="4"/>
      <c r="I55">
        <v>6.554818571985952</v>
      </c>
      <c r="J55">
        <v>0.44518142801404809</v>
      </c>
      <c r="K55" t="e">
        <v>#N/A</v>
      </c>
      <c r="M55" s="1">
        <v>120</v>
      </c>
      <c r="N55" s="2">
        <v>2.78</v>
      </c>
      <c r="O55" t="s">
        <v>3</v>
      </c>
      <c r="P55">
        <v>120</v>
      </c>
      <c r="Q55" s="4"/>
      <c r="R55">
        <v>23597.346859149431</v>
      </c>
      <c r="S55">
        <v>1602.6531408505682</v>
      </c>
    </row>
    <row r="56" spans="2:19" x14ac:dyDescent="0.3">
      <c r="B56">
        <v>6</v>
      </c>
      <c r="C56" s="1">
        <v>2.5</v>
      </c>
      <c r="D56" s="2">
        <f t="shared" si="0"/>
        <v>2.7300000000000001E-2</v>
      </c>
      <c r="E56" t="s">
        <v>3</v>
      </c>
      <c r="F56">
        <f t="shared" si="1"/>
        <v>150</v>
      </c>
      <c r="G56" s="4"/>
      <c r="I56" t="e">
        <v>#N/A</v>
      </c>
      <c r="J56" t="e">
        <v>#N/A</v>
      </c>
      <c r="K56" t="e">
        <v>#N/A</v>
      </c>
      <c r="M56" s="1">
        <v>150</v>
      </c>
      <c r="N56" s="2">
        <v>2.73</v>
      </c>
      <c r="O56" t="s">
        <v>3</v>
      </c>
      <c r="P56">
        <v>150</v>
      </c>
      <c r="Q56" s="4"/>
    </row>
    <row r="57" spans="2:19" x14ac:dyDescent="0.3">
      <c r="B57">
        <v>7</v>
      </c>
      <c r="C57" s="1">
        <v>3</v>
      </c>
      <c r="D57" s="2">
        <f t="shared" si="0"/>
        <v>2.7000000000000003E-2</v>
      </c>
      <c r="E57" t="s">
        <v>3</v>
      </c>
      <c r="F57">
        <f t="shared" si="1"/>
        <v>180</v>
      </c>
      <c r="G57" s="4"/>
      <c r="I57" t="e">
        <v>#N/A</v>
      </c>
      <c r="J57" t="e">
        <v>#N/A</v>
      </c>
      <c r="K57" t="e">
        <v>#N/A</v>
      </c>
      <c r="M57" s="1">
        <v>180</v>
      </c>
      <c r="N57" s="2">
        <v>2.7</v>
      </c>
      <c r="O57" t="s">
        <v>3</v>
      </c>
      <c r="P57">
        <v>180</v>
      </c>
      <c r="Q57" s="4"/>
    </row>
    <row r="58" spans="2:19" x14ac:dyDescent="0.3">
      <c r="B58">
        <v>8</v>
      </c>
      <c r="C58" s="1">
        <v>3.5</v>
      </c>
      <c r="D58" s="2">
        <f t="shared" si="0"/>
        <v>2.6800000000000001E-2</v>
      </c>
      <c r="E58" t="s">
        <v>3</v>
      </c>
      <c r="F58">
        <f t="shared" si="1"/>
        <v>210</v>
      </c>
      <c r="G58" s="1"/>
      <c r="M58" s="1">
        <v>210</v>
      </c>
      <c r="N58" s="2">
        <v>2.68</v>
      </c>
      <c r="O58" t="s">
        <v>3</v>
      </c>
      <c r="P58">
        <v>210</v>
      </c>
      <c r="Q58" s="1"/>
    </row>
    <row r="59" spans="2:19" x14ac:dyDescent="0.3">
      <c r="B59">
        <v>9</v>
      </c>
      <c r="C59" s="1">
        <v>4</v>
      </c>
      <c r="D59" s="2">
        <f t="shared" si="0"/>
        <v>2.6600000000000002E-2</v>
      </c>
      <c r="E59" t="s">
        <v>3</v>
      </c>
      <c r="F59">
        <f t="shared" si="1"/>
        <v>240</v>
      </c>
      <c r="G59" s="1"/>
      <c r="M59" s="1">
        <v>240</v>
      </c>
      <c r="N59" s="2">
        <v>2.66</v>
      </c>
      <c r="O59" t="s">
        <v>3</v>
      </c>
      <c r="P59">
        <v>240</v>
      </c>
      <c r="Q59" s="1"/>
    </row>
    <row r="60" spans="2:19" x14ac:dyDescent="0.3">
      <c r="B60">
        <v>10</v>
      </c>
      <c r="C60" s="1">
        <v>4.5</v>
      </c>
      <c r="D60" s="2">
        <f t="shared" si="0"/>
        <v>2.64E-2</v>
      </c>
      <c r="E60" t="s">
        <v>3</v>
      </c>
      <c r="F60">
        <f t="shared" si="1"/>
        <v>270</v>
      </c>
      <c r="G60" s="1"/>
      <c r="K60">
        <f>N51/100</f>
        <v>3.2300000000000002E-2</v>
      </c>
      <c r="M60" s="1">
        <v>270</v>
      </c>
      <c r="N60" s="2">
        <v>2.64</v>
      </c>
      <c r="O60" t="s">
        <v>3</v>
      </c>
      <c r="P60">
        <v>270</v>
      </c>
      <c r="Q60" s="1"/>
    </row>
    <row r="61" spans="2:19" x14ac:dyDescent="0.3">
      <c r="B61">
        <v>11</v>
      </c>
      <c r="C61" s="1">
        <v>5</v>
      </c>
      <c r="D61" s="2">
        <f t="shared" si="0"/>
        <v>2.6200000000000001E-2</v>
      </c>
      <c r="E61" t="s">
        <v>3</v>
      </c>
      <c r="F61">
        <f t="shared" si="1"/>
        <v>300</v>
      </c>
      <c r="G61" s="1"/>
      <c r="K61">
        <f t="shared" ref="K61:K88" si="2">N52/100</f>
        <v>3.0499999999999999E-2</v>
      </c>
      <c r="M61" s="1">
        <v>300</v>
      </c>
      <c r="N61" s="2">
        <v>2.62</v>
      </c>
      <c r="O61" t="s">
        <v>3</v>
      </c>
      <c r="P61">
        <v>300</v>
      </c>
      <c r="Q61" s="1"/>
    </row>
    <row r="62" spans="2:19" x14ac:dyDescent="0.3">
      <c r="B62">
        <v>12</v>
      </c>
      <c r="C62" s="1">
        <v>5.5</v>
      </c>
      <c r="D62" s="2">
        <f t="shared" si="0"/>
        <v>2.6000000000000002E-2</v>
      </c>
      <c r="E62" t="s">
        <v>3</v>
      </c>
      <c r="F62">
        <f t="shared" si="1"/>
        <v>330</v>
      </c>
      <c r="G62" s="1"/>
      <c r="K62">
        <f t="shared" si="2"/>
        <v>2.9500000000000002E-2</v>
      </c>
      <c r="M62" s="1">
        <v>330</v>
      </c>
      <c r="N62" s="2">
        <v>2.6</v>
      </c>
      <c r="O62" t="s">
        <v>3</v>
      </c>
      <c r="P62">
        <v>330</v>
      </c>
      <c r="Q62" s="1"/>
    </row>
    <row r="63" spans="2:19" x14ac:dyDescent="0.3">
      <c r="B63">
        <v>13</v>
      </c>
      <c r="C63" s="1">
        <v>6</v>
      </c>
      <c r="D63" s="2">
        <f t="shared" si="0"/>
        <v>2.5699999999999997E-2</v>
      </c>
      <c r="E63" t="s">
        <v>3</v>
      </c>
      <c r="F63">
        <f t="shared" si="1"/>
        <v>360</v>
      </c>
      <c r="G63" s="1"/>
      <c r="K63">
        <f t="shared" si="2"/>
        <v>2.8500000000000001E-2</v>
      </c>
      <c r="M63" s="1">
        <v>360</v>
      </c>
      <c r="N63" s="2">
        <v>2.57</v>
      </c>
      <c r="O63" t="s">
        <v>3</v>
      </c>
      <c r="P63">
        <v>360</v>
      </c>
      <c r="Q63" s="1"/>
    </row>
    <row r="64" spans="2:19" x14ac:dyDescent="0.3">
      <c r="B64">
        <v>14</v>
      </c>
      <c r="C64" s="1">
        <v>6.5</v>
      </c>
      <c r="D64" s="2">
        <f t="shared" si="0"/>
        <v>2.5499999999999998E-2</v>
      </c>
      <c r="E64" t="s">
        <v>3</v>
      </c>
      <c r="F64">
        <f t="shared" si="1"/>
        <v>390</v>
      </c>
      <c r="G64" s="1"/>
      <c r="K64">
        <f t="shared" si="2"/>
        <v>2.7799999999999998E-2</v>
      </c>
      <c r="M64" s="1">
        <v>390</v>
      </c>
      <c r="N64" s="2">
        <v>2.5499999999999998</v>
      </c>
      <c r="O64" t="s">
        <v>3</v>
      </c>
      <c r="P64">
        <v>390</v>
      </c>
      <c r="Q64" s="1"/>
    </row>
    <row r="65" spans="2:19" x14ac:dyDescent="0.3">
      <c r="B65">
        <v>15</v>
      </c>
      <c r="C65" s="1">
        <v>7</v>
      </c>
      <c r="D65" s="2">
        <f t="shared" si="0"/>
        <v>2.52E-2</v>
      </c>
      <c r="E65" t="s">
        <v>3</v>
      </c>
      <c r="F65">
        <f t="shared" si="1"/>
        <v>420</v>
      </c>
      <c r="G65" s="1"/>
      <c r="K65">
        <f t="shared" si="2"/>
        <v>2.7300000000000001E-2</v>
      </c>
      <c r="M65" s="1">
        <v>420</v>
      </c>
      <c r="N65" s="2">
        <v>2.52</v>
      </c>
      <c r="O65" t="s">
        <v>3</v>
      </c>
      <c r="P65">
        <v>420</v>
      </c>
      <c r="Q65" s="1"/>
    </row>
    <row r="66" spans="2:19" x14ac:dyDescent="0.3">
      <c r="B66">
        <v>16</v>
      </c>
      <c r="C66" s="1">
        <v>7.5</v>
      </c>
      <c r="D66" s="2">
        <f t="shared" si="0"/>
        <v>2.4900000000000002E-2</v>
      </c>
      <c r="E66" t="s">
        <v>3</v>
      </c>
      <c r="F66">
        <f t="shared" si="1"/>
        <v>450</v>
      </c>
      <c r="G66" s="1"/>
      <c r="K66">
        <f t="shared" si="2"/>
        <v>2.7000000000000003E-2</v>
      </c>
      <c r="M66" s="1">
        <v>450</v>
      </c>
      <c r="N66" s="2">
        <v>2.4900000000000002</v>
      </c>
      <c r="O66" t="s">
        <v>3</v>
      </c>
      <c r="P66">
        <v>450</v>
      </c>
      <c r="Q66" s="1"/>
    </row>
    <row r="67" spans="2:19" x14ac:dyDescent="0.3">
      <c r="B67">
        <v>17</v>
      </c>
      <c r="C67" s="1">
        <v>8</v>
      </c>
      <c r="D67" s="2">
        <f t="shared" si="0"/>
        <v>2.4399999999999998E-2</v>
      </c>
      <c r="E67" t="s">
        <v>3</v>
      </c>
      <c r="F67">
        <f t="shared" si="1"/>
        <v>480</v>
      </c>
      <c r="G67" s="4"/>
      <c r="K67">
        <f t="shared" si="2"/>
        <v>2.6800000000000001E-2</v>
      </c>
      <c r="M67" s="1">
        <v>480</v>
      </c>
      <c r="N67" s="2">
        <v>2.44</v>
      </c>
      <c r="O67" t="s">
        <v>3</v>
      </c>
      <c r="P67">
        <v>480</v>
      </c>
      <c r="Q67" s="4"/>
    </row>
    <row r="68" spans="2:19" x14ac:dyDescent="0.3">
      <c r="B68">
        <v>18</v>
      </c>
      <c r="C68" s="1">
        <v>8.5</v>
      </c>
      <c r="D68" s="2">
        <f t="shared" si="0"/>
        <v>2.3799999999999998E-2</v>
      </c>
      <c r="E68" t="s">
        <v>3</v>
      </c>
      <c r="F68">
        <f t="shared" si="1"/>
        <v>510</v>
      </c>
      <c r="G68" s="4"/>
      <c r="K68">
        <f t="shared" si="2"/>
        <v>2.6600000000000002E-2</v>
      </c>
      <c r="M68" s="1">
        <v>510</v>
      </c>
      <c r="N68" s="2">
        <v>2.38</v>
      </c>
      <c r="O68" t="s">
        <v>3</v>
      </c>
      <c r="P68">
        <v>510</v>
      </c>
      <c r="Q68" s="4"/>
    </row>
    <row r="69" spans="2:19" x14ac:dyDescent="0.3">
      <c r="B69">
        <v>19</v>
      </c>
      <c r="C69" s="1">
        <v>9</v>
      </c>
      <c r="D69" s="2">
        <f>N69/100</f>
        <v>2.2799999999999997E-2</v>
      </c>
      <c r="E69" t="s">
        <v>3</v>
      </c>
      <c r="F69">
        <f t="shared" si="1"/>
        <v>540</v>
      </c>
      <c r="G69" s="4"/>
      <c r="K69">
        <f t="shared" si="2"/>
        <v>2.64E-2</v>
      </c>
      <c r="M69" s="1">
        <v>540</v>
      </c>
      <c r="N69" s="2">
        <v>2.2799999999999998</v>
      </c>
      <c r="O69" t="s">
        <v>3</v>
      </c>
      <c r="P69">
        <v>540</v>
      </c>
      <c r="Q69" s="4"/>
    </row>
    <row r="70" spans="2:19" x14ac:dyDescent="0.3">
      <c r="B70">
        <v>20</v>
      </c>
      <c r="C70" s="1">
        <v>9.5</v>
      </c>
      <c r="D70" s="2">
        <f>N70/100</f>
        <v>2.1700000000000001E-2</v>
      </c>
      <c r="E70" t="s">
        <v>3</v>
      </c>
      <c r="F70">
        <f t="shared" si="1"/>
        <v>570</v>
      </c>
      <c r="G70" s="4"/>
      <c r="K70">
        <f t="shared" si="2"/>
        <v>2.6200000000000001E-2</v>
      </c>
      <c r="M70" s="1">
        <v>570</v>
      </c>
      <c r="N70" s="2">
        <v>2.17</v>
      </c>
      <c r="O70" t="s">
        <v>3</v>
      </c>
      <c r="P70">
        <v>570</v>
      </c>
      <c r="Q70" s="4"/>
    </row>
    <row r="71" spans="2:19" x14ac:dyDescent="0.3">
      <c r="B71">
        <v>21</v>
      </c>
      <c r="C71" s="1">
        <v>10</v>
      </c>
      <c r="D71" s="2">
        <f t="shared" ref="D71:D79" si="3">N71/100</f>
        <v>2.06E-2</v>
      </c>
      <c r="E71" t="s">
        <v>3</v>
      </c>
      <c r="F71">
        <f t="shared" si="1"/>
        <v>600</v>
      </c>
      <c r="G71" s="4"/>
      <c r="K71">
        <f t="shared" si="2"/>
        <v>2.6000000000000002E-2</v>
      </c>
      <c r="M71" s="1">
        <v>600</v>
      </c>
      <c r="N71" s="2">
        <v>2.06</v>
      </c>
      <c r="O71" t="s">
        <v>3</v>
      </c>
      <c r="P71">
        <v>600</v>
      </c>
      <c r="Q71" s="4"/>
    </row>
    <row r="72" spans="2:19" x14ac:dyDescent="0.3">
      <c r="B72">
        <v>22</v>
      </c>
      <c r="C72" s="1">
        <v>10.5</v>
      </c>
      <c r="D72" s="2">
        <f t="shared" si="3"/>
        <v>1.9599999999999999E-2</v>
      </c>
      <c r="E72" t="s">
        <v>3</v>
      </c>
      <c r="F72">
        <f t="shared" si="1"/>
        <v>630</v>
      </c>
      <c r="G72" s="4"/>
      <c r="K72">
        <f t="shared" si="2"/>
        <v>2.5699999999999997E-2</v>
      </c>
      <c r="M72" s="1">
        <v>630</v>
      </c>
      <c r="N72" s="2">
        <v>1.96</v>
      </c>
      <c r="O72" t="s">
        <v>3</v>
      </c>
      <c r="P72">
        <v>630</v>
      </c>
      <c r="Q72" s="4"/>
    </row>
    <row r="73" spans="2:19" x14ac:dyDescent="0.3">
      <c r="B73">
        <v>23</v>
      </c>
      <c r="C73" s="1">
        <v>11</v>
      </c>
      <c r="D73" s="2">
        <f t="shared" si="3"/>
        <v>1.8600000000000002E-2</v>
      </c>
      <c r="E73" t="s">
        <v>3</v>
      </c>
      <c r="F73">
        <f t="shared" si="1"/>
        <v>660</v>
      </c>
      <c r="G73" s="4"/>
      <c r="K73">
        <f t="shared" si="2"/>
        <v>2.5499999999999998E-2</v>
      </c>
      <c r="M73" s="1">
        <v>660</v>
      </c>
      <c r="N73" s="2">
        <v>1.86</v>
      </c>
      <c r="O73" t="s">
        <v>3</v>
      </c>
      <c r="P73">
        <v>660</v>
      </c>
      <c r="Q73" s="4"/>
    </row>
    <row r="74" spans="2:19" x14ac:dyDescent="0.3">
      <c r="B74">
        <v>24</v>
      </c>
      <c r="C74" s="1">
        <v>11.5</v>
      </c>
      <c r="D74" s="2">
        <f t="shared" si="3"/>
        <v>1.7899999999999999E-2</v>
      </c>
      <c r="E74" t="s">
        <v>3</v>
      </c>
      <c r="F74">
        <f t="shared" si="1"/>
        <v>690</v>
      </c>
      <c r="G74" s="4"/>
      <c r="K74">
        <f t="shared" si="2"/>
        <v>2.52E-2</v>
      </c>
      <c r="M74" s="1">
        <v>690</v>
      </c>
      <c r="N74" s="2">
        <v>1.79</v>
      </c>
      <c r="O74" t="s">
        <v>3</v>
      </c>
      <c r="P74">
        <v>690</v>
      </c>
      <c r="Q74" s="4"/>
    </row>
    <row r="75" spans="2:19" x14ac:dyDescent="0.3">
      <c r="B75">
        <v>25</v>
      </c>
      <c r="C75" s="1">
        <v>12</v>
      </c>
      <c r="D75" s="2">
        <f t="shared" si="3"/>
        <v>1.7299999999999999E-2</v>
      </c>
      <c r="E75" t="s">
        <v>3</v>
      </c>
      <c r="F75">
        <f t="shared" si="1"/>
        <v>720</v>
      </c>
      <c r="G75" s="4"/>
      <c r="K75">
        <f t="shared" si="2"/>
        <v>2.4900000000000002E-2</v>
      </c>
      <c r="M75" s="1">
        <v>720</v>
      </c>
      <c r="N75" s="2">
        <v>1.73</v>
      </c>
      <c r="O75" t="s">
        <v>3</v>
      </c>
      <c r="P75">
        <v>720</v>
      </c>
      <c r="Q75" s="4"/>
    </row>
    <row r="76" spans="2:19" x14ac:dyDescent="0.3">
      <c r="B76">
        <v>26</v>
      </c>
      <c r="C76" s="1">
        <v>12.5</v>
      </c>
      <c r="D76" s="2">
        <f t="shared" si="3"/>
        <v>1.6899999999999998E-2</v>
      </c>
      <c r="E76" t="s">
        <v>3</v>
      </c>
      <c r="F76">
        <f t="shared" si="1"/>
        <v>750</v>
      </c>
      <c r="G76" s="4"/>
      <c r="K76">
        <f t="shared" si="2"/>
        <v>2.4399999999999998E-2</v>
      </c>
      <c r="M76" s="1">
        <v>750</v>
      </c>
      <c r="N76" s="2">
        <v>1.69</v>
      </c>
      <c r="O76" t="s">
        <v>3</v>
      </c>
      <c r="P76">
        <v>750</v>
      </c>
      <c r="Q76" s="4"/>
    </row>
    <row r="77" spans="2:19" x14ac:dyDescent="0.3">
      <c r="B77">
        <v>27</v>
      </c>
      <c r="C77" s="1">
        <v>13</v>
      </c>
      <c r="D77" s="2">
        <f t="shared" si="3"/>
        <v>1.6399999999999998E-2</v>
      </c>
      <c r="E77" t="s">
        <v>3</v>
      </c>
      <c r="F77">
        <f t="shared" si="1"/>
        <v>780</v>
      </c>
      <c r="G77" s="4"/>
      <c r="K77">
        <f t="shared" si="2"/>
        <v>2.3799999999999998E-2</v>
      </c>
      <c r="M77" s="1">
        <v>780</v>
      </c>
      <c r="N77" s="2">
        <v>1.64</v>
      </c>
      <c r="O77" t="s">
        <v>3</v>
      </c>
      <c r="P77">
        <v>780</v>
      </c>
      <c r="Q77" s="4"/>
    </row>
    <row r="78" spans="2:19" x14ac:dyDescent="0.3">
      <c r="B78">
        <v>28</v>
      </c>
      <c r="C78" s="1">
        <v>13.5</v>
      </c>
      <c r="D78" s="2">
        <f t="shared" si="3"/>
        <v>1.61E-2</v>
      </c>
      <c r="E78" t="s">
        <v>3</v>
      </c>
      <c r="F78">
        <f t="shared" si="1"/>
        <v>810</v>
      </c>
      <c r="G78" s="4"/>
      <c r="K78">
        <f t="shared" si="2"/>
        <v>2.2799999999999997E-2</v>
      </c>
      <c r="M78" s="1">
        <v>810</v>
      </c>
      <c r="N78" s="2">
        <v>1.61</v>
      </c>
      <c r="O78" t="s">
        <v>3</v>
      </c>
      <c r="P78">
        <v>810</v>
      </c>
      <c r="Q78" s="4"/>
    </row>
    <row r="79" spans="2:19" x14ac:dyDescent="0.3">
      <c r="B79">
        <v>29</v>
      </c>
      <c r="C79" s="1">
        <v>14</v>
      </c>
      <c r="D79" s="2">
        <f t="shared" si="3"/>
        <v>1.5900000000000001E-2</v>
      </c>
      <c r="E79" t="s">
        <v>3</v>
      </c>
      <c r="F79">
        <f t="shared" si="1"/>
        <v>840</v>
      </c>
      <c r="G79" s="4"/>
      <c r="K79">
        <f t="shared" si="2"/>
        <v>2.1700000000000001E-2</v>
      </c>
      <c r="M79" s="1">
        <v>840</v>
      </c>
      <c r="N79" s="2">
        <v>1.59</v>
      </c>
      <c r="O79" t="s">
        <v>3</v>
      </c>
      <c r="P79">
        <v>840</v>
      </c>
      <c r="Q79" s="4"/>
    </row>
    <row r="80" spans="2:19" x14ac:dyDescent="0.3">
      <c r="B80">
        <v>30</v>
      </c>
      <c r="C80" s="1">
        <v>14.5</v>
      </c>
      <c r="D80" s="2">
        <v>1.5699999999999999E-2</v>
      </c>
      <c r="E80" t="s">
        <v>3</v>
      </c>
      <c r="F80">
        <f t="shared" si="1"/>
        <v>870</v>
      </c>
      <c r="G80" s="1"/>
      <c r="K80">
        <f t="shared" si="2"/>
        <v>2.06E-2</v>
      </c>
      <c r="R80">
        <f t="array" ref="R80:S81">LINEST(N51:N79,M51:M79,TRUE,TRUE)</f>
        <v>-1.7926108374384235E-3</v>
      </c>
      <c r="S80">
        <v>3.1260000000000003</v>
      </c>
    </row>
    <row r="81" spans="2:20" x14ac:dyDescent="0.3">
      <c r="B81">
        <v>31</v>
      </c>
      <c r="C81" s="1">
        <v>15</v>
      </c>
      <c r="D81" s="2">
        <v>1.55E-2</v>
      </c>
      <c r="E81" t="s">
        <v>3</v>
      </c>
      <c r="F81">
        <f t="shared" si="1"/>
        <v>900</v>
      </c>
      <c r="G81" s="1"/>
      <c r="K81">
        <f t="shared" si="2"/>
        <v>1.9599999999999999E-2</v>
      </c>
      <c r="R81" s="5">
        <v>7.6228601263054945E-5</v>
      </c>
      <c r="S81">
        <v>3.7297525874177284E-2</v>
      </c>
    </row>
    <row r="82" spans="2:20" x14ac:dyDescent="0.3">
      <c r="B82">
        <v>32</v>
      </c>
      <c r="C82" s="1">
        <v>15.5</v>
      </c>
      <c r="D82" s="2">
        <v>1.54E-2</v>
      </c>
      <c r="E82" t="s">
        <v>3</v>
      </c>
      <c r="F82">
        <f t="shared" si="1"/>
        <v>930</v>
      </c>
      <c r="G82" s="1"/>
      <c r="K82">
        <f t="shared" si="2"/>
        <v>1.8600000000000002E-2</v>
      </c>
      <c r="N82" s="5">
        <f t="array" ref="N82:O83">LINEST(K60:K88,M51:M79,TRUE,TRUE)</f>
        <v>-1.7926108374384242E-5</v>
      </c>
      <c r="O82">
        <v>3.1260000000000003E-2</v>
      </c>
    </row>
    <row r="83" spans="2:20" x14ac:dyDescent="0.3">
      <c r="B83">
        <v>33</v>
      </c>
      <c r="C83" s="1">
        <v>16</v>
      </c>
      <c r="D83" s="2">
        <v>1.5299999999999999E-2</v>
      </c>
      <c r="E83" t="s">
        <v>3</v>
      </c>
      <c r="F83">
        <f t="shared" si="1"/>
        <v>960</v>
      </c>
      <c r="G83" s="1"/>
      <c r="K83">
        <f t="shared" si="2"/>
        <v>1.7899999999999999E-2</v>
      </c>
      <c r="N83" s="6">
        <v>7.6228601263054961E-7</v>
      </c>
      <c r="O83">
        <v>3.7297525874177296E-4</v>
      </c>
    </row>
    <row r="84" spans="2:20" x14ac:dyDescent="0.3">
      <c r="B84">
        <v>34</v>
      </c>
      <c r="C84" s="1">
        <v>16.5</v>
      </c>
      <c r="D84" s="2">
        <v>1.52E-2</v>
      </c>
      <c r="E84" t="s">
        <v>3</v>
      </c>
      <c r="F84">
        <f t="shared" si="1"/>
        <v>990</v>
      </c>
      <c r="G84" s="1"/>
      <c r="K84">
        <f t="shared" si="2"/>
        <v>1.7299999999999999E-2</v>
      </c>
    </row>
    <row r="85" spans="2:20" x14ac:dyDescent="0.3">
      <c r="B85">
        <v>35</v>
      </c>
      <c r="C85" s="1">
        <v>17</v>
      </c>
      <c r="D85" s="2">
        <v>1.5100000000000001E-2</v>
      </c>
      <c r="E85" t="s">
        <v>3</v>
      </c>
      <c r="F85">
        <f t="shared" si="1"/>
        <v>1020</v>
      </c>
      <c r="G85" s="1"/>
      <c r="K85">
        <f t="shared" si="2"/>
        <v>1.6899999999999998E-2</v>
      </c>
    </row>
    <row r="86" spans="2:20" x14ac:dyDescent="0.3">
      <c r="B86">
        <v>36</v>
      </c>
      <c r="C86" s="1">
        <v>17.5</v>
      </c>
      <c r="D86" s="2">
        <v>1.5100000000000001E-2</v>
      </c>
      <c r="E86" t="s">
        <v>3</v>
      </c>
      <c r="F86">
        <f t="shared" si="1"/>
        <v>1050</v>
      </c>
      <c r="G86" s="1"/>
      <c r="K86">
        <f t="shared" si="2"/>
        <v>1.6399999999999998E-2</v>
      </c>
    </row>
    <row r="87" spans="2:20" x14ac:dyDescent="0.3">
      <c r="B87">
        <v>37</v>
      </c>
      <c r="C87" s="1">
        <v>18</v>
      </c>
      <c r="D87" s="2">
        <v>1.4999999999999999E-2</v>
      </c>
      <c r="E87" t="s">
        <v>3</v>
      </c>
      <c r="F87">
        <f t="shared" si="1"/>
        <v>1080</v>
      </c>
      <c r="G87" s="1"/>
      <c r="K87">
        <f t="shared" si="2"/>
        <v>1.61E-2</v>
      </c>
    </row>
    <row r="88" spans="2:20" x14ac:dyDescent="0.3">
      <c r="B88">
        <v>38</v>
      </c>
      <c r="C88" s="1">
        <v>18.5</v>
      </c>
      <c r="D88" s="2">
        <v>1.4999999999999999E-2</v>
      </c>
      <c r="E88" t="s">
        <v>3</v>
      </c>
      <c r="F88">
        <f t="shared" si="1"/>
        <v>1110</v>
      </c>
      <c r="G88" s="1"/>
      <c r="K88">
        <f t="shared" si="2"/>
        <v>1.5900000000000001E-2</v>
      </c>
    </row>
    <row r="89" spans="2:20" x14ac:dyDescent="0.3">
      <c r="B89">
        <v>39</v>
      </c>
      <c r="C89" s="1">
        <v>19</v>
      </c>
      <c r="D89" s="2">
        <v>1.4999999999999999E-2</v>
      </c>
      <c r="E89" t="s">
        <v>3</v>
      </c>
      <c r="F89">
        <f t="shared" si="1"/>
        <v>1140</v>
      </c>
      <c r="G89" s="1"/>
      <c r="R89" t="s">
        <v>11</v>
      </c>
      <c r="S89">
        <f>SUM(N57:N65)/9</f>
        <v>2.6155555555555554</v>
      </c>
    </row>
    <row r="90" spans="2:20" x14ac:dyDescent="0.3">
      <c r="B90">
        <v>40</v>
      </c>
      <c r="C90" s="1">
        <v>19.5</v>
      </c>
      <c r="D90" s="2">
        <v>1.49E-2</v>
      </c>
      <c r="E90" t="s">
        <v>3</v>
      </c>
      <c r="F90">
        <f t="shared" si="1"/>
        <v>1170</v>
      </c>
      <c r="G90" s="1"/>
      <c r="R90" t="s">
        <v>12</v>
      </c>
      <c r="S90">
        <f>S89/N7</f>
        <v>64.77112431131664</v>
      </c>
    </row>
    <row r="91" spans="2:20" x14ac:dyDescent="0.3">
      <c r="B91">
        <v>41</v>
      </c>
      <c r="C91" s="1">
        <v>20</v>
      </c>
      <c r="D91" s="2">
        <v>1.49E-2</v>
      </c>
      <c r="E91" t="s">
        <v>3</v>
      </c>
      <c r="F91">
        <f t="shared" si="1"/>
        <v>1200</v>
      </c>
      <c r="G91" s="1"/>
    </row>
    <row r="92" spans="2:20" x14ac:dyDescent="0.3">
      <c r="B92">
        <v>42</v>
      </c>
      <c r="C92" s="1">
        <v>20.5</v>
      </c>
      <c r="D92" s="2">
        <v>1.49E-2</v>
      </c>
      <c r="E92" t="s">
        <v>3</v>
      </c>
      <c r="F92">
        <f t="shared" si="1"/>
        <v>1230</v>
      </c>
      <c r="G92" s="1"/>
      <c r="K92" t="s">
        <v>7</v>
      </c>
      <c r="O92" t="s">
        <v>8</v>
      </c>
    </row>
    <row r="93" spans="2:20" x14ac:dyDescent="0.3">
      <c r="B93">
        <v>43</v>
      </c>
      <c r="C93" s="1">
        <v>21</v>
      </c>
      <c r="D93" s="2">
        <v>1.49E-2</v>
      </c>
      <c r="E93" t="s">
        <v>3</v>
      </c>
      <c r="F93">
        <f t="shared" si="1"/>
        <v>1260</v>
      </c>
      <c r="G93" s="1"/>
      <c r="K93">
        <f>SUM(K60:K88)/29</f>
        <v>2.3731034482758619E-2</v>
      </c>
      <c r="M93">
        <f>(K60-$K$93)^2</f>
        <v>7.3427170035671876E-5</v>
      </c>
      <c r="O93">
        <f>SQRT(SUM(M93:M121)^2/(29*28))</f>
        <v>2.160901237296248E-5</v>
      </c>
    </row>
    <row r="94" spans="2:20" x14ac:dyDescent="0.3">
      <c r="B94">
        <v>44</v>
      </c>
      <c r="C94" s="1">
        <v>21.5</v>
      </c>
      <c r="D94" s="2">
        <v>1.49E-2</v>
      </c>
      <c r="E94" t="s">
        <v>3</v>
      </c>
      <c r="F94">
        <f t="shared" si="1"/>
        <v>1290</v>
      </c>
      <c r="G94" s="1"/>
      <c r="M94">
        <f t="shared" ref="M94:M121" si="4">(K61-$K$93)^2</f>
        <v>4.5818894173602865E-5</v>
      </c>
    </row>
    <row r="95" spans="2:20" x14ac:dyDescent="0.3">
      <c r="B95">
        <v>45</v>
      </c>
      <c r="C95" s="1">
        <v>22</v>
      </c>
      <c r="D95" s="2">
        <v>1.4800000000000001E-2</v>
      </c>
      <c r="E95" t="s">
        <v>3</v>
      </c>
      <c r="F95">
        <f t="shared" si="1"/>
        <v>1320</v>
      </c>
      <c r="G95" s="1"/>
      <c r="M95">
        <f t="shared" si="4"/>
        <v>3.3280963139120134E-5</v>
      </c>
    </row>
    <row r="96" spans="2:20" x14ac:dyDescent="0.3">
      <c r="B96">
        <v>46</v>
      </c>
      <c r="C96" s="1">
        <v>22.5</v>
      </c>
      <c r="D96" s="2">
        <v>1.4800000000000001E-2</v>
      </c>
      <c r="E96" t="s">
        <v>3</v>
      </c>
      <c r="F96">
        <f t="shared" si="1"/>
        <v>1350</v>
      </c>
      <c r="G96" s="1"/>
      <c r="M96">
        <f t="shared" si="4"/>
        <v>2.2743032104637358E-5</v>
      </c>
      <c r="T96" t="s">
        <v>14</v>
      </c>
    </row>
    <row r="97" spans="2:20" x14ac:dyDescent="0.3">
      <c r="B97">
        <v>47</v>
      </c>
      <c r="C97" s="1">
        <v>23</v>
      </c>
      <c r="D97" s="2">
        <v>1.4800000000000001E-2</v>
      </c>
      <c r="E97" t="s">
        <v>3</v>
      </c>
      <c r="F97">
        <f t="shared" si="1"/>
        <v>1380</v>
      </c>
      <c r="G97" s="1"/>
      <c r="M97">
        <f t="shared" si="4"/>
        <v>1.6556480380499402E-5</v>
      </c>
      <c r="T97">
        <f>SQRT(T102^2+S89^2)</f>
        <v>2.6155556210143036</v>
      </c>
    </row>
    <row r="98" spans="2:20" x14ac:dyDescent="0.3">
      <c r="B98">
        <v>48</v>
      </c>
      <c r="C98" s="1">
        <v>23.5</v>
      </c>
      <c r="D98" s="2">
        <v>1.4800000000000001E-2</v>
      </c>
      <c r="E98" t="s">
        <v>3</v>
      </c>
      <c r="F98">
        <f t="shared" si="1"/>
        <v>1410</v>
      </c>
      <c r="G98" s="1"/>
      <c r="M98">
        <f t="shared" si="4"/>
        <v>1.2737514863258046E-5</v>
      </c>
    </row>
    <row r="99" spans="2:20" x14ac:dyDescent="0.3">
      <c r="B99">
        <v>49</v>
      </c>
      <c r="C99" s="1">
        <v>24</v>
      </c>
      <c r="D99" s="2">
        <v>1.4800000000000001E-2</v>
      </c>
      <c r="E99" t="s">
        <v>3</v>
      </c>
      <c r="F99">
        <f t="shared" si="1"/>
        <v>1440</v>
      </c>
      <c r="G99" s="1"/>
      <c r="M99">
        <f t="shared" si="4"/>
        <v>1.0686135552913228E-5</v>
      </c>
    </row>
    <row r="100" spans="2:20" x14ac:dyDescent="0.3">
      <c r="B100">
        <v>50</v>
      </c>
      <c r="C100" s="1">
        <v>24.5</v>
      </c>
      <c r="D100" s="2">
        <v>1.4800000000000001E-2</v>
      </c>
      <c r="E100" t="s">
        <v>3</v>
      </c>
      <c r="F100">
        <f t="shared" si="1"/>
        <v>1470</v>
      </c>
      <c r="G100" s="1"/>
      <c r="M100">
        <f t="shared" si="4"/>
        <v>9.4185493460166609E-6</v>
      </c>
      <c r="O100">
        <f>0.05/100*D51+0.001</f>
        <v>1.01615E-3</v>
      </c>
      <c r="Q100">
        <f>O100/SQRT(3)</f>
        <v>5.8667447603703827E-4</v>
      </c>
    </row>
    <row r="101" spans="2:20" x14ac:dyDescent="0.3">
      <c r="B101">
        <v>51</v>
      </c>
      <c r="C101" s="1">
        <v>25</v>
      </c>
      <c r="D101" s="2">
        <v>1.47E-2</v>
      </c>
      <c r="E101" t="s">
        <v>3</v>
      </c>
      <c r="F101">
        <f>C101*60</f>
        <v>1500</v>
      </c>
      <c r="G101" s="1"/>
      <c r="M101">
        <f t="shared" si="4"/>
        <v>8.2309631391201151E-6</v>
      </c>
      <c r="O101">
        <f t="shared" ref="O101:O160" si="5">0.05/100*D52+0.001</f>
        <v>1.0152500000000001E-3</v>
      </c>
      <c r="Q101">
        <f t="shared" ref="Q101:Q160" si="6">O101/SQRT(3)</f>
        <v>5.8615486079476769E-4</v>
      </c>
      <c r="T101" t="s">
        <v>13</v>
      </c>
    </row>
    <row r="102" spans="2:20" x14ac:dyDescent="0.3">
      <c r="B102">
        <v>52</v>
      </c>
      <c r="C102" s="1">
        <v>25.5</v>
      </c>
      <c r="D102" s="2">
        <v>1.47E-2</v>
      </c>
      <c r="E102" t="s">
        <v>3</v>
      </c>
      <c r="F102">
        <f t="shared" si="1"/>
        <v>1530</v>
      </c>
      <c r="G102" s="1"/>
      <c r="M102">
        <f t="shared" si="4"/>
        <v>7.1233769322235498E-6</v>
      </c>
      <c r="O102">
        <f t="shared" si="5"/>
        <v>1.01475E-3</v>
      </c>
      <c r="Q102">
        <f t="shared" si="6"/>
        <v>5.8586618566017277E-4</v>
      </c>
      <c r="T102">
        <f>SQRT(O93^2+Q112^2)</f>
        <v>5.8516834351241877E-4</v>
      </c>
    </row>
    <row r="103" spans="2:20" x14ac:dyDescent="0.3">
      <c r="B103">
        <v>53</v>
      </c>
      <c r="C103" s="1">
        <v>26</v>
      </c>
      <c r="D103" s="2">
        <v>1.47E-2</v>
      </c>
      <c r="E103" t="s">
        <v>3</v>
      </c>
      <c r="F103">
        <f t="shared" si="1"/>
        <v>1560</v>
      </c>
      <c r="G103" s="1"/>
      <c r="M103">
        <f t="shared" si="4"/>
        <v>6.0957907253270033E-6</v>
      </c>
      <c r="O103">
        <f t="shared" si="5"/>
        <v>1.01425E-3</v>
      </c>
      <c r="Q103">
        <f t="shared" si="6"/>
        <v>5.8557751052557797E-4</v>
      </c>
    </row>
    <row r="104" spans="2:20" x14ac:dyDescent="0.3">
      <c r="B104">
        <v>54</v>
      </c>
      <c r="C104" s="1">
        <v>26.5</v>
      </c>
      <c r="D104" s="2">
        <v>1.47E-2</v>
      </c>
      <c r="E104" t="s">
        <v>3</v>
      </c>
      <c r="F104">
        <f t="shared" si="1"/>
        <v>1590</v>
      </c>
      <c r="G104" s="1"/>
      <c r="M104">
        <f t="shared" si="4"/>
        <v>5.148204518430456E-6</v>
      </c>
      <c r="O104">
        <f t="shared" si="5"/>
        <v>1.0139000000000001E-3</v>
      </c>
      <c r="Q104">
        <f t="shared" si="6"/>
        <v>5.853754379313616E-4</v>
      </c>
    </row>
    <row r="105" spans="2:20" x14ac:dyDescent="0.3">
      <c r="B105">
        <v>55</v>
      </c>
      <c r="C105" s="1">
        <v>27</v>
      </c>
      <c r="D105" s="2">
        <v>1.47E-2</v>
      </c>
      <c r="E105" t="s">
        <v>3</v>
      </c>
      <c r="F105">
        <f t="shared" si="1"/>
        <v>1620</v>
      </c>
      <c r="G105" s="1"/>
      <c r="M105">
        <f t="shared" si="4"/>
        <v>3.8768252080856061E-6</v>
      </c>
      <c r="O105">
        <f t="shared" si="5"/>
        <v>1.0136500000000001E-3</v>
      </c>
      <c r="Q105">
        <f t="shared" si="6"/>
        <v>5.8523110036406425E-4</v>
      </c>
    </row>
    <row r="106" spans="2:20" x14ac:dyDescent="0.3">
      <c r="B106">
        <v>56</v>
      </c>
      <c r="C106" s="1">
        <v>27.5</v>
      </c>
      <c r="D106" s="2">
        <v>1.46E-2</v>
      </c>
      <c r="E106" t="s">
        <v>3</v>
      </c>
      <c r="F106">
        <f t="shared" si="1"/>
        <v>1650</v>
      </c>
      <c r="G106" s="1"/>
      <c r="M106">
        <f t="shared" si="4"/>
        <v>3.1292390011890594E-6</v>
      </c>
      <c r="O106">
        <f t="shared" si="5"/>
        <v>1.0135000000000001E-3</v>
      </c>
      <c r="Q106">
        <f t="shared" si="6"/>
        <v>5.8514449782368582E-4</v>
      </c>
    </row>
    <row r="107" spans="2:20" x14ac:dyDescent="0.3">
      <c r="B107">
        <v>57</v>
      </c>
      <c r="C107" s="1">
        <v>28</v>
      </c>
      <c r="D107" s="2">
        <v>1.46E-2</v>
      </c>
      <c r="E107" t="s">
        <v>3</v>
      </c>
      <c r="F107">
        <f t="shared" si="1"/>
        <v>1680</v>
      </c>
      <c r="G107" s="1"/>
      <c r="M107">
        <f t="shared" si="4"/>
        <v>2.1578596908442375E-6</v>
      </c>
      <c r="O107">
        <f t="shared" si="5"/>
        <v>1.0134E-3</v>
      </c>
      <c r="Q107">
        <f t="shared" si="6"/>
        <v>5.8508676279676679E-4</v>
      </c>
    </row>
    <row r="108" spans="2:20" x14ac:dyDescent="0.3">
      <c r="B108">
        <v>58</v>
      </c>
      <c r="C108" s="1">
        <v>28.5</v>
      </c>
      <c r="D108" s="2">
        <v>1.46E-2</v>
      </c>
      <c r="E108" t="s">
        <v>3</v>
      </c>
      <c r="F108">
        <f t="shared" si="1"/>
        <v>1710</v>
      </c>
      <c r="G108" s="1"/>
      <c r="M108">
        <f t="shared" si="4"/>
        <v>1.3664803804994133E-6</v>
      </c>
      <c r="O108">
        <f t="shared" si="5"/>
        <v>1.0133E-3</v>
      </c>
      <c r="Q108">
        <f t="shared" si="6"/>
        <v>5.8502902776984777E-4</v>
      </c>
    </row>
    <row r="109" spans="2:20" x14ac:dyDescent="0.3">
      <c r="B109">
        <v>59</v>
      </c>
      <c r="C109" s="1">
        <v>29</v>
      </c>
      <c r="D109" s="2">
        <v>1.4500000000000001E-2</v>
      </c>
      <c r="E109" t="s">
        <v>3</v>
      </c>
      <c r="F109">
        <f t="shared" si="1"/>
        <v>1740</v>
      </c>
      <c r="G109" s="1"/>
      <c r="M109">
        <f t="shared" si="4"/>
        <v>4.4751486325802537E-7</v>
      </c>
      <c r="O109">
        <f t="shared" si="5"/>
        <v>1.0132000000000001E-3</v>
      </c>
      <c r="Q109">
        <f t="shared" si="6"/>
        <v>5.8497129274292896E-4</v>
      </c>
    </row>
    <row r="110" spans="2:20" x14ac:dyDescent="0.3">
      <c r="B110">
        <v>60</v>
      </c>
      <c r="C110" s="1">
        <v>29.5</v>
      </c>
      <c r="D110" s="2">
        <v>1.4500000000000001E-2</v>
      </c>
      <c r="E110" t="s">
        <v>3</v>
      </c>
      <c r="F110">
        <f t="shared" si="1"/>
        <v>1770</v>
      </c>
      <c r="G110" s="1"/>
      <c r="M110">
        <f t="shared" si="4"/>
        <v>4.7562425683709296E-9</v>
      </c>
      <c r="O110">
        <f t="shared" si="5"/>
        <v>1.0131000000000001E-3</v>
      </c>
      <c r="Q110">
        <f t="shared" si="6"/>
        <v>5.8491355771600993E-4</v>
      </c>
    </row>
    <row r="111" spans="2:20" x14ac:dyDescent="0.3">
      <c r="B111">
        <v>61</v>
      </c>
      <c r="C111" s="1">
        <v>30</v>
      </c>
      <c r="D111" s="2">
        <v>1.4500000000000001E-2</v>
      </c>
      <c r="E111" t="s">
        <v>3</v>
      </c>
      <c r="F111">
        <f t="shared" si="1"/>
        <v>1800</v>
      </c>
      <c r="G111" s="1"/>
      <c r="M111">
        <f t="shared" si="4"/>
        <v>8.6682520808561478E-7</v>
      </c>
      <c r="O111">
        <f t="shared" si="5"/>
        <v>1.013E-3</v>
      </c>
      <c r="Q111">
        <f t="shared" si="6"/>
        <v>5.8485582268909091E-4</v>
      </c>
    </row>
    <row r="112" spans="2:20" x14ac:dyDescent="0.3">
      <c r="M112">
        <f t="shared" si="4"/>
        <v>4.1251010701545704E-6</v>
      </c>
      <c r="O112">
        <f t="shared" si="5"/>
        <v>1.01285E-3</v>
      </c>
      <c r="Q112">
        <f t="shared" si="6"/>
        <v>5.8476922014871248E-4</v>
      </c>
    </row>
    <row r="113" spans="13:17" x14ac:dyDescent="0.3">
      <c r="M113">
        <f t="shared" si="4"/>
        <v>9.8033769322235326E-6</v>
      </c>
      <c r="O113">
        <f t="shared" si="5"/>
        <v>1.01275E-3</v>
      </c>
      <c r="Q113">
        <f t="shared" si="6"/>
        <v>5.8471148512179356E-4</v>
      </c>
    </row>
    <row r="114" spans="13:17" x14ac:dyDescent="0.3">
      <c r="M114">
        <f t="shared" si="4"/>
        <v>1.7065445897740779E-5</v>
      </c>
      <c r="O114">
        <f t="shared" si="5"/>
        <v>1.0126E-3</v>
      </c>
      <c r="Q114">
        <f t="shared" si="6"/>
        <v>5.8462488258141513E-4</v>
      </c>
    </row>
    <row r="115" spans="13:17" x14ac:dyDescent="0.3">
      <c r="M115">
        <f t="shared" si="4"/>
        <v>2.6327514863257992E-5</v>
      </c>
      <c r="O115">
        <f t="shared" si="5"/>
        <v>1.01245E-3</v>
      </c>
      <c r="Q115">
        <f t="shared" si="6"/>
        <v>5.845382800410367E-4</v>
      </c>
    </row>
    <row r="116" spans="13:17" x14ac:dyDescent="0.3">
      <c r="M116">
        <f t="shared" si="4"/>
        <v>3.4000963139120087E-5</v>
      </c>
      <c r="O116">
        <f t="shared" si="5"/>
        <v>1.0122E-3</v>
      </c>
      <c r="Q116">
        <f t="shared" si="6"/>
        <v>5.8439394247373924E-4</v>
      </c>
    </row>
    <row r="117" spans="13:17" x14ac:dyDescent="0.3">
      <c r="M117">
        <f t="shared" si="4"/>
        <v>4.1358204518430429E-5</v>
      </c>
      <c r="O117">
        <f t="shared" si="5"/>
        <v>1.0119E-3</v>
      </c>
      <c r="Q117">
        <f t="shared" si="6"/>
        <v>5.8422073739298238E-4</v>
      </c>
    </row>
    <row r="118" spans="13:17" x14ac:dyDescent="0.3">
      <c r="M118">
        <f t="shared" si="4"/>
        <v>4.6663032104637339E-5</v>
      </c>
      <c r="O118">
        <f t="shared" si="5"/>
        <v>1.0114E-3</v>
      </c>
      <c r="Q118">
        <f t="shared" si="6"/>
        <v>5.8393206225838747E-4</v>
      </c>
    </row>
    <row r="119" spans="13:17" x14ac:dyDescent="0.3">
      <c r="M119">
        <f t="shared" si="4"/>
        <v>5.3744066587395969E-5</v>
      </c>
      <c r="O119">
        <f t="shared" si="5"/>
        <v>1.01085E-3</v>
      </c>
      <c r="Q119">
        <f t="shared" si="6"/>
        <v>5.8361451961033326E-4</v>
      </c>
    </row>
    <row r="120" spans="13:17" x14ac:dyDescent="0.3">
      <c r="M120">
        <f t="shared" si="4"/>
        <v>5.8232687277051114E-5</v>
      </c>
      <c r="O120">
        <f t="shared" si="5"/>
        <v>1.0103E-3</v>
      </c>
      <c r="Q120">
        <f t="shared" si="6"/>
        <v>5.8329697696227895E-4</v>
      </c>
    </row>
    <row r="121" spans="13:17" x14ac:dyDescent="0.3">
      <c r="M121">
        <f t="shared" si="4"/>
        <v>6.1325101070154538E-5</v>
      </c>
      <c r="O121">
        <f t="shared" si="5"/>
        <v>1.0097999999999999E-3</v>
      </c>
      <c r="Q121">
        <f t="shared" si="6"/>
        <v>5.8300830182768414E-4</v>
      </c>
    </row>
    <row r="122" spans="13:17" x14ac:dyDescent="0.3">
      <c r="O122">
        <f t="shared" si="5"/>
        <v>1.0093000000000001E-3</v>
      </c>
      <c r="Q122">
        <f t="shared" si="6"/>
        <v>5.8271962669308934E-4</v>
      </c>
    </row>
    <row r="123" spans="13:17" x14ac:dyDescent="0.3">
      <c r="O123">
        <f t="shared" si="5"/>
        <v>1.00895E-3</v>
      </c>
      <c r="Q123">
        <f t="shared" si="6"/>
        <v>5.8251755409887297E-4</v>
      </c>
    </row>
    <row r="124" spans="13:17" x14ac:dyDescent="0.3">
      <c r="O124">
        <f t="shared" si="5"/>
        <v>1.00865E-3</v>
      </c>
      <c r="Q124">
        <f t="shared" si="6"/>
        <v>5.823443490181161E-4</v>
      </c>
    </row>
    <row r="125" spans="13:17" x14ac:dyDescent="0.3">
      <c r="O125">
        <f t="shared" si="5"/>
        <v>1.0084499999999999E-3</v>
      </c>
      <c r="Q125">
        <f t="shared" si="6"/>
        <v>5.8222887896427805E-4</v>
      </c>
    </row>
    <row r="126" spans="13:17" x14ac:dyDescent="0.3">
      <c r="O126">
        <f t="shared" si="5"/>
        <v>1.0082000000000001E-3</v>
      </c>
      <c r="Q126">
        <f t="shared" si="6"/>
        <v>5.8208454139698081E-4</v>
      </c>
    </row>
    <row r="127" spans="13:17" x14ac:dyDescent="0.3">
      <c r="O127">
        <f t="shared" si="5"/>
        <v>1.0080499999999999E-3</v>
      </c>
      <c r="Q127">
        <f t="shared" si="6"/>
        <v>5.8199793885660228E-4</v>
      </c>
    </row>
    <row r="128" spans="13:17" x14ac:dyDescent="0.3">
      <c r="O128">
        <f t="shared" si="5"/>
        <v>1.0079500000000001E-3</v>
      </c>
      <c r="Q128">
        <f t="shared" si="6"/>
        <v>5.8194020382968336E-4</v>
      </c>
    </row>
    <row r="129" spans="15:17" x14ac:dyDescent="0.3">
      <c r="O129">
        <f t="shared" si="5"/>
        <v>1.00785E-3</v>
      </c>
      <c r="Q129">
        <f t="shared" si="6"/>
        <v>5.8188246880276433E-4</v>
      </c>
    </row>
    <row r="130" spans="15:17" x14ac:dyDescent="0.3">
      <c r="O130">
        <f t="shared" si="5"/>
        <v>1.00775E-3</v>
      </c>
      <c r="Q130">
        <f t="shared" si="6"/>
        <v>5.8182473377584542E-4</v>
      </c>
    </row>
    <row r="131" spans="15:17" x14ac:dyDescent="0.3">
      <c r="O131">
        <f t="shared" si="5"/>
        <v>1.0077E-3</v>
      </c>
      <c r="Q131">
        <f t="shared" si="6"/>
        <v>5.817958662623859E-4</v>
      </c>
    </row>
    <row r="132" spans="15:17" x14ac:dyDescent="0.3">
      <c r="O132">
        <f t="shared" si="5"/>
        <v>1.0076500000000001E-3</v>
      </c>
      <c r="Q132">
        <f t="shared" si="6"/>
        <v>5.817669987489265E-4</v>
      </c>
    </row>
    <row r="133" spans="15:17" x14ac:dyDescent="0.3">
      <c r="O133">
        <f t="shared" si="5"/>
        <v>1.0076E-3</v>
      </c>
      <c r="Q133">
        <f t="shared" si="6"/>
        <v>5.8173813123546698E-4</v>
      </c>
    </row>
    <row r="134" spans="15:17" x14ac:dyDescent="0.3">
      <c r="O134">
        <f t="shared" si="5"/>
        <v>1.0075500000000001E-3</v>
      </c>
      <c r="Q134">
        <f t="shared" si="6"/>
        <v>5.8170926372200747E-4</v>
      </c>
    </row>
    <row r="135" spans="15:17" x14ac:dyDescent="0.3">
      <c r="O135">
        <f t="shared" si="5"/>
        <v>1.0075500000000001E-3</v>
      </c>
      <c r="Q135">
        <f t="shared" si="6"/>
        <v>5.8170926372200747E-4</v>
      </c>
    </row>
    <row r="136" spans="15:17" x14ac:dyDescent="0.3">
      <c r="O136">
        <f t="shared" si="5"/>
        <v>1.0074999999999999E-3</v>
      </c>
      <c r="Q136">
        <f t="shared" si="6"/>
        <v>5.8168039620854796E-4</v>
      </c>
    </row>
    <row r="137" spans="15:17" x14ac:dyDescent="0.3">
      <c r="O137">
        <f t="shared" si="5"/>
        <v>1.0074999999999999E-3</v>
      </c>
      <c r="Q137">
        <f t="shared" si="6"/>
        <v>5.8168039620854796E-4</v>
      </c>
    </row>
    <row r="138" spans="15:17" x14ac:dyDescent="0.3">
      <c r="O138">
        <f t="shared" si="5"/>
        <v>1.0074999999999999E-3</v>
      </c>
      <c r="Q138">
        <f t="shared" si="6"/>
        <v>5.8168039620854796E-4</v>
      </c>
    </row>
    <row r="139" spans="15:17" x14ac:dyDescent="0.3">
      <c r="O139">
        <f t="shared" si="5"/>
        <v>1.00745E-3</v>
      </c>
      <c r="Q139">
        <f t="shared" si="6"/>
        <v>5.8165152869508855E-4</v>
      </c>
    </row>
    <row r="140" spans="15:17" x14ac:dyDescent="0.3">
      <c r="O140">
        <f t="shared" si="5"/>
        <v>1.00745E-3</v>
      </c>
      <c r="Q140">
        <f t="shared" si="6"/>
        <v>5.8165152869508855E-4</v>
      </c>
    </row>
    <row r="141" spans="15:17" x14ac:dyDescent="0.3">
      <c r="O141">
        <f t="shared" si="5"/>
        <v>1.00745E-3</v>
      </c>
      <c r="Q141">
        <f t="shared" si="6"/>
        <v>5.8165152869508855E-4</v>
      </c>
    </row>
    <row r="142" spans="15:17" x14ac:dyDescent="0.3">
      <c r="O142">
        <f t="shared" si="5"/>
        <v>1.00745E-3</v>
      </c>
      <c r="Q142">
        <f t="shared" si="6"/>
        <v>5.8165152869508855E-4</v>
      </c>
    </row>
    <row r="143" spans="15:17" x14ac:dyDescent="0.3">
      <c r="O143">
        <f t="shared" si="5"/>
        <v>1.00745E-3</v>
      </c>
      <c r="Q143">
        <f t="shared" si="6"/>
        <v>5.8165152869508855E-4</v>
      </c>
    </row>
    <row r="144" spans="15:17" x14ac:dyDescent="0.3">
      <c r="O144">
        <f t="shared" si="5"/>
        <v>1.0074000000000001E-3</v>
      </c>
      <c r="Q144">
        <f t="shared" si="6"/>
        <v>5.8162266118162904E-4</v>
      </c>
    </row>
    <row r="145" spans="15:17" x14ac:dyDescent="0.3">
      <c r="O145">
        <f t="shared" si="5"/>
        <v>1.0074000000000001E-3</v>
      </c>
      <c r="Q145">
        <f t="shared" si="6"/>
        <v>5.8162266118162904E-4</v>
      </c>
    </row>
    <row r="146" spans="15:17" x14ac:dyDescent="0.3">
      <c r="O146">
        <f t="shared" si="5"/>
        <v>1.0074000000000001E-3</v>
      </c>
      <c r="Q146">
        <f t="shared" si="6"/>
        <v>5.8162266118162904E-4</v>
      </c>
    </row>
    <row r="147" spans="15:17" x14ac:dyDescent="0.3">
      <c r="O147">
        <f t="shared" si="5"/>
        <v>1.0074000000000001E-3</v>
      </c>
      <c r="Q147">
        <f t="shared" si="6"/>
        <v>5.8162266118162904E-4</v>
      </c>
    </row>
    <row r="148" spans="15:17" x14ac:dyDescent="0.3">
      <c r="O148">
        <f t="shared" si="5"/>
        <v>1.0074000000000001E-3</v>
      </c>
      <c r="Q148">
        <f t="shared" si="6"/>
        <v>5.8162266118162904E-4</v>
      </c>
    </row>
    <row r="149" spans="15:17" x14ac:dyDescent="0.3">
      <c r="O149">
        <f t="shared" si="5"/>
        <v>1.0074000000000001E-3</v>
      </c>
      <c r="Q149">
        <f t="shared" si="6"/>
        <v>5.8162266118162904E-4</v>
      </c>
    </row>
    <row r="150" spans="15:17" x14ac:dyDescent="0.3">
      <c r="O150">
        <f t="shared" si="5"/>
        <v>1.00735E-3</v>
      </c>
      <c r="Q150">
        <f t="shared" si="6"/>
        <v>5.8159379366816953E-4</v>
      </c>
    </row>
    <row r="151" spans="15:17" x14ac:dyDescent="0.3">
      <c r="O151">
        <f t="shared" si="5"/>
        <v>1.00735E-3</v>
      </c>
      <c r="Q151">
        <f t="shared" si="6"/>
        <v>5.8159379366816953E-4</v>
      </c>
    </row>
    <row r="152" spans="15:17" x14ac:dyDescent="0.3">
      <c r="O152">
        <f t="shared" si="5"/>
        <v>1.00735E-3</v>
      </c>
      <c r="Q152">
        <f t="shared" si="6"/>
        <v>5.8159379366816953E-4</v>
      </c>
    </row>
    <row r="153" spans="15:17" x14ac:dyDescent="0.3">
      <c r="O153">
        <f t="shared" si="5"/>
        <v>1.00735E-3</v>
      </c>
      <c r="Q153">
        <f t="shared" si="6"/>
        <v>5.8159379366816953E-4</v>
      </c>
    </row>
    <row r="154" spans="15:17" x14ac:dyDescent="0.3">
      <c r="O154">
        <f t="shared" si="5"/>
        <v>1.00735E-3</v>
      </c>
      <c r="Q154">
        <f t="shared" si="6"/>
        <v>5.8159379366816953E-4</v>
      </c>
    </row>
    <row r="155" spans="15:17" x14ac:dyDescent="0.3">
      <c r="O155">
        <f t="shared" si="5"/>
        <v>1.0073E-3</v>
      </c>
      <c r="Q155">
        <f t="shared" si="6"/>
        <v>5.8156492615471012E-4</v>
      </c>
    </row>
    <row r="156" spans="15:17" x14ac:dyDescent="0.3">
      <c r="O156">
        <f t="shared" si="5"/>
        <v>1.0073E-3</v>
      </c>
      <c r="Q156">
        <f t="shared" si="6"/>
        <v>5.8156492615471012E-4</v>
      </c>
    </row>
    <row r="157" spans="15:17" x14ac:dyDescent="0.3">
      <c r="O157">
        <f t="shared" si="5"/>
        <v>1.0073E-3</v>
      </c>
      <c r="Q157">
        <f t="shared" si="6"/>
        <v>5.8156492615471012E-4</v>
      </c>
    </row>
    <row r="158" spans="15:17" x14ac:dyDescent="0.3">
      <c r="O158">
        <f t="shared" si="5"/>
        <v>1.0072500000000001E-3</v>
      </c>
      <c r="Q158">
        <f t="shared" si="6"/>
        <v>5.8153605864125061E-4</v>
      </c>
    </row>
    <row r="159" spans="15:17" x14ac:dyDescent="0.3">
      <c r="O159">
        <f t="shared" si="5"/>
        <v>1.0072500000000001E-3</v>
      </c>
      <c r="Q159">
        <f t="shared" si="6"/>
        <v>5.8153605864125061E-4</v>
      </c>
    </row>
    <row r="160" spans="15:17" x14ac:dyDescent="0.3">
      <c r="O160">
        <f t="shared" si="5"/>
        <v>1.0072500000000001E-3</v>
      </c>
      <c r="Q160">
        <f t="shared" si="6"/>
        <v>5.8153605864125061E-4</v>
      </c>
    </row>
  </sheetData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Marcin Radke</cp:lastModifiedBy>
  <dcterms:created xsi:type="dcterms:W3CDTF">2015-06-05T18:19:34Z</dcterms:created>
  <dcterms:modified xsi:type="dcterms:W3CDTF">2019-11-06T17:31:07Z</dcterms:modified>
</cp:coreProperties>
</file>