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95D8E41C-20E3-46E3-8128-3858579332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58" i="1" l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K81" i="1"/>
  <c r="AK82" i="1"/>
  <c r="AK83" i="1"/>
  <c r="AK84" i="1"/>
  <c r="AK85" i="1"/>
  <c r="AK86" i="1"/>
  <c r="AK87" i="1"/>
  <c r="AK88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L57" i="1"/>
  <c r="AK57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6" i="1"/>
  <c r="AK3" i="1"/>
  <c r="AK4" i="1"/>
  <c r="AK5" i="1"/>
  <c r="AK6" i="1"/>
  <c r="AK7" i="1"/>
  <c r="AK8" i="1"/>
  <c r="AK9" i="1"/>
  <c r="AK10" i="1"/>
  <c r="AK11" i="1"/>
  <c r="AK12" i="1"/>
  <c r="AK13" i="1"/>
  <c r="AK14" i="1"/>
  <c r="AL3" i="1"/>
  <c r="AL4" i="1"/>
  <c r="AL5" i="1"/>
  <c r="AL6" i="1"/>
  <c r="AL7" i="1"/>
  <c r="AL8" i="1"/>
  <c r="AL9" i="1"/>
  <c r="AL10" i="1"/>
  <c r="AL11" i="1"/>
  <c r="AL12" i="1"/>
  <c r="AL13" i="1"/>
  <c r="AL14" i="1"/>
  <c r="AL2" i="1"/>
  <c r="AK2" i="1"/>
  <c r="G59" i="1" l="1"/>
  <c r="O3" i="1" l="1"/>
  <c r="O2" i="1"/>
  <c r="G27" i="1" l="1"/>
  <c r="G2" i="1"/>
  <c r="O1" i="1"/>
  <c r="N91" i="1" l="1"/>
  <c r="N92" i="1"/>
  <c r="N42" i="1"/>
  <c r="N43" i="1"/>
  <c r="N51" i="1"/>
  <c r="N14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N12" i="1" l="1"/>
  <c r="N49" i="1"/>
  <c r="N11" i="1"/>
  <c r="N48" i="1"/>
  <c r="N13" i="1"/>
  <c r="N55" i="1"/>
  <c r="N47" i="1"/>
  <c r="N90" i="1"/>
  <c r="N10" i="1"/>
  <c r="N54" i="1"/>
  <c r="N46" i="1"/>
  <c r="N89" i="1"/>
  <c r="K76" i="1" s="1" a="1"/>
  <c r="N16" i="1"/>
  <c r="N53" i="1"/>
  <c r="N45" i="1"/>
  <c r="K36" i="1" s="1" a="1"/>
  <c r="N50" i="1"/>
  <c r="N15" i="1"/>
  <c r="N52" i="1"/>
  <c r="N44" i="1"/>
  <c r="K36" i="1" l="1"/>
  <c r="L36" i="1"/>
  <c r="R36" i="1" s="1"/>
  <c r="S40" i="1" s="1"/>
  <c r="L37" i="1"/>
  <c r="K37" i="1"/>
  <c r="L76" i="1"/>
  <c r="L77" i="1"/>
  <c r="K76" i="1"/>
  <c r="K77" i="1"/>
  <c r="K10" i="1" a="1"/>
  <c r="R76" i="1" l="1"/>
  <c r="Q37" i="1"/>
  <c r="Q77" i="1"/>
  <c r="K10" i="1"/>
  <c r="L10" i="1"/>
  <c r="R10" i="1" s="1"/>
  <c r="S14" i="1" s="1"/>
  <c r="K11" i="1"/>
  <c r="L11" i="1"/>
  <c r="Q11" i="1" s="1"/>
  <c r="S80" i="1" l="1"/>
  <c r="S81" i="1"/>
  <c r="S15" i="1"/>
  <c r="S41" i="1"/>
</calcChain>
</file>

<file path=xl/sharedStrings.xml><?xml version="1.0" encoding="utf-8"?>
<sst xmlns="http://schemas.openxmlformats.org/spreadsheetml/2006/main" count="67" uniqueCount="29">
  <si>
    <t>U[V]</t>
  </si>
  <si>
    <t>I[mA]</t>
  </si>
  <si>
    <t>lambda=612nm</t>
  </si>
  <si>
    <t>Czerwona Dioda</t>
  </si>
  <si>
    <t>Niebieska Dioda</t>
  </si>
  <si>
    <t>lambda=440nm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</si>
  <si>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</si>
  <si>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</si>
  <si>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</si>
  <si>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</si>
  <si>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</si>
  <si>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</si>
  <si>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</si>
  <si>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</si>
  <si>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</si>
  <si>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</si>
  <si>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</si>
  <si>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</si>
  <si>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</si>
  <si>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</si>
  <si>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u_c(U_B)=</t>
  </si>
  <si>
    <t>u(h)=</t>
  </si>
  <si>
    <t>u(lambda)=</t>
  </si>
  <si>
    <t>u_c(h)=</t>
  </si>
  <si>
    <t>-</t>
  </si>
  <si>
    <t>adks</t>
  </si>
  <si>
    <t>u(I)[A]</t>
  </si>
  <si>
    <t>u(U)[V]</t>
  </si>
  <si>
    <t>lambda=585nm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</si>
</sst>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  <xf numFmtId="164" fontId="3" fillId="6" borderId="0" xfId="5" applyNumberFormat="1"/>
    <xf numFmtId="164" fontId="3" fillId="5" borderId="0" xfId="4" applyNumberFormat="1"/>
    <xf numFmtId="164" fontId="3" fillId="7" borderId="0" xfId="6" applyNumberFormat="1"/>
    <xf numFmtId="165" fontId="3" fillId="6" borderId="0" xfId="5" applyNumberFormat="1"/>
    <xf numFmtId="165" fontId="3" fillId="5" borderId="0" xfId="4" applyNumberFormat="1"/>
    <xf numFmtId="165" fontId="3" fillId="7" borderId="0" xfId="6" applyNumberFormat="1"/>
    <xf numFmtId="165" fontId="0" fillId="0" borderId="0" xfId="0" applyNumberFormat="1"/>
    <xf numFmtId="166" fontId="3" fillId="6" borderId="0" xfId="5" applyNumberFormat="1"/>
    <xf numFmtId="166" fontId="3" fillId="5" borderId="0" xfId="4" applyNumberFormat="1"/>
    <xf numFmtId="166" fontId="3" fillId="7" borderId="0" xfId="6" applyNumberFormat="1"/>
    <xf numFmtId="166" fontId="0" fillId="0" borderId="0" xfId="0" applyNumberFormat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2.2915017667068925E-5</c:v>
                  </c:pt>
                  <c:pt idx="1">
                    <c:v>2.4405178072757546E-5</c:v>
                  </c:pt>
                  <c:pt idx="2">
                    <c:v>3.6645781405199815E-5</c:v>
                  </c:pt>
                  <c:pt idx="3">
                    <c:v>4.2499982998976543E-5</c:v>
                  </c:pt>
                  <c:pt idx="4">
                    <c:v>5.0376545143330691E-5</c:v>
                  </c:pt>
                  <c:pt idx="5">
                    <c:v>6.0488347896217776E-5</c:v>
                  </c:pt>
                  <c:pt idx="6">
                    <c:v>7.2516071170704511E-5</c:v>
                  </c:pt>
                  <c:pt idx="7">
                    <c:v>8.7524115256568515E-5</c:v>
                  </c:pt>
                  <c:pt idx="8">
                    <c:v>1.0604468029869854E-4</c:v>
                  </c:pt>
                  <c:pt idx="9">
                    <c:v>1.2924860661584994E-4</c:v>
                  </c:pt>
                  <c:pt idx="10">
                    <c:v>1.572423342370005E-4</c:v>
                  </c:pt>
                  <c:pt idx="11">
                    <c:v>1.8960010304623916E-4</c:v>
                  </c:pt>
                  <c:pt idx="12">
                    <c:v>2.381367562600972E-4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2.2915017667068925E-5</c:v>
                  </c:pt>
                  <c:pt idx="1">
                    <c:v>2.4405178072757546E-5</c:v>
                  </c:pt>
                  <c:pt idx="2">
                    <c:v>3.6645781405199815E-5</c:v>
                  </c:pt>
                  <c:pt idx="3">
                    <c:v>4.2499982998976543E-5</c:v>
                  </c:pt>
                  <c:pt idx="4">
                    <c:v>5.0376545143330691E-5</c:v>
                  </c:pt>
                  <c:pt idx="5">
                    <c:v>6.0488347896217776E-5</c:v>
                  </c:pt>
                  <c:pt idx="6">
                    <c:v>7.2516071170704511E-5</c:v>
                  </c:pt>
                  <c:pt idx="7">
                    <c:v>8.7524115256568515E-5</c:v>
                  </c:pt>
                  <c:pt idx="8">
                    <c:v>1.0604468029869854E-4</c:v>
                  </c:pt>
                  <c:pt idx="9">
                    <c:v>1.2924860661584994E-4</c:v>
                  </c:pt>
                  <c:pt idx="10">
                    <c:v>1.572423342370005E-4</c:v>
                  </c:pt>
                  <c:pt idx="11">
                    <c:v>1.8960010304623916E-4</c:v>
                  </c:pt>
                  <c:pt idx="12">
                    <c:v>2.381367562600972E-4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1.0404624277456649E-2</c:v>
                  </c:pt>
                  <c:pt idx="1">
                    <c:v>1.0693641618497111E-2</c:v>
                  </c:pt>
                  <c:pt idx="2">
                    <c:v>1.0982658959537574E-2</c:v>
                  </c:pt>
                  <c:pt idx="3">
                    <c:v>1.1040462427745664E-2</c:v>
                  </c:pt>
                  <c:pt idx="4">
                    <c:v>1.1098265895953759E-2</c:v>
                  </c:pt>
                  <c:pt idx="5">
                    <c:v>1.1156069364161851E-2</c:v>
                  </c:pt>
                  <c:pt idx="6">
                    <c:v>1.1213872832369942E-2</c:v>
                  </c:pt>
                  <c:pt idx="7">
                    <c:v>1.1271676300578034E-2</c:v>
                  </c:pt>
                  <c:pt idx="8">
                    <c:v>1.1329479768786127E-2</c:v>
                  </c:pt>
                  <c:pt idx="9">
                    <c:v>1.1387283236994221E-2</c:v>
                  </c:pt>
                  <c:pt idx="10">
                    <c:v>1.1445086705202312E-2</c:v>
                  </c:pt>
                  <c:pt idx="11">
                    <c:v>1.1502890173410406E-2</c:v>
                  </c:pt>
                  <c:pt idx="12">
                    <c:v>1.1560693641618498E-2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1.0404624277456649E-2</c:v>
                  </c:pt>
                  <c:pt idx="1">
                    <c:v>1.0693641618497111E-2</c:v>
                  </c:pt>
                  <c:pt idx="2">
                    <c:v>1.0982658959537574E-2</c:v>
                  </c:pt>
                  <c:pt idx="3">
                    <c:v>1.1040462427745664E-2</c:v>
                  </c:pt>
                  <c:pt idx="4">
                    <c:v>1.1098265895953759E-2</c:v>
                  </c:pt>
                  <c:pt idx="5">
                    <c:v>1.1156069364161851E-2</c:v>
                  </c:pt>
                  <c:pt idx="6">
                    <c:v>1.1213872832369942E-2</c:v>
                  </c:pt>
                  <c:pt idx="7">
                    <c:v>1.1271676300578034E-2</c:v>
                  </c:pt>
                  <c:pt idx="8">
                    <c:v>1.1329479768786127E-2</c:v>
                  </c:pt>
                  <c:pt idx="9">
                    <c:v>1.1387283236994221E-2</c:v>
                  </c:pt>
                  <c:pt idx="10">
                    <c:v>1.1445086705202312E-2</c:v>
                  </c:pt>
                  <c:pt idx="11">
                    <c:v>1.1502890173410406E-2</c:v>
                  </c:pt>
                  <c:pt idx="12">
                    <c:v>1.1560693641618498E-2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2.2915017667068925E-5</c:v>
                  </c:pt>
                  <c:pt idx="1">
                    <c:v>2.4405178072757546E-5</c:v>
                  </c:pt>
                  <c:pt idx="2">
                    <c:v>3.6645781405199815E-5</c:v>
                  </c:pt>
                  <c:pt idx="3">
                    <c:v>4.2499982998976543E-5</c:v>
                  </c:pt>
                  <c:pt idx="4">
                    <c:v>5.0376545143330691E-5</c:v>
                  </c:pt>
                  <c:pt idx="5">
                    <c:v>6.0488347896217776E-5</c:v>
                  </c:pt>
                  <c:pt idx="6">
                    <c:v>7.2516071170704511E-5</c:v>
                  </c:pt>
                  <c:pt idx="7">
                    <c:v>8.7524115256568515E-5</c:v>
                  </c:pt>
                  <c:pt idx="8">
                    <c:v>1.0604468029869854E-4</c:v>
                  </c:pt>
                  <c:pt idx="9">
                    <c:v>1.2924860661584994E-4</c:v>
                  </c:pt>
                  <c:pt idx="10">
                    <c:v>1.572423342370005E-4</c:v>
                  </c:pt>
                  <c:pt idx="11">
                    <c:v>1.8960010304623916E-4</c:v>
                  </c:pt>
                  <c:pt idx="12">
                    <c:v>2.381367562600972E-4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2.2915017667068925E-5</c:v>
                  </c:pt>
                  <c:pt idx="1">
                    <c:v>2.4405178072757546E-5</c:v>
                  </c:pt>
                  <c:pt idx="2">
                    <c:v>3.6645781405199815E-5</c:v>
                  </c:pt>
                  <c:pt idx="3">
                    <c:v>4.2499982998976543E-5</c:v>
                  </c:pt>
                  <c:pt idx="4">
                    <c:v>5.0376545143330691E-5</c:v>
                  </c:pt>
                  <c:pt idx="5">
                    <c:v>6.0488347896217776E-5</c:v>
                  </c:pt>
                  <c:pt idx="6">
                    <c:v>7.2516071170704511E-5</c:v>
                  </c:pt>
                  <c:pt idx="7">
                    <c:v>8.7524115256568515E-5</c:v>
                  </c:pt>
                  <c:pt idx="8">
                    <c:v>1.0604468029869854E-4</c:v>
                  </c:pt>
                  <c:pt idx="9">
                    <c:v>1.2924860661584994E-4</c:v>
                  </c:pt>
                  <c:pt idx="10">
                    <c:v>1.572423342370005E-4</c:v>
                  </c:pt>
                  <c:pt idx="11">
                    <c:v>1.8960010304623916E-4</c:v>
                  </c:pt>
                  <c:pt idx="12">
                    <c:v>2.381367562600972E-4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1.5966004346663818E-2</c:v>
                  </c:pt>
                  <c:pt idx="1">
                    <c:v>1.6346147307298668E-2</c:v>
                  </c:pt>
                  <c:pt idx="2">
                    <c:v>1.672629026793352E-2</c:v>
                  </c:pt>
                  <c:pt idx="3">
                    <c:v>1.7106433228568373E-2</c:v>
                  </c:pt>
                  <c:pt idx="4">
                    <c:v>1.7486576189203226E-2</c:v>
                  </c:pt>
                  <c:pt idx="5">
                    <c:v>1.7866719149838079E-2</c:v>
                  </c:pt>
                  <c:pt idx="6">
                    <c:v>1.8246862110472932E-2</c:v>
                  </c:pt>
                  <c:pt idx="7">
                    <c:v>1.8322890702599903E-2</c:v>
                  </c:pt>
                  <c:pt idx="8">
                    <c:v>1.8398919294726875E-2</c:v>
                  </c:pt>
                  <c:pt idx="9">
                    <c:v>1.8474947886853846E-2</c:v>
                  </c:pt>
                  <c:pt idx="10">
                    <c:v>1.8550976478980814E-2</c:v>
                  </c:pt>
                  <c:pt idx="11">
                    <c:v>1.8627005071107788E-2</c:v>
                  </c:pt>
                  <c:pt idx="12">
                    <c:v>1.8703033663234756E-2</c:v>
                  </c:pt>
                  <c:pt idx="13">
                    <c:v>1.8779062255361727E-2</c:v>
                  </c:pt>
                  <c:pt idx="14">
                    <c:v>1.8855090847488699E-2</c:v>
                  </c:pt>
                  <c:pt idx="15">
                    <c:v>1.8931119439615667E-2</c:v>
                  </c:pt>
                  <c:pt idx="16">
                    <c:v>1.9007148031742641E-2</c:v>
                  </c:pt>
                  <c:pt idx="17">
                    <c:v>1.9045162327806123E-2</c:v>
                  </c:pt>
                  <c:pt idx="18">
                    <c:v>1.9083176623869609E-2</c:v>
                  </c:pt>
                  <c:pt idx="19">
                    <c:v>1.9121190919933091E-2</c:v>
                  </c:pt>
                  <c:pt idx="20">
                    <c:v>1.915920521599658E-2</c:v>
                  </c:pt>
                  <c:pt idx="21">
                    <c:v>1.9197219512060066E-2</c:v>
                  </c:pt>
                  <c:pt idx="22">
                    <c:v>1.9235233808123552E-2</c:v>
                  </c:pt>
                  <c:pt idx="23">
                    <c:v>1.9273248104187034E-2</c:v>
                  </c:pt>
                  <c:pt idx="24">
                    <c:v>1.9311262400250519E-2</c:v>
                  </c:pt>
                  <c:pt idx="25">
                    <c:v>1.9349276696314005E-2</c:v>
                  </c:pt>
                  <c:pt idx="26">
                    <c:v>1.9387290992377491E-2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1.5966004346663818E-2</c:v>
                  </c:pt>
                  <c:pt idx="1">
                    <c:v>1.6346147307298668E-2</c:v>
                  </c:pt>
                  <c:pt idx="2">
                    <c:v>1.672629026793352E-2</c:v>
                  </c:pt>
                  <c:pt idx="3">
                    <c:v>1.7106433228568373E-2</c:v>
                  </c:pt>
                  <c:pt idx="4">
                    <c:v>1.7486576189203226E-2</c:v>
                  </c:pt>
                  <c:pt idx="5">
                    <c:v>1.7866719149838079E-2</c:v>
                  </c:pt>
                  <c:pt idx="6">
                    <c:v>1.8246862110472932E-2</c:v>
                  </c:pt>
                  <c:pt idx="7">
                    <c:v>1.8322890702599903E-2</c:v>
                  </c:pt>
                  <c:pt idx="8">
                    <c:v>1.8398919294726875E-2</c:v>
                  </c:pt>
                  <c:pt idx="9">
                    <c:v>1.8474947886853846E-2</c:v>
                  </c:pt>
                  <c:pt idx="10">
                    <c:v>1.8550976478980814E-2</c:v>
                  </c:pt>
                  <c:pt idx="11">
                    <c:v>1.8627005071107788E-2</c:v>
                  </c:pt>
                  <c:pt idx="12">
                    <c:v>1.8703033663234756E-2</c:v>
                  </c:pt>
                  <c:pt idx="13">
                    <c:v>1.8779062255361727E-2</c:v>
                  </c:pt>
                  <c:pt idx="14">
                    <c:v>1.8855090847488699E-2</c:v>
                  </c:pt>
                  <c:pt idx="15">
                    <c:v>1.8931119439615667E-2</c:v>
                  </c:pt>
                  <c:pt idx="16">
                    <c:v>1.9007148031742641E-2</c:v>
                  </c:pt>
                  <c:pt idx="17">
                    <c:v>1.9045162327806123E-2</c:v>
                  </c:pt>
                  <c:pt idx="18">
                    <c:v>1.9083176623869609E-2</c:v>
                  </c:pt>
                  <c:pt idx="19">
                    <c:v>1.9121190919933091E-2</c:v>
                  </c:pt>
                  <c:pt idx="20">
                    <c:v>1.915920521599658E-2</c:v>
                  </c:pt>
                  <c:pt idx="21">
                    <c:v>1.9197219512060066E-2</c:v>
                  </c:pt>
                  <c:pt idx="22">
                    <c:v>1.9235233808123552E-2</c:v>
                  </c:pt>
                  <c:pt idx="23">
                    <c:v>1.9273248104187034E-2</c:v>
                  </c:pt>
                  <c:pt idx="24">
                    <c:v>1.9311262400250519E-2</c:v>
                  </c:pt>
                  <c:pt idx="25">
                    <c:v>1.9349276696314005E-2</c:v>
                  </c:pt>
                  <c:pt idx="26">
                    <c:v>1.9387290992377491E-2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2.280857763809117E-5</c:v>
                  </c:pt>
                  <c:pt idx="1">
                    <c:v>2.2915017667068925E-5</c:v>
                  </c:pt>
                  <c:pt idx="2">
                    <c:v>2.3234337754002204E-5</c:v>
                  </c:pt>
                  <c:pt idx="3">
                    <c:v>2.3234337754002204E-5</c:v>
                  </c:pt>
                  <c:pt idx="4">
                    <c:v>2.6959738768223761E-5</c:v>
                  </c:pt>
                  <c:pt idx="5">
                    <c:v>3.7071541521110842E-5</c:v>
                  </c:pt>
                  <c:pt idx="6">
                    <c:v>5.7401587055862772E-5</c:v>
                  </c:pt>
                  <c:pt idx="7">
                    <c:v>6.5171709171239165E-5</c:v>
                  </c:pt>
                  <c:pt idx="8">
                    <c:v>7.1025910765015887E-5</c:v>
                  </c:pt>
                  <c:pt idx="9">
                    <c:v>7.805095267754796E-5</c:v>
                  </c:pt>
                  <c:pt idx="10">
                    <c:v>8.7524115256568515E-5</c:v>
                  </c:pt>
                  <c:pt idx="11">
                    <c:v>9.4229837082167303E-5</c:v>
                  </c:pt>
                  <c:pt idx="12">
                    <c:v>1.0210639922652146E-4</c:v>
                  </c:pt>
                  <c:pt idx="13">
                    <c:v>1.128568421532751E-4</c:v>
                  </c:pt>
                  <c:pt idx="14">
                    <c:v>1.2658760589140598E-4</c:v>
                  </c:pt>
                  <c:pt idx="15">
                    <c:v>1.3563500835451546E-4</c:v>
                  </c:pt>
                  <c:pt idx="16">
                    <c:v>1.5096237252731272E-4</c:v>
                  </c:pt>
                  <c:pt idx="17">
                    <c:v>1.5798741443984478E-4</c:v>
                  </c:pt>
                  <c:pt idx="18">
                    <c:v>1.6096773525122205E-4</c:v>
                  </c:pt>
                  <c:pt idx="19">
                    <c:v>1.7118597803308689E-4</c:v>
                  </c:pt>
                  <c:pt idx="20">
                    <c:v>1.7661441951095257E-4</c:v>
                  </c:pt>
                  <c:pt idx="21">
                    <c:v>1.8151066084392951E-4</c:v>
                  </c:pt>
                  <c:pt idx="22">
                    <c:v>1.8874858281441709E-4</c:v>
                  </c:pt>
                  <c:pt idx="23">
                    <c:v>1.865133422058842E-4</c:v>
                  </c:pt>
                  <c:pt idx="24">
                    <c:v>2.0748202791450265E-4</c:v>
                  </c:pt>
                  <c:pt idx="25">
                    <c:v>2.1110098889974647E-4</c:v>
                  </c:pt>
                  <c:pt idx="26">
                    <c:v>2.2142567171058906E-4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2.280857763809117E-5</c:v>
                  </c:pt>
                  <c:pt idx="1">
                    <c:v>2.2915017667068925E-5</c:v>
                  </c:pt>
                  <c:pt idx="2">
                    <c:v>2.3234337754002204E-5</c:v>
                  </c:pt>
                  <c:pt idx="3">
                    <c:v>2.3234337754002204E-5</c:v>
                  </c:pt>
                  <c:pt idx="4">
                    <c:v>2.6959738768223761E-5</c:v>
                  </c:pt>
                  <c:pt idx="5">
                    <c:v>3.7071541521110842E-5</c:v>
                  </c:pt>
                  <c:pt idx="6">
                    <c:v>5.7401587055862772E-5</c:v>
                  </c:pt>
                  <c:pt idx="7">
                    <c:v>6.5171709171239165E-5</c:v>
                  </c:pt>
                  <c:pt idx="8">
                    <c:v>7.1025910765015887E-5</c:v>
                  </c:pt>
                  <c:pt idx="9">
                    <c:v>7.805095267754796E-5</c:v>
                  </c:pt>
                  <c:pt idx="10">
                    <c:v>8.7524115256568515E-5</c:v>
                  </c:pt>
                  <c:pt idx="11">
                    <c:v>9.4229837082167303E-5</c:v>
                  </c:pt>
                  <c:pt idx="12">
                    <c:v>1.0210639922652146E-4</c:v>
                  </c:pt>
                  <c:pt idx="13">
                    <c:v>1.128568421532751E-4</c:v>
                  </c:pt>
                  <c:pt idx="14">
                    <c:v>1.2658760589140598E-4</c:v>
                  </c:pt>
                  <c:pt idx="15">
                    <c:v>1.3563500835451546E-4</c:v>
                  </c:pt>
                  <c:pt idx="16">
                    <c:v>1.5096237252731272E-4</c:v>
                  </c:pt>
                  <c:pt idx="17">
                    <c:v>1.5798741443984478E-4</c:v>
                  </c:pt>
                  <c:pt idx="18">
                    <c:v>1.6096773525122205E-4</c:v>
                  </c:pt>
                  <c:pt idx="19">
                    <c:v>1.7118597803308689E-4</c:v>
                  </c:pt>
                  <c:pt idx="20">
                    <c:v>1.7661441951095257E-4</c:v>
                  </c:pt>
                  <c:pt idx="21">
                    <c:v>1.8151066084392951E-4</c:v>
                  </c:pt>
                  <c:pt idx="22">
                    <c:v>1.8874858281441709E-4</c:v>
                  </c:pt>
                  <c:pt idx="23">
                    <c:v>1.865133422058842E-4</c:v>
                  </c:pt>
                  <c:pt idx="24">
                    <c:v>2.0748202791450265E-4</c:v>
                  </c:pt>
                  <c:pt idx="25">
                    <c:v>2.1110098889974647E-4</c:v>
                  </c:pt>
                  <c:pt idx="26">
                    <c:v>2.2142567171058906E-4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1.3685146582854701E-2</c:v>
                  </c:pt>
                  <c:pt idx="1">
                    <c:v>1.4065289543489554E-2</c:v>
                  </c:pt>
                  <c:pt idx="2">
                    <c:v>1.4141318135616521E-2</c:v>
                  </c:pt>
                  <c:pt idx="3">
                    <c:v>1.4217346727743494E-2</c:v>
                  </c:pt>
                  <c:pt idx="4">
                    <c:v>1.4293375319870464E-2</c:v>
                  </c:pt>
                  <c:pt idx="5">
                    <c:v>1.4369403911997435E-2</c:v>
                  </c:pt>
                  <c:pt idx="6">
                    <c:v>1.4445432504124407E-2</c:v>
                  </c:pt>
                  <c:pt idx="7">
                    <c:v>1.4521461096251374E-2</c:v>
                  </c:pt>
                  <c:pt idx="8">
                    <c:v>1.4597489688378347E-2</c:v>
                  </c:pt>
                  <c:pt idx="9">
                    <c:v>1.4673518280505317E-2</c:v>
                  </c:pt>
                  <c:pt idx="10">
                    <c:v>1.4749546872632288E-2</c:v>
                  </c:pt>
                  <c:pt idx="11">
                    <c:v>1.4825575464759258E-2</c:v>
                  </c:pt>
                  <c:pt idx="12">
                    <c:v>1.4863589760822742E-2</c:v>
                  </c:pt>
                  <c:pt idx="13">
                    <c:v>1.4901604056886229E-2</c:v>
                  </c:pt>
                  <c:pt idx="14">
                    <c:v>1.4939618352949715E-2</c:v>
                  </c:pt>
                  <c:pt idx="15">
                    <c:v>1.49776326490132E-2</c:v>
                  </c:pt>
                  <c:pt idx="16">
                    <c:v>1.5015646945076684E-2</c:v>
                  </c:pt>
                  <c:pt idx="17">
                    <c:v>1.5053661241140168E-2</c:v>
                  </c:pt>
                  <c:pt idx="18">
                    <c:v>1.5091675537203654E-2</c:v>
                  </c:pt>
                  <c:pt idx="19">
                    <c:v>1.5129689833267139E-2</c:v>
                  </c:pt>
                  <c:pt idx="20">
                    <c:v>1.5167704129330628E-2</c:v>
                  </c:pt>
                  <c:pt idx="21">
                    <c:v>1.5205718425394111E-2</c:v>
                  </c:pt>
                  <c:pt idx="22">
                    <c:v>1.5243732721457594E-2</c:v>
                  </c:pt>
                  <c:pt idx="23">
                    <c:v>1.5281747017521082E-2</c:v>
                  </c:pt>
                  <c:pt idx="24">
                    <c:v>1.5319761313584567E-2</c:v>
                  </c:pt>
                  <c:pt idx="25">
                    <c:v>1.5357775609648053E-2</c:v>
                  </c:pt>
                  <c:pt idx="26">
                    <c:v>1.5395789905711535E-2</c:v>
                  </c:pt>
                  <c:pt idx="27">
                    <c:v>1.5433804201775021E-2</c:v>
                  </c:pt>
                  <c:pt idx="28">
                    <c:v>1.5471818497838508E-2</c:v>
                  </c:pt>
                  <c:pt idx="29">
                    <c:v>1.5509832793901994E-2</c:v>
                  </c:pt>
                  <c:pt idx="30">
                    <c:v>1.5547847089965478E-2</c:v>
                  </c:pt>
                  <c:pt idx="31">
                    <c:v>1.5585861386028963E-2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1.3685146582854701E-2</c:v>
                  </c:pt>
                  <c:pt idx="1">
                    <c:v>1.4065289543489554E-2</c:v>
                  </c:pt>
                  <c:pt idx="2">
                    <c:v>1.4141318135616521E-2</c:v>
                  </c:pt>
                  <c:pt idx="3">
                    <c:v>1.4217346727743494E-2</c:v>
                  </c:pt>
                  <c:pt idx="4">
                    <c:v>1.4293375319870464E-2</c:v>
                  </c:pt>
                  <c:pt idx="5">
                    <c:v>1.4369403911997435E-2</c:v>
                  </c:pt>
                  <c:pt idx="6">
                    <c:v>1.4445432504124407E-2</c:v>
                  </c:pt>
                  <c:pt idx="7">
                    <c:v>1.4521461096251374E-2</c:v>
                  </c:pt>
                  <c:pt idx="8">
                    <c:v>1.4597489688378347E-2</c:v>
                  </c:pt>
                  <c:pt idx="9">
                    <c:v>1.4673518280505317E-2</c:v>
                  </c:pt>
                  <c:pt idx="10">
                    <c:v>1.4749546872632288E-2</c:v>
                  </c:pt>
                  <c:pt idx="11">
                    <c:v>1.4825575464759258E-2</c:v>
                  </c:pt>
                  <c:pt idx="12">
                    <c:v>1.4863589760822742E-2</c:v>
                  </c:pt>
                  <c:pt idx="13">
                    <c:v>1.4901604056886229E-2</c:v>
                  </c:pt>
                  <c:pt idx="14">
                    <c:v>1.4939618352949715E-2</c:v>
                  </c:pt>
                  <c:pt idx="15">
                    <c:v>1.49776326490132E-2</c:v>
                  </c:pt>
                  <c:pt idx="16">
                    <c:v>1.5015646945076684E-2</c:v>
                  </c:pt>
                  <c:pt idx="17">
                    <c:v>1.5053661241140168E-2</c:v>
                  </c:pt>
                  <c:pt idx="18">
                    <c:v>1.5091675537203654E-2</c:v>
                  </c:pt>
                  <c:pt idx="19">
                    <c:v>1.5129689833267139E-2</c:v>
                  </c:pt>
                  <c:pt idx="20">
                    <c:v>1.5167704129330628E-2</c:v>
                  </c:pt>
                  <c:pt idx="21">
                    <c:v>1.5205718425394111E-2</c:v>
                  </c:pt>
                  <c:pt idx="22">
                    <c:v>1.5243732721457594E-2</c:v>
                  </c:pt>
                  <c:pt idx="23">
                    <c:v>1.5281747017521082E-2</c:v>
                  </c:pt>
                  <c:pt idx="24">
                    <c:v>1.5319761313584567E-2</c:v>
                  </c:pt>
                  <c:pt idx="25">
                    <c:v>1.5357775609648053E-2</c:v>
                  </c:pt>
                  <c:pt idx="26">
                    <c:v>1.5395789905711535E-2</c:v>
                  </c:pt>
                  <c:pt idx="27">
                    <c:v>1.5433804201775021E-2</c:v>
                  </c:pt>
                  <c:pt idx="28">
                    <c:v>1.5471818497838508E-2</c:v>
                  </c:pt>
                  <c:pt idx="29">
                    <c:v>1.5509832793901994E-2</c:v>
                  </c:pt>
                  <c:pt idx="30">
                    <c:v>1.5547847089965478E-2</c:v>
                  </c:pt>
                  <c:pt idx="31">
                    <c:v>1.5585861386028963E-2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2.280857763809117E-5</c:v>
                  </c:pt>
                  <c:pt idx="1">
                    <c:v>2.3021457696046687E-5</c:v>
                  </c:pt>
                  <c:pt idx="2">
                    <c:v>2.3234337754002204E-5</c:v>
                  </c:pt>
                  <c:pt idx="3">
                    <c:v>2.3553657840935483E-5</c:v>
                  </c:pt>
                  <c:pt idx="4">
                    <c:v>2.3979417956846516E-5</c:v>
                  </c:pt>
                  <c:pt idx="5">
                    <c:v>2.4618058130713066E-5</c:v>
                  </c:pt>
                  <c:pt idx="6">
                    <c:v>2.5576018391512895E-5</c:v>
                  </c:pt>
                  <c:pt idx="7">
                    <c:v>2.7172618826179278E-5</c:v>
                  </c:pt>
                  <c:pt idx="8">
                    <c:v>2.9514299463689973E-5</c:v>
                  </c:pt>
                  <c:pt idx="9">
                    <c:v>3.3239700477911526E-5</c:v>
                  </c:pt>
                  <c:pt idx="10">
                    <c:v>3.9093902071688261E-5</c:v>
                  </c:pt>
                  <c:pt idx="11">
                    <c:v>4.7396224331953443E-5</c:v>
                  </c:pt>
                  <c:pt idx="12">
                    <c:v>5.2398905693908111E-5</c:v>
                  </c:pt>
                  <c:pt idx="13">
                    <c:v>5.8678867403595886E-5</c:v>
                  </c:pt>
                  <c:pt idx="14">
                    <c:v>6.570390931612796E-5</c:v>
                  </c:pt>
                  <c:pt idx="15">
                    <c:v>7.3793351518437611E-5</c:v>
                  </c:pt>
                  <c:pt idx="16">
                    <c:v>8.2734313952569357E-5</c:v>
                  </c:pt>
                  <c:pt idx="17">
                    <c:v>9.2633236647500931E-5</c:v>
                  </c:pt>
                  <c:pt idx="18">
                    <c:v>1.0295791945834353E-4</c:v>
                  </c:pt>
                  <c:pt idx="19">
                    <c:v>1.1498564273283027E-4</c:v>
                  </c:pt>
                  <c:pt idx="20">
                    <c:v>1.2797132626811685E-4</c:v>
                  </c:pt>
                  <c:pt idx="21">
                    <c:v>1.4074412974544786E-4</c:v>
                  </c:pt>
                  <c:pt idx="22">
                    <c:v>1.554328537443786E-4</c:v>
                  </c:pt>
                  <c:pt idx="23">
                    <c:v>1.7246325838082E-4</c:v>
                  </c:pt>
                  <c:pt idx="24">
                    <c:v>1.8715198237975069E-4</c:v>
                  </c:pt>
                  <c:pt idx="25">
                    <c:v>2.0780134800143593E-4</c:v>
                  </c:pt>
                  <c:pt idx="26">
                    <c:v>2.2493819266685509E-4</c:v>
                  </c:pt>
                  <c:pt idx="27">
                    <c:v>2.4441671796978498E-4</c:v>
                  </c:pt>
                  <c:pt idx="28">
                    <c:v>2.6453388344658136E-4</c:v>
                  </c:pt>
                  <c:pt idx="29">
                    <c:v>2.8858932999555482E-4</c:v>
                  </c:pt>
                  <c:pt idx="30">
                    <c:v>3.0945157567519553E-4</c:v>
                  </c:pt>
                  <c:pt idx="31">
                    <c:v>3.2818502077528112E-4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2.280857763809117E-5</c:v>
                  </c:pt>
                  <c:pt idx="1">
                    <c:v>2.3021457696046687E-5</c:v>
                  </c:pt>
                  <c:pt idx="2">
                    <c:v>2.3234337754002204E-5</c:v>
                  </c:pt>
                  <c:pt idx="3">
                    <c:v>2.3553657840935483E-5</c:v>
                  </c:pt>
                  <c:pt idx="4">
                    <c:v>2.3979417956846516E-5</c:v>
                  </c:pt>
                  <c:pt idx="5">
                    <c:v>2.4618058130713066E-5</c:v>
                  </c:pt>
                  <c:pt idx="6">
                    <c:v>2.5576018391512895E-5</c:v>
                  </c:pt>
                  <c:pt idx="7">
                    <c:v>2.7172618826179278E-5</c:v>
                  </c:pt>
                  <c:pt idx="8">
                    <c:v>2.9514299463689973E-5</c:v>
                  </c:pt>
                  <c:pt idx="9">
                    <c:v>3.3239700477911526E-5</c:v>
                  </c:pt>
                  <c:pt idx="10">
                    <c:v>3.9093902071688261E-5</c:v>
                  </c:pt>
                  <c:pt idx="11">
                    <c:v>4.7396224331953443E-5</c:v>
                  </c:pt>
                  <c:pt idx="12">
                    <c:v>5.2398905693908111E-5</c:v>
                  </c:pt>
                  <c:pt idx="13">
                    <c:v>5.8678867403595886E-5</c:v>
                  </c:pt>
                  <c:pt idx="14">
                    <c:v>6.570390931612796E-5</c:v>
                  </c:pt>
                  <c:pt idx="15">
                    <c:v>7.3793351518437611E-5</c:v>
                  </c:pt>
                  <c:pt idx="16">
                    <c:v>8.2734313952569357E-5</c:v>
                  </c:pt>
                  <c:pt idx="17">
                    <c:v>9.2633236647500931E-5</c:v>
                  </c:pt>
                  <c:pt idx="18">
                    <c:v>1.0295791945834353E-4</c:v>
                  </c:pt>
                  <c:pt idx="19">
                    <c:v>1.1498564273283027E-4</c:v>
                  </c:pt>
                  <c:pt idx="20">
                    <c:v>1.2797132626811685E-4</c:v>
                  </c:pt>
                  <c:pt idx="21">
                    <c:v>1.4074412974544786E-4</c:v>
                  </c:pt>
                  <c:pt idx="22">
                    <c:v>1.554328537443786E-4</c:v>
                  </c:pt>
                  <c:pt idx="23">
                    <c:v>1.7246325838082E-4</c:v>
                  </c:pt>
                  <c:pt idx="24">
                    <c:v>1.8715198237975069E-4</c:v>
                  </c:pt>
                  <c:pt idx="25">
                    <c:v>2.0780134800143593E-4</c:v>
                  </c:pt>
                  <c:pt idx="26">
                    <c:v>2.2493819266685509E-4</c:v>
                  </c:pt>
                  <c:pt idx="27">
                    <c:v>2.4441671796978498E-4</c:v>
                  </c:pt>
                  <c:pt idx="28">
                    <c:v>2.6453388344658136E-4</c:v>
                  </c:pt>
                  <c:pt idx="29">
                    <c:v>2.8858932999555482E-4</c:v>
                  </c:pt>
                  <c:pt idx="30">
                    <c:v>3.0945157567519553E-4</c:v>
                  </c:pt>
                  <c:pt idx="31">
                    <c:v>3.2818502077528112E-4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398415</xdr:colOff>
      <xdr:row>56</xdr:row>
      <xdr:rowOff>54429</xdr:rowOff>
    </xdr:from>
    <xdr:to>
      <xdr:col>53</xdr:col>
      <xdr:colOff>514351</xdr:colOff>
      <xdr:row>84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133350</xdr:colOff>
      <xdr:row>23</xdr:row>
      <xdr:rowOff>19049</xdr:rowOff>
    </xdr:from>
    <xdr:to>
      <xdr:col>53</xdr:col>
      <xdr:colOff>381000</xdr:colOff>
      <xdr:row>52</xdr:row>
      <xdr:rowOff>57150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2"/>
  <sheetViews>
    <sheetView tabSelected="1" topLeftCell="Q50" zoomScale="85" zoomScaleNormal="85" workbookViewId="0">
      <selection activeCell="AP16" sqref="AP16"/>
    </sheetView>
  </sheetViews>
  <sheetFormatPr defaultRowHeight="14.4" x14ac:dyDescent="0.3"/>
  <cols>
    <col min="1" max="1" width="3" bestFit="1" customWidth="1"/>
    <col min="2" max="2" width="14.44140625" bestFit="1" customWidth="1"/>
    <col min="3" max="3" width="6.21875" bestFit="1" customWidth="1"/>
    <col min="6" max="6" width="5.21875" bestFit="1" customWidth="1"/>
    <col min="7" max="7" width="14.44140625" bestFit="1" customWidth="1"/>
    <col min="8" max="8" width="5.109375" bestFit="1" customWidth="1"/>
    <col min="10" max="10" width="8.109375" bestFit="1" customWidth="1"/>
    <col min="11" max="11" width="12.5546875" bestFit="1" customWidth="1"/>
    <col min="12" max="12" width="13.109375" bestFit="1" customWidth="1"/>
    <col min="13" max="13" width="1.6640625" bestFit="1" customWidth="1"/>
    <col min="14" max="14" width="10.21875" bestFit="1" customWidth="1"/>
    <col min="15" max="15" width="10.44140625" bestFit="1" customWidth="1"/>
    <col min="16" max="16" width="9.44140625" bestFit="1" customWidth="1"/>
    <col min="17" max="18" width="12.5546875" bestFit="1" customWidth="1"/>
    <col min="19" max="19" width="18.44140625" bestFit="1" customWidth="1"/>
    <col min="36" max="36" width="12.88671875" bestFit="1" customWidth="1"/>
    <col min="37" max="37" width="9.33203125" style="21" bestFit="1" customWidth="1"/>
    <col min="38" max="38" width="6.88671875" style="17" bestFit="1" customWidth="1"/>
    <col min="55" max="55" width="4.664062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7</v>
      </c>
      <c r="G1" s="7" t="s">
        <v>3</v>
      </c>
      <c r="H1" s="7"/>
      <c r="I1" s="7"/>
      <c r="J1" s="7"/>
      <c r="K1" s="7"/>
      <c r="L1" s="7"/>
      <c r="M1" s="7"/>
      <c r="N1" s="7" t="s">
        <v>16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19</v>
      </c>
      <c r="AK1" s="18" t="s">
        <v>26</v>
      </c>
      <c r="AL1" s="14" t="s">
        <v>27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15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18">
        <f>SQRT(POWER((ABS(0.014*G4+3*0.00001)),2)/(1.73))</f>
        <v>2.2915017667068925E-5</v>
      </c>
      <c r="AL2" s="14">
        <f>(ABS(0.005*H4+1*0.01))/(1.73)</f>
        <v>1.0404624277456649E-2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8</v>
      </c>
      <c r="H3" s="2" t="s">
        <v>0</v>
      </c>
      <c r="I3" s="7"/>
      <c r="J3" s="7"/>
      <c r="K3" s="7"/>
      <c r="L3" s="7"/>
      <c r="M3" s="7"/>
      <c r="N3" s="7" t="s">
        <v>22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8">
        <f t="shared" ref="AK3:AK14" si="0">SQRT(POWER((ABS(0.014*G5+3*0.00001)),2)/(1.73))</f>
        <v>2.4405178072757546E-5</v>
      </c>
      <c r="AL3" s="14">
        <f t="shared" ref="AL3:AL14" si="1">(ABS(0.005*H5+1*0.01))/(1.73)</f>
        <v>1.0693641618497111E-2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18">
        <f t="shared" si="0"/>
        <v>3.6645781405199815E-5</v>
      </c>
      <c r="AL4" s="14">
        <f t="shared" si="1"/>
        <v>1.0982658959537574E-2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18">
        <f t="shared" si="0"/>
        <v>4.2499982998976543E-5</v>
      </c>
      <c r="AL5" s="14">
        <f t="shared" si="1"/>
        <v>1.1040462427745664E-2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8">
        <f t="shared" si="0"/>
        <v>5.0376545143330691E-5</v>
      </c>
      <c r="AL6" s="14">
        <f t="shared" si="1"/>
        <v>1.1098265895953759E-2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18">
        <f t="shared" si="0"/>
        <v>6.0488347896217776E-5</v>
      </c>
      <c r="AL7" s="14">
        <f t="shared" si="1"/>
        <v>1.1156069364161851E-2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8">
        <f t="shared" si="0"/>
        <v>7.2516071170704511E-5</v>
      </c>
      <c r="AL8" s="14">
        <f t="shared" si="1"/>
        <v>1.1213872832369942E-2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13</v>
      </c>
      <c r="K9" s="6"/>
      <c r="L9" s="6" t="s">
        <v>10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8">
        <f t="shared" si="0"/>
        <v>8.7524115256568515E-5</v>
      </c>
      <c r="AL9" s="14">
        <f t="shared" si="1"/>
        <v>1.1271676300578034E-2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9</v>
      </c>
      <c r="K10" s="6">
        <f t="array" ref="K10:L11">LINEST(N10:N16,O10:O16,TRUE,TRUE)</f>
        <v>0.12619642857142843</v>
      </c>
      <c r="L10" s="6">
        <v>-0.2338067857142854</v>
      </c>
      <c r="M10" s="7" t="s">
        <v>24</v>
      </c>
      <c r="N10" s="1">
        <f>G10</f>
        <v>4.6699999999999997E-3</v>
      </c>
      <c r="O10" s="2">
        <v>1.88</v>
      </c>
      <c r="P10" s="6" t="s">
        <v>17</v>
      </c>
      <c r="Q10" s="6" t="s">
        <v>12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1">
        <f t="shared" si="0"/>
        <v>1.0604468029869854E-4</v>
      </c>
      <c r="AL10" s="14">
        <f t="shared" si="1"/>
        <v>1.1329479768786127E-2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11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20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1">
        <f t="shared" si="0"/>
        <v>1.2924860661584994E-4</v>
      </c>
      <c r="AL11" s="14">
        <f t="shared" si="1"/>
        <v>1.1387283236994221E-2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1">
        <f t="shared" si="0"/>
        <v>1.572423342370005E-4</v>
      </c>
      <c r="AL12" s="14">
        <f t="shared" si="1"/>
        <v>1.1445086705202312E-2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1">
        <f t="shared" si="0"/>
        <v>1.8960010304623916E-4</v>
      </c>
      <c r="AL13" s="14">
        <f t="shared" si="1"/>
        <v>1.1502890173410406E-2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14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1">
        <f t="shared" si="0"/>
        <v>2.381367562600972E-4</v>
      </c>
      <c r="AL14" s="14">
        <f t="shared" si="1"/>
        <v>1.1560693641618498E-2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23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8"/>
      <c r="AL15" s="14"/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8"/>
      <c r="AL16" s="14"/>
    </row>
    <row r="17" spans="1:5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18"/>
      <c r="AL17" s="14"/>
    </row>
    <row r="18" spans="1:5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18"/>
      <c r="AL18" s="14"/>
    </row>
    <row r="19" spans="1:5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18"/>
      <c r="AL19" s="14"/>
    </row>
    <row r="20" spans="1:5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18"/>
      <c r="AL20" s="14"/>
    </row>
    <row r="21" spans="1:5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18"/>
      <c r="AL21" s="14"/>
    </row>
    <row r="22" spans="1:5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8"/>
      <c r="AL22" s="14"/>
      <c r="BC22" t="s">
        <v>25</v>
      </c>
    </row>
    <row r="23" spans="1:5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18"/>
      <c r="AL23" s="14"/>
    </row>
    <row r="24" spans="1:5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8"/>
      <c r="AL24" s="14"/>
    </row>
    <row r="25" spans="1:5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19</v>
      </c>
      <c r="AK25" s="19" t="s">
        <v>26</v>
      </c>
      <c r="AL25" s="15" t="s">
        <v>27</v>
      </c>
    </row>
    <row r="26" spans="1:55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19">
        <f>SQRT(POWER((ABS(0.014*G29+3*0.00001)),2)/(1.73))</f>
        <v>2.280857763809117E-5</v>
      </c>
      <c r="AL26" s="15">
        <f>SQRT(POWER((ABS(0.005*H29+1*0.01)),2)/(1.73))</f>
        <v>1.5966004346663818E-2</v>
      </c>
    </row>
    <row r="27" spans="1:55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9">
        <f t="shared" ref="AK27:AK52" si="5">SQRT(POWER((ABS(0.014*G30+3*0.00001)),2)/(1.73))</f>
        <v>2.2915017667068925E-5</v>
      </c>
      <c r="AL27" s="15">
        <f t="shared" ref="AL27:AL52" si="6">SQRT(POWER((ABS(0.005*H30+1*0.01)),2)/(1.73))</f>
        <v>1.6346147307298668E-2</v>
      </c>
    </row>
    <row r="28" spans="1:55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8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9">
        <f t="shared" si="5"/>
        <v>2.3234337754002204E-5</v>
      </c>
      <c r="AL28" s="15">
        <f t="shared" si="6"/>
        <v>1.672629026793352E-2</v>
      </c>
    </row>
    <row r="29" spans="1:55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19">
        <f t="shared" si="5"/>
        <v>2.3234337754002204E-5</v>
      </c>
      <c r="AL29" s="15">
        <f t="shared" si="6"/>
        <v>1.7106433228568373E-2</v>
      </c>
    </row>
    <row r="30" spans="1:55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7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19">
        <f t="shared" si="5"/>
        <v>2.6959738768223761E-5</v>
      </c>
      <c r="AL30" s="15">
        <f t="shared" si="6"/>
        <v>1.7486576189203226E-2</v>
      </c>
    </row>
    <row r="31" spans="1:55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7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9">
        <f t="shared" si="5"/>
        <v>3.7071541521110842E-5</v>
      </c>
      <c r="AL31" s="15">
        <f t="shared" si="6"/>
        <v>1.7866719149838079E-2</v>
      </c>
    </row>
    <row r="32" spans="1:55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7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9">
        <f t="shared" si="5"/>
        <v>5.7401587055862772E-5</v>
      </c>
      <c r="AL32" s="15">
        <f t="shared" si="6"/>
        <v>1.8246862110472932E-2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7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9">
        <f t="shared" si="5"/>
        <v>6.5171709171239165E-5</v>
      </c>
      <c r="AL33" s="15">
        <f t="shared" si="6"/>
        <v>1.8322890702599903E-2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7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9">
        <f t="shared" si="5"/>
        <v>7.1025910765015887E-5</v>
      </c>
      <c r="AL34" s="15">
        <f t="shared" si="6"/>
        <v>1.8398919294726875E-2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7"/>
        <v>3.2499999999999999E-3</v>
      </c>
      <c r="H35" s="2">
        <v>2.8</v>
      </c>
      <c r="I35" s="8"/>
      <c r="J35" s="6" t="s">
        <v>13</v>
      </c>
      <c r="K35" s="6"/>
      <c r="L35" s="6" t="s">
        <v>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9">
        <f t="shared" si="5"/>
        <v>7.805095267754796E-5</v>
      </c>
      <c r="AL35" s="15">
        <f t="shared" si="6"/>
        <v>1.8474947886853846E-2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7"/>
        <v>3.98E-3</v>
      </c>
      <c r="H36" s="2">
        <v>2.82</v>
      </c>
      <c r="I36" s="6"/>
      <c r="J36" s="6" t="s">
        <v>9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17</v>
      </c>
      <c r="Q36" s="6" t="s">
        <v>12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9">
        <f t="shared" si="5"/>
        <v>8.7524115256568515E-5</v>
      </c>
      <c r="AL36" s="15">
        <f t="shared" si="6"/>
        <v>1.8550976478980814E-2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7"/>
        <v>4.5300000000000002E-3</v>
      </c>
      <c r="H37" s="2">
        <v>2.84</v>
      </c>
      <c r="I37" s="6"/>
      <c r="J37" s="6" t="s">
        <v>11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9">
        <f t="shared" si="5"/>
        <v>9.4229837082167303E-5</v>
      </c>
      <c r="AL37" s="15">
        <f t="shared" si="6"/>
        <v>1.8627005071107788E-2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7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2">
        <f t="shared" si="5"/>
        <v>1.0210639922652146E-4</v>
      </c>
      <c r="AL38" s="15">
        <f t="shared" si="6"/>
        <v>1.8703033663234756E-2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7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18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12">
        <f t="shared" si="5"/>
        <v>1.128568421532751E-4</v>
      </c>
      <c r="AL39" s="15">
        <f t="shared" si="6"/>
        <v>1.8779062255361727E-2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7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14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2">
        <f t="shared" si="5"/>
        <v>1.2658760589140598E-4</v>
      </c>
      <c r="AL40" s="15">
        <f t="shared" si="6"/>
        <v>1.8855090847488699E-2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7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23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12">
        <f t="shared" si="5"/>
        <v>1.3563500835451546E-4</v>
      </c>
      <c r="AL41" s="15">
        <f t="shared" si="6"/>
        <v>1.8931119439615667E-2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7"/>
        <v>8.4600000000000005E-3</v>
      </c>
      <c r="H42" s="2">
        <v>2.94</v>
      </c>
      <c r="I42" s="6"/>
      <c r="J42" s="8"/>
      <c r="K42" s="8"/>
      <c r="L42" s="8"/>
      <c r="M42" s="8" t="s">
        <v>24</v>
      </c>
      <c r="N42" s="1">
        <f t="shared" ref="N42:N55" si="8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2">
        <f t="shared" si="5"/>
        <v>1.5096237252731272E-4</v>
      </c>
      <c r="AL42" s="15">
        <f t="shared" si="6"/>
        <v>1.9007148031742641E-2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7"/>
        <v>9.75E-3</v>
      </c>
      <c r="H43" s="2">
        <v>2.96</v>
      </c>
      <c r="I43" s="6"/>
      <c r="J43" s="8"/>
      <c r="K43" s="8"/>
      <c r="L43" s="8"/>
      <c r="M43" s="8"/>
      <c r="N43" s="1">
        <f t="shared" si="8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12">
        <f t="shared" si="5"/>
        <v>1.5798741443984478E-4</v>
      </c>
      <c r="AL43" s="15">
        <f t="shared" si="6"/>
        <v>1.9045162327806123E-2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7"/>
        <v>1.06E-2</v>
      </c>
      <c r="H44" s="2">
        <v>2.98</v>
      </c>
      <c r="I44" s="6"/>
      <c r="J44" s="8"/>
      <c r="K44" s="8"/>
      <c r="L44" s="8"/>
      <c r="M44" s="8"/>
      <c r="N44" s="1">
        <f t="shared" si="8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12">
        <f t="shared" si="5"/>
        <v>1.6096773525122205E-4</v>
      </c>
      <c r="AL44" s="15">
        <f t="shared" si="6"/>
        <v>1.9083176623869609E-2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7"/>
        <v>1.2039999999999999E-2</v>
      </c>
      <c r="H45" s="2">
        <v>3</v>
      </c>
      <c r="I45" s="6"/>
      <c r="J45" s="8"/>
      <c r="K45" s="8"/>
      <c r="L45" s="8"/>
      <c r="M45" s="8"/>
      <c r="N45" s="1">
        <f t="shared" si="8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2">
        <f t="shared" si="5"/>
        <v>1.7118597803308689E-4</v>
      </c>
      <c r="AL45" s="15">
        <f t="shared" si="6"/>
        <v>1.9121190919933091E-2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7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8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2">
        <f t="shared" si="5"/>
        <v>1.7661441951095257E-4</v>
      </c>
      <c r="AL46" s="15">
        <f t="shared" si="6"/>
        <v>1.915920521599658E-2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7"/>
        <v>1.298E-2</v>
      </c>
      <c r="H47" s="2">
        <v>3.02</v>
      </c>
      <c r="I47" s="6"/>
      <c r="J47" s="8"/>
      <c r="K47" s="8"/>
      <c r="L47" s="8"/>
      <c r="M47" s="8"/>
      <c r="N47" s="1">
        <f t="shared" si="8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2">
        <f t="shared" si="5"/>
        <v>1.8151066084392951E-4</v>
      </c>
      <c r="AL47" s="15">
        <f t="shared" si="6"/>
        <v>1.9197219512060066E-2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7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8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2">
        <f t="shared" si="5"/>
        <v>1.8874858281441709E-4</v>
      </c>
      <c r="AL48" s="15">
        <f t="shared" si="6"/>
        <v>1.9235233808123552E-2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7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8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2">
        <f t="shared" si="5"/>
        <v>1.865133422058842E-4</v>
      </c>
      <c r="AL49" s="15">
        <f t="shared" si="6"/>
        <v>1.9273248104187034E-2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7"/>
        <v>1.491E-2</v>
      </c>
      <c r="H50" s="2">
        <v>3.05</v>
      </c>
      <c r="I50" s="6"/>
      <c r="J50" s="8"/>
      <c r="K50" s="8"/>
      <c r="L50" s="8"/>
      <c r="M50" s="8"/>
      <c r="N50" s="1">
        <f t="shared" si="8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2">
        <f t="shared" si="5"/>
        <v>2.0748202791450265E-4</v>
      </c>
      <c r="AL50" s="15">
        <f t="shared" si="6"/>
        <v>1.9311262400250519E-2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7"/>
        <v>1.559E-2</v>
      </c>
      <c r="H51" s="2">
        <v>3.06</v>
      </c>
      <c r="I51" s="6"/>
      <c r="J51" s="8"/>
      <c r="K51" s="8"/>
      <c r="L51" s="8"/>
      <c r="M51" s="8"/>
      <c r="N51" s="1">
        <f t="shared" si="8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2">
        <f t="shared" si="5"/>
        <v>2.1110098889974647E-4</v>
      </c>
      <c r="AL51" s="15">
        <f t="shared" si="6"/>
        <v>1.9349276696314005E-2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7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8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2">
        <f t="shared" si="5"/>
        <v>2.2142567171058906E-4</v>
      </c>
      <c r="AL52" s="15">
        <f t="shared" si="6"/>
        <v>1.9387290992377491E-2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7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8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19"/>
      <c r="AL53" s="15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7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8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19"/>
      <c r="AL54" s="15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7"/>
        <v>1.866E-2</v>
      </c>
      <c r="H55" s="2">
        <v>3.1</v>
      </c>
      <c r="I55" s="6"/>
      <c r="J55" s="8"/>
      <c r="K55" s="8"/>
      <c r="L55" s="8"/>
      <c r="M55" s="8"/>
      <c r="N55" s="1">
        <f t="shared" si="8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19"/>
      <c r="AL55" s="15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19</v>
      </c>
      <c r="AK56" s="20" t="s">
        <v>26</v>
      </c>
      <c r="AL56" s="16" t="s">
        <v>27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20">
        <f>SQRT(POWER((ABS(0.014*G61+3*0.00001)),2)/(1.73))</f>
        <v>2.280857763809117E-5</v>
      </c>
      <c r="AL57" s="16">
        <f>SQRT(POWER((ABS(0.005*H61+1*0.01)),2)/(1.73))</f>
        <v>1.3685146582854701E-2</v>
      </c>
    </row>
    <row r="58" spans="1:38" x14ac:dyDescent="0.3">
      <c r="A58" s="9"/>
      <c r="B58" s="9" t="s">
        <v>6</v>
      </c>
      <c r="C58" s="9"/>
      <c r="D58" s="9"/>
      <c r="E58" s="9"/>
      <c r="F58" s="9"/>
      <c r="G58" s="9" t="s">
        <v>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20">
        <f t="shared" ref="AK58:AK88" si="9">SQRT(POWER((ABS(0.014*G62+3*0.00001)),2)/(1.73))</f>
        <v>2.3021457696046687E-5</v>
      </c>
      <c r="AL58" s="16">
        <f t="shared" ref="AL58:AL88" si="10">SQRT(POWER((ABS(0.005*H62+1*0.01)),2)/(1.73))</f>
        <v>1.4065289543489554E-2</v>
      </c>
    </row>
    <row r="59" spans="1:38" x14ac:dyDescent="0.3">
      <c r="A59" s="9"/>
      <c r="B59" s="9" t="s">
        <v>28</v>
      </c>
      <c r="C59" s="9"/>
      <c r="D59" s="9"/>
      <c r="E59" s="9"/>
      <c r="F59" s="9"/>
      <c r="G59" s="9">
        <f>585*10^(-9)</f>
        <v>5.8500000000000001E-7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20">
        <f t="shared" si="9"/>
        <v>2.3234337754002204E-5</v>
      </c>
      <c r="AL59" s="16">
        <f t="shared" si="10"/>
        <v>1.4141318135616521E-2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8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20">
        <f t="shared" si="9"/>
        <v>2.3553657840935483E-5</v>
      </c>
      <c r="AL60" s="16">
        <f t="shared" si="10"/>
        <v>1.4217346727743494E-2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20">
        <f t="shared" si="9"/>
        <v>2.3979417956846516E-5</v>
      </c>
      <c r="AL61" s="16">
        <f t="shared" si="10"/>
        <v>1.4293375319870464E-2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1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20">
        <f t="shared" si="9"/>
        <v>2.4618058130713066E-5</v>
      </c>
      <c r="AL62" s="16">
        <f t="shared" si="10"/>
        <v>1.4369403911997435E-2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1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20">
        <f t="shared" si="9"/>
        <v>2.5576018391512895E-5</v>
      </c>
      <c r="AL63" s="16">
        <f t="shared" si="10"/>
        <v>1.4445432504124407E-2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1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20">
        <f t="shared" si="9"/>
        <v>2.7172618826179278E-5</v>
      </c>
      <c r="AL64" s="16">
        <f t="shared" si="10"/>
        <v>1.4521461096251374E-2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1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20">
        <f t="shared" si="9"/>
        <v>2.9514299463689973E-5</v>
      </c>
      <c r="AL65" s="16">
        <f t="shared" si="10"/>
        <v>1.4597489688378347E-2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1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20">
        <f t="shared" si="9"/>
        <v>3.3239700477911526E-5</v>
      </c>
      <c r="AL66" s="16">
        <f t="shared" si="10"/>
        <v>1.4673518280505317E-2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1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20">
        <f t="shared" si="9"/>
        <v>3.9093902071688261E-5</v>
      </c>
      <c r="AL67" s="16">
        <f t="shared" si="10"/>
        <v>1.4749546872632288E-2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2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20">
        <f t="shared" si="9"/>
        <v>4.7396224331953443E-5</v>
      </c>
      <c r="AL68" s="16">
        <f t="shared" si="10"/>
        <v>1.4825575464759258E-2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2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20">
        <f t="shared" si="9"/>
        <v>5.2398905693908111E-5</v>
      </c>
      <c r="AL69" s="16">
        <f t="shared" si="10"/>
        <v>1.4863589760822742E-2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2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20">
        <f t="shared" si="9"/>
        <v>5.8678867403595886E-5</v>
      </c>
      <c r="AL70" s="16">
        <f t="shared" si="10"/>
        <v>1.4901604056886229E-2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2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20">
        <f t="shared" si="9"/>
        <v>6.570390931612796E-5</v>
      </c>
      <c r="AL71" s="16">
        <f t="shared" si="10"/>
        <v>1.4939618352949715E-2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2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20">
        <f t="shared" si="9"/>
        <v>7.3793351518437611E-5</v>
      </c>
      <c r="AL72" s="16">
        <f t="shared" si="10"/>
        <v>1.49776326490132E-2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2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20">
        <f t="shared" si="9"/>
        <v>8.2734313952569357E-5</v>
      </c>
      <c r="AL73" s="16">
        <f t="shared" si="10"/>
        <v>1.5015646945076684E-2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2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20">
        <f t="shared" si="9"/>
        <v>9.2633236647500931E-5</v>
      </c>
      <c r="AL74" s="16">
        <f t="shared" si="10"/>
        <v>1.5053661241140168E-2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2"/>
        <v>4.0300000000000006E-3</v>
      </c>
      <c r="H75" s="3">
        <v>1.93</v>
      </c>
      <c r="I75" s="9"/>
      <c r="J75" s="6" t="s">
        <v>13</v>
      </c>
      <c r="K75" s="6"/>
      <c r="L75" s="6" t="s">
        <v>10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13">
        <f t="shared" si="9"/>
        <v>1.0295791945834353E-4</v>
      </c>
      <c r="AL75" s="16">
        <f t="shared" si="10"/>
        <v>1.5091675537203654E-2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2"/>
        <v>4.79E-3</v>
      </c>
      <c r="H76" s="3">
        <v>1.94</v>
      </c>
      <c r="I76" s="6"/>
      <c r="J76" s="6" t="s">
        <v>9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17</v>
      </c>
      <c r="Q76" s="6" t="s">
        <v>12</v>
      </c>
      <c r="R76" s="6">
        <f t="shared" ref="R76" si="13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3">
        <f t="shared" si="9"/>
        <v>1.1498564273283027E-4</v>
      </c>
      <c r="AL76" s="16">
        <f t="shared" si="10"/>
        <v>1.5129689833267139E-2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2"/>
        <v>5.6299999999999996E-3</v>
      </c>
      <c r="H77" s="3">
        <v>1.95</v>
      </c>
      <c r="I77" s="6"/>
      <c r="J77" s="6" t="s">
        <v>11</v>
      </c>
      <c r="K77" s="6">
        <v>7.9372539331935485E-3</v>
      </c>
      <c r="L77" s="6">
        <v>1.654941237627441E-2</v>
      </c>
      <c r="M77" s="9"/>
      <c r="N77" s="9"/>
      <c r="O77" s="9"/>
      <c r="P77" s="9" t="s">
        <v>20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3">
        <f t="shared" si="9"/>
        <v>1.2797132626811685E-4</v>
      </c>
      <c r="AL77" s="16">
        <f t="shared" si="10"/>
        <v>1.5167704129330628E-2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2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3">
        <f t="shared" si="9"/>
        <v>1.4074412974544786E-4</v>
      </c>
      <c r="AL78" s="16">
        <f t="shared" si="10"/>
        <v>1.5205718425394111E-2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2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18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3">
        <f t="shared" si="9"/>
        <v>1.554328537443786E-4</v>
      </c>
      <c r="AL79" s="16">
        <f t="shared" si="10"/>
        <v>1.5243732721457594E-2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2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14</v>
      </c>
      <c r="S80" s="6">
        <f>($O$2*G59*R76)/($O$1)</f>
        <v>6.1159746725541479E-34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3">
        <f t="shared" si="9"/>
        <v>1.7246325838082E-4</v>
      </c>
      <c r="AL80" s="16">
        <f t="shared" si="10"/>
        <v>1.5281747017521082E-2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2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21</v>
      </c>
      <c r="S81" s="6">
        <f>SQRT((($O$3^2)*((($O$2*R76)/($O$1))^2))+((Q77^2)*((($O$2*G59)/($O$1)))^2))</f>
        <v>3.5661846013266052E-35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3">
        <f>SQRT(POWER((ABS(0.014*G85+3*0.00001)),2)/(1.73))</f>
        <v>1.8715198237975069E-4</v>
      </c>
      <c r="AL81" s="16">
        <f t="shared" si="10"/>
        <v>1.5319761313584567E-2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2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3">
        <f t="shared" si="9"/>
        <v>2.0780134800143593E-4</v>
      </c>
      <c r="AL82" s="16">
        <f t="shared" si="10"/>
        <v>1.5357775609648053E-2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2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3">
        <f t="shared" si="9"/>
        <v>2.2493819266685509E-4</v>
      </c>
      <c r="AL83" s="16">
        <f t="shared" si="10"/>
        <v>1.5395789905711535E-2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2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3">
        <f t="shared" si="9"/>
        <v>2.4441671796978498E-4</v>
      </c>
      <c r="AL84" s="16">
        <f t="shared" si="10"/>
        <v>1.5433804201775021E-2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2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3">
        <f t="shared" si="9"/>
        <v>2.6453388344658136E-4</v>
      </c>
      <c r="AL85" s="16">
        <f t="shared" si="10"/>
        <v>1.5471818497838508E-2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2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3">
        <f t="shared" si="9"/>
        <v>2.8858932999555482E-4</v>
      </c>
      <c r="AL86" s="16">
        <f t="shared" si="10"/>
        <v>1.5509832793901994E-2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2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3">
        <f t="shared" si="9"/>
        <v>3.0945157567519553E-4</v>
      </c>
      <c r="AL87" s="16">
        <f t="shared" si="10"/>
        <v>1.5547847089965478E-2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2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3">
        <f t="shared" si="9"/>
        <v>3.2818502077528112E-4</v>
      </c>
      <c r="AL88" s="16">
        <f t="shared" si="10"/>
        <v>1.5585861386028963E-2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2"/>
        <v>2.2710000000000001E-2</v>
      </c>
      <c r="H89" s="3">
        <v>2.0699999999999998</v>
      </c>
      <c r="I89" s="6"/>
      <c r="J89" s="9"/>
      <c r="K89" s="9"/>
      <c r="L89" s="9"/>
      <c r="M89" s="9" t="s">
        <v>24</v>
      </c>
      <c r="N89" s="5">
        <f t="shared" ref="N89:N92" si="14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20"/>
      <c r="AL89" s="16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2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4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20"/>
      <c r="AL90" s="16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2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4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20"/>
      <c r="AL91" s="16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2"/>
        <v>2.869E-2</v>
      </c>
      <c r="H92" s="3">
        <v>2.1</v>
      </c>
      <c r="I92" s="6"/>
      <c r="J92" s="9"/>
      <c r="K92" s="9"/>
      <c r="L92" s="9"/>
      <c r="M92" s="9"/>
      <c r="N92" s="5">
        <f t="shared" si="14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20"/>
      <c r="AL92" s="16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2019-12-04T13:51:17Z</dcterms:modified>
</cp:coreProperties>
</file>