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0FDE7DAF-9354-4287-B14E-479568EF05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9" i="1" l="1"/>
  <c r="S81" i="1" s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2" i="1"/>
  <c r="AL58" i="1" l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57" i="1"/>
  <c r="S15" i="1" l="1"/>
  <c r="S41" i="1"/>
  <c r="O3" i="1" l="1"/>
  <c r="K36" i="1" a="1"/>
  <c r="K36" i="1" s="1"/>
  <c r="K10" i="1" a="1"/>
  <c r="K10" i="1" s="1"/>
  <c r="K76" i="1" a="1"/>
  <c r="L76" i="1" s="1"/>
  <c r="O2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G27" i="1"/>
  <c r="G2" i="1"/>
  <c r="O1" i="1"/>
  <c r="R76" i="1" l="1"/>
  <c r="S80" i="1" s="1"/>
  <c r="R36" i="1"/>
  <c r="S40" i="1" s="1"/>
  <c r="N89" i="1"/>
  <c r="N90" i="1"/>
  <c r="N91" i="1"/>
  <c r="N9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<sst xmlns="http://schemas.openxmlformats.org/spreadsheetml/2006/main" count="67" uniqueCount="29">
  <si>
    <t>U[V]</t>
  </si>
  <si>
    <t>I[mA]</t>
  </si>
  <si>
    <t>lambda=612nm</t>
  </si>
  <si>
    <t>Czerwona Dioda</t>
  </si>
  <si>
    <t>Niebieska Dioda</t>
  </si>
  <si>
    <t>lambda=440nm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</si>
  <si>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</si>
  <si>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</si>
  <si>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</si>
  <si>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</si>
  <si>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</si>
  <si>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</si>
  <si>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</si>
  <si>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</si>
  <si>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</si>
  <si>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</si>
  <si>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</si>
  <si>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</si>
  <si>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</si>
  <si>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</si>
  <si>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u_c(U_B)=</t>
  </si>
  <si>
    <t>u(h)=</t>
  </si>
  <si>
    <t>u(lambda)=</t>
  </si>
  <si>
    <t>u_c(h)=</t>
  </si>
  <si>
    <t>-</t>
  </si>
  <si>
    <t>adks</t>
  </si>
  <si>
    <t>u(I)[A]</t>
  </si>
  <si>
    <t>u(U)[V]</t>
  </si>
  <si>
    <t>lambda=585nm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</si>
</sst>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0,1262x - 0,2338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3.0140000000000003E-5</c:v>
                  </c:pt>
                  <c:pt idx="2">
                    <c:v>3.0560000000000006E-5</c:v>
                  </c:pt>
                  <c:pt idx="3">
                    <c:v>3.0560000000000006E-5</c:v>
                  </c:pt>
                  <c:pt idx="4">
                    <c:v>3.5460000000000003E-5</c:v>
                  </c:pt>
                  <c:pt idx="5">
                    <c:v>4.8760000000000001E-5</c:v>
                  </c:pt>
                  <c:pt idx="6">
                    <c:v>7.5500000000000006E-5</c:v>
                  </c:pt>
                  <c:pt idx="7">
                    <c:v>8.5720000000000013E-5</c:v>
                  </c:pt>
                  <c:pt idx="8">
                    <c:v>9.342000000000001E-5</c:v>
                  </c:pt>
                  <c:pt idx="9">
                    <c:v>1.0266E-4</c:v>
                  </c:pt>
                  <c:pt idx="10">
                    <c:v>1.1512000000000002E-4</c:v>
                  </c:pt>
                  <c:pt idx="11">
                    <c:v>1.2394000000000001E-4</c:v>
                  </c:pt>
                  <c:pt idx="12">
                    <c:v>1.3430000000000001E-4</c:v>
                  </c:pt>
                  <c:pt idx="13">
                    <c:v>1.4844000000000001E-4</c:v>
                  </c:pt>
                  <c:pt idx="14">
                    <c:v>1.6650000000000001E-4</c:v>
                  </c:pt>
                  <c:pt idx="15">
                    <c:v>1.784E-4</c:v>
                  </c:pt>
                  <c:pt idx="16">
                    <c:v>1.9855999999999997E-4</c:v>
                  </c:pt>
                  <c:pt idx="17">
                    <c:v>2.0779999999999998E-4</c:v>
                  </c:pt>
                  <c:pt idx="18">
                    <c:v>2.1172000000000001E-4</c:v>
                  </c:pt>
                  <c:pt idx="19">
                    <c:v>2.2515999999999999E-4</c:v>
                  </c:pt>
                  <c:pt idx="20">
                    <c:v>2.3229999999999998E-4</c:v>
                  </c:pt>
                  <c:pt idx="21">
                    <c:v>2.3874000000000001E-4</c:v>
                  </c:pt>
                  <c:pt idx="22">
                    <c:v>2.4825999999999998E-4</c:v>
                  </c:pt>
                  <c:pt idx="23">
                    <c:v>2.4532000000000004E-4</c:v>
                  </c:pt>
                  <c:pt idx="24">
                    <c:v>2.7290000000000002E-4</c:v>
                  </c:pt>
                  <c:pt idx="25">
                    <c:v>2.7766000000000005E-4</c:v>
                  </c:pt>
                  <c:pt idx="26">
                    <c:v>2.9124000000000001E-4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3.0140000000000003E-5</c:v>
                  </c:pt>
                  <c:pt idx="2">
                    <c:v>3.0560000000000006E-5</c:v>
                  </c:pt>
                  <c:pt idx="3">
                    <c:v>3.0560000000000006E-5</c:v>
                  </c:pt>
                  <c:pt idx="4">
                    <c:v>3.5460000000000003E-5</c:v>
                  </c:pt>
                  <c:pt idx="5">
                    <c:v>4.8760000000000001E-5</c:v>
                  </c:pt>
                  <c:pt idx="6">
                    <c:v>7.5500000000000006E-5</c:v>
                  </c:pt>
                  <c:pt idx="7">
                    <c:v>8.5720000000000013E-5</c:v>
                  </c:pt>
                  <c:pt idx="8">
                    <c:v>9.342000000000001E-5</c:v>
                  </c:pt>
                  <c:pt idx="9">
                    <c:v>1.0266E-4</c:v>
                  </c:pt>
                  <c:pt idx="10">
                    <c:v>1.1512000000000002E-4</c:v>
                  </c:pt>
                  <c:pt idx="11">
                    <c:v>1.2394000000000001E-4</c:v>
                  </c:pt>
                  <c:pt idx="12">
                    <c:v>1.3430000000000001E-4</c:v>
                  </c:pt>
                  <c:pt idx="13">
                    <c:v>1.4844000000000001E-4</c:v>
                  </c:pt>
                  <c:pt idx="14">
                    <c:v>1.6650000000000001E-4</c:v>
                  </c:pt>
                  <c:pt idx="15">
                    <c:v>1.784E-4</c:v>
                  </c:pt>
                  <c:pt idx="16">
                    <c:v>1.9855999999999997E-4</c:v>
                  </c:pt>
                  <c:pt idx="17">
                    <c:v>2.0779999999999998E-4</c:v>
                  </c:pt>
                  <c:pt idx="18">
                    <c:v>2.1172000000000001E-4</c:v>
                  </c:pt>
                  <c:pt idx="19">
                    <c:v>2.2515999999999999E-4</c:v>
                  </c:pt>
                  <c:pt idx="20">
                    <c:v>2.3229999999999998E-4</c:v>
                  </c:pt>
                  <c:pt idx="21">
                    <c:v>2.3874000000000001E-4</c:v>
                  </c:pt>
                  <c:pt idx="22">
                    <c:v>2.4825999999999998E-4</c:v>
                  </c:pt>
                  <c:pt idx="23">
                    <c:v>2.4532000000000004E-4</c:v>
                  </c:pt>
                  <c:pt idx="24">
                    <c:v>2.7290000000000002E-4</c:v>
                  </c:pt>
                  <c:pt idx="25">
                    <c:v>2.7766000000000005E-4</c:v>
                  </c:pt>
                  <c:pt idx="26">
                    <c:v>2.9124000000000001E-4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65615909717933E-2"/>
          <c:y val="9.2614936080888929E-2"/>
          <c:w val="0.87296529365367381"/>
          <c:h val="0.84609960552645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plus>
            <c:min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3.0280000000000005E-5</c:v>
                  </c:pt>
                  <c:pt idx="2">
                    <c:v>3.0560000000000006E-5</c:v>
                  </c:pt>
                  <c:pt idx="3">
                    <c:v>3.0980000000000005E-5</c:v>
                  </c:pt>
                  <c:pt idx="4">
                    <c:v>3.1540000000000006E-5</c:v>
                  </c:pt>
                  <c:pt idx="5">
                    <c:v>3.2380000000000005E-5</c:v>
                  </c:pt>
                  <c:pt idx="6">
                    <c:v>3.3640000000000003E-5</c:v>
                  </c:pt>
                  <c:pt idx="7">
                    <c:v>3.5740000000000007E-5</c:v>
                  </c:pt>
                  <c:pt idx="8">
                    <c:v>3.8820000000000004E-5</c:v>
                  </c:pt>
                  <c:pt idx="9">
                    <c:v>4.3720000000000002E-5</c:v>
                  </c:pt>
                  <c:pt idx="10">
                    <c:v>5.1420000000000006E-5</c:v>
                  </c:pt>
                  <c:pt idx="11">
                    <c:v>6.2340000000000003E-5</c:v>
                  </c:pt>
                  <c:pt idx="12">
                    <c:v>6.8920000000000011E-5</c:v>
                  </c:pt>
                  <c:pt idx="13">
                    <c:v>7.7180000000000017E-5</c:v>
                  </c:pt>
                  <c:pt idx="14">
                    <c:v>8.6420000000000016E-5</c:v>
                  </c:pt>
                  <c:pt idx="15">
                    <c:v>9.7059999999999996E-5</c:v>
                  </c:pt>
                  <c:pt idx="16">
                    <c:v>1.0882000000000001E-4</c:v>
                  </c:pt>
                  <c:pt idx="17">
                    <c:v>1.2184000000000001E-4</c:v>
                  </c:pt>
                  <c:pt idx="18">
                    <c:v>1.3542E-4</c:v>
                  </c:pt>
                  <c:pt idx="19">
                    <c:v>1.5124E-4</c:v>
                  </c:pt>
                  <c:pt idx="20">
                    <c:v>1.6832000000000001E-4</c:v>
                  </c:pt>
                  <c:pt idx="21">
                    <c:v>1.8511999999999999E-4</c:v>
                  </c:pt>
                  <c:pt idx="22">
                    <c:v>2.0444000000000001E-4</c:v>
                  </c:pt>
                  <c:pt idx="23">
                    <c:v>2.2684000000000002E-4</c:v>
                  </c:pt>
                  <c:pt idx="24">
                    <c:v>2.4615999999999999E-4</c:v>
                  </c:pt>
                  <c:pt idx="25">
                    <c:v>2.7332000000000002E-4</c:v>
                  </c:pt>
                  <c:pt idx="26">
                    <c:v>2.9586E-4</c:v>
                  </c:pt>
                  <c:pt idx="27">
                    <c:v>3.2148000000000007E-4</c:v>
                  </c:pt>
                  <c:pt idx="28">
                    <c:v>3.4794000000000003E-4</c:v>
                  </c:pt>
                  <c:pt idx="29">
                    <c:v>3.7958000000000002E-4</c:v>
                  </c:pt>
                  <c:pt idx="30">
                    <c:v>4.0702000000000002E-4</c:v>
                  </c:pt>
                  <c:pt idx="31">
                    <c:v>4.3166000000000005E-4</c:v>
                  </c:pt>
                </c:numCache>
              </c:numRef>
            </c:plus>
            <c:min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3.0280000000000005E-5</c:v>
                  </c:pt>
                  <c:pt idx="2">
                    <c:v>3.0560000000000006E-5</c:v>
                  </c:pt>
                  <c:pt idx="3">
                    <c:v>3.0980000000000005E-5</c:v>
                  </c:pt>
                  <c:pt idx="4">
                    <c:v>3.1540000000000006E-5</c:v>
                  </c:pt>
                  <c:pt idx="5">
                    <c:v>3.2380000000000005E-5</c:v>
                  </c:pt>
                  <c:pt idx="6">
                    <c:v>3.3640000000000003E-5</c:v>
                  </c:pt>
                  <c:pt idx="7">
                    <c:v>3.5740000000000007E-5</c:v>
                  </c:pt>
                  <c:pt idx="8">
                    <c:v>3.8820000000000004E-5</c:v>
                  </c:pt>
                  <c:pt idx="9">
                    <c:v>4.3720000000000002E-5</c:v>
                  </c:pt>
                  <c:pt idx="10">
                    <c:v>5.1420000000000006E-5</c:v>
                  </c:pt>
                  <c:pt idx="11">
                    <c:v>6.2340000000000003E-5</c:v>
                  </c:pt>
                  <c:pt idx="12">
                    <c:v>6.8920000000000011E-5</c:v>
                  </c:pt>
                  <c:pt idx="13">
                    <c:v>7.7180000000000017E-5</c:v>
                  </c:pt>
                  <c:pt idx="14">
                    <c:v>8.6420000000000016E-5</c:v>
                  </c:pt>
                  <c:pt idx="15">
                    <c:v>9.7059999999999996E-5</c:v>
                  </c:pt>
                  <c:pt idx="16">
                    <c:v>1.0882000000000001E-4</c:v>
                  </c:pt>
                  <c:pt idx="17">
                    <c:v>1.2184000000000001E-4</c:v>
                  </c:pt>
                  <c:pt idx="18">
                    <c:v>1.3542E-4</c:v>
                  </c:pt>
                  <c:pt idx="19">
                    <c:v>1.5124E-4</c:v>
                  </c:pt>
                  <c:pt idx="20">
                    <c:v>1.6832000000000001E-4</c:v>
                  </c:pt>
                  <c:pt idx="21">
                    <c:v>1.8511999999999999E-4</c:v>
                  </c:pt>
                  <c:pt idx="22">
                    <c:v>2.0444000000000001E-4</c:v>
                  </c:pt>
                  <c:pt idx="23">
                    <c:v>2.2684000000000002E-4</c:v>
                  </c:pt>
                  <c:pt idx="24">
                    <c:v>2.4615999999999999E-4</c:v>
                  </c:pt>
                  <c:pt idx="25">
                    <c:v>2.7332000000000002E-4</c:v>
                  </c:pt>
                  <c:pt idx="26">
                    <c:v>2.9586E-4</c:v>
                  </c:pt>
                  <c:pt idx="27">
                    <c:v>3.2148000000000007E-4</c:v>
                  </c:pt>
                  <c:pt idx="28">
                    <c:v>3.4794000000000003E-4</c:v>
                  </c:pt>
                  <c:pt idx="29">
                    <c:v>3.7958000000000002E-4</c:v>
                  </c:pt>
                  <c:pt idx="30">
                    <c:v>4.0702000000000002E-4</c:v>
                  </c:pt>
                  <c:pt idx="31">
                    <c:v>4.3166000000000005E-4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0,199x - 0,3891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550814</xdr:colOff>
      <xdr:row>1</xdr:row>
      <xdr:rowOff>35379</xdr:rowOff>
    </xdr:from>
    <xdr:to>
      <xdr:col>34</xdr:col>
      <xdr:colOff>249381</xdr:colOff>
      <xdr:row>23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25</xdr:row>
      <xdr:rowOff>76199</xdr:rowOff>
    </xdr:from>
    <xdr:to>
      <xdr:col>34</xdr:col>
      <xdr:colOff>83127</xdr:colOff>
      <xdr:row>54</xdr:row>
      <xdr:rowOff>124690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2"/>
  <sheetViews>
    <sheetView tabSelected="1" zoomScale="70" zoomScaleNormal="70" workbookViewId="0">
      <selection activeCell="B60" sqref="B60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4.44140625" bestFit="1" customWidth="1"/>
    <col min="8" max="8" width="7.44140625" bestFit="1" customWidth="1"/>
    <col min="10" max="10" width="10.109375" bestFit="1" customWidth="1"/>
    <col min="11" max="11" width="13.33203125" bestFit="1" customWidth="1"/>
    <col min="12" max="12" width="15.88671875" bestFit="1" customWidth="1"/>
    <col min="14" max="14" width="10" bestFit="1" customWidth="1"/>
    <col min="15" max="15" width="11.109375" bestFit="1" customWidth="1"/>
    <col min="17" max="17" width="6.44140625" bestFit="1" customWidth="1"/>
    <col min="18" max="18" width="14.88671875" bestFit="1" customWidth="1"/>
    <col min="19" max="19" width="19.33203125" bestFit="1" customWidth="1"/>
    <col min="36" max="36" width="13.33203125" bestFit="1" customWidth="1"/>
    <col min="37" max="37" width="11.5546875" bestFit="1" customWidth="1"/>
    <col min="38" max="38" width="8.3320312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7</v>
      </c>
      <c r="G1" s="7" t="s">
        <v>3</v>
      </c>
      <c r="H1" s="7"/>
      <c r="I1" s="7"/>
      <c r="J1" s="7"/>
      <c r="K1" s="7"/>
      <c r="L1" s="7"/>
      <c r="M1" s="7"/>
      <c r="N1" s="7" t="s">
        <v>16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19</v>
      </c>
      <c r="AK1" s="7" t="s">
        <v>26</v>
      </c>
      <c r="AL1" s="7" t="s">
        <v>27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15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>ABS(0.014*G4+3*0.00001)</f>
        <v>3.0140000000000003E-5</v>
      </c>
      <c r="AL2" s="7">
        <f>ABS(0.005*H4+1*0.01)</f>
        <v>1.8000000000000002E-2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8</v>
      </c>
      <c r="H3" s="2" t="s">
        <v>0</v>
      </c>
      <c r="I3" s="7"/>
      <c r="J3" s="7"/>
      <c r="K3" s="7"/>
      <c r="L3" s="7"/>
      <c r="M3" s="7"/>
      <c r="N3" s="7" t="s">
        <v>22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ref="AK3:AK16" si="0">ABS(0.014*G5+3*0.00001)</f>
        <v>3.2100000000000001E-5</v>
      </c>
      <c r="AL3" s="7">
        <f t="shared" ref="AL3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4.8200000000000006E-5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5.5900000000000004E-5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6.6260000000000006E-5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7.9560000000000004E-5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9.5379999999999998E-5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13</v>
      </c>
      <c r="K9" s="6"/>
      <c r="L9" s="6" t="s">
        <v>10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 t="shared" si="0"/>
        <v>1.1512000000000002E-4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9</v>
      </c>
      <c r="K10" s="6">
        <f t="array" ref="K10:L11">LINEST(N10:N16,O10:O16,TRUE,TRUE)</f>
        <v>0.12619642857142843</v>
      </c>
      <c r="L10" s="6">
        <v>-0.2338067857142854</v>
      </c>
      <c r="M10" s="7" t="s">
        <v>24</v>
      </c>
      <c r="N10" s="1">
        <f>G10</f>
        <v>4.6699999999999997E-3</v>
      </c>
      <c r="O10" s="2">
        <v>1.88</v>
      </c>
      <c r="P10" s="6" t="s">
        <v>17</v>
      </c>
      <c r="Q10" s="6" t="s">
        <v>12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1.3948000000000001E-4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11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20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1.7000000000000001E-4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2.0682E-4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2.4938E-4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14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3.1322000000000007E-4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23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5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5"/>
        <v>0.01</v>
      </c>
    </row>
    <row r="17" spans="1:5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5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5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5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5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5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BC22" t="s">
        <v>25</v>
      </c>
    </row>
    <row r="23" spans="1:5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5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5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19</v>
      </c>
      <c r="AK25" s="8" t="s">
        <v>26</v>
      </c>
      <c r="AL25" s="8" t="s">
        <v>27</v>
      </c>
    </row>
    <row r="26" spans="1:55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ABS(0.014*G29+3*0.00001)</f>
        <v>3.0000000000000004E-5</v>
      </c>
      <c r="AL26" s="8">
        <f>ABS(0.005*H29+1*0.01)</f>
        <v>2.1000000000000001E-2</v>
      </c>
    </row>
    <row r="27" spans="1:55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6">ABS(0.014*G30+3*0.00001)</f>
        <v>3.0140000000000003E-5</v>
      </c>
      <c r="AL27" s="8">
        <f t="shared" ref="AL27:AL52" si="7">ABS(0.005*H30+1*0.01)</f>
        <v>2.1499999999999998E-2</v>
      </c>
    </row>
    <row r="28" spans="1:55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8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6"/>
        <v>3.0560000000000006E-5</v>
      </c>
      <c r="AL28" s="8">
        <f t="shared" si="7"/>
        <v>2.1999999999999999E-2</v>
      </c>
    </row>
    <row r="29" spans="1:55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6"/>
        <v>3.0560000000000006E-5</v>
      </c>
      <c r="AL29" s="8">
        <f t="shared" si="7"/>
        <v>2.2499999999999999E-2</v>
      </c>
    </row>
    <row r="30" spans="1:55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8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6"/>
        <v>3.5460000000000003E-5</v>
      </c>
      <c r="AL30" s="8">
        <f t="shared" si="7"/>
        <v>2.3E-2</v>
      </c>
    </row>
    <row r="31" spans="1:55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8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6"/>
        <v>4.8760000000000001E-5</v>
      </c>
      <c r="AL31" s="8">
        <f t="shared" si="7"/>
        <v>2.35E-2</v>
      </c>
    </row>
    <row r="32" spans="1:55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8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6"/>
        <v>7.5500000000000006E-5</v>
      </c>
      <c r="AL32" s="8">
        <f t="shared" si="7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8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6"/>
        <v>8.5720000000000013E-5</v>
      </c>
      <c r="AL33" s="8">
        <f t="shared" si="7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8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6"/>
        <v>9.342000000000001E-5</v>
      </c>
      <c r="AL34" s="8">
        <f t="shared" si="7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8"/>
        <v>3.2499999999999999E-3</v>
      </c>
      <c r="H35" s="2">
        <v>2.8</v>
      </c>
      <c r="I35" s="8"/>
      <c r="J35" s="6" t="s">
        <v>13</v>
      </c>
      <c r="K35" s="6"/>
      <c r="L35" s="6" t="s">
        <v>10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6"/>
        <v>1.0266E-4</v>
      </c>
      <c r="AL35" s="8">
        <f t="shared" si="7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8"/>
        <v>3.98E-3</v>
      </c>
      <c r="H36" s="2">
        <v>2.82</v>
      </c>
      <c r="I36" s="6"/>
      <c r="J36" s="6" t="s">
        <v>9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17</v>
      </c>
      <c r="Q36" s="6" t="s">
        <v>12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6"/>
        <v>1.1512000000000002E-4</v>
      </c>
      <c r="AL36" s="8">
        <f t="shared" si="7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8"/>
        <v>4.5300000000000002E-3</v>
      </c>
      <c r="H37" s="2">
        <v>2.84</v>
      </c>
      <c r="I37" s="6"/>
      <c r="J37" s="6" t="s">
        <v>11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6"/>
        <v>1.2394000000000001E-4</v>
      </c>
      <c r="AL37" s="8">
        <f t="shared" si="7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8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6"/>
        <v>1.3430000000000001E-4</v>
      </c>
      <c r="AL38" s="8">
        <f t="shared" si="7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8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18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6"/>
        <v>1.4844000000000001E-4</v>
      </c>
      <c r="AL39" s="8">
        <f t="shared" si="7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8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14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6"/>
        <v>1.6650000000000001E-4</v>
      </c>
      <c r="AL40" s="8">
        <f t="shared" si="7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8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23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6"/>
        <v>1.784E-4</v>
      </c>
      <c r="AL41" s="8">
        <f t="shared" si="7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8"/>
        <v>8.4600000000000005E-3</v>
      </c>
      <c r="H42" s="2">
        <v>2.94</v>
      </c>
      <c r="I42" s="6"/>
      <c r="J42" s="8"/>
      <c r="K42" s="8"/>
      <c r="L42" s="8"/>
      <c r="M42" s="8" t="s">
        <v>24</v>
      </c>
      <c r="N42" s="1">
        <f t="shared" ref="N42:N55" si="9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6"/>
        <v>1.9855999999999997E-4</v>
      </c>
      <c r="AL42" s="8">
        <f t="shared" si="7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8"/>
        <v>9.75E-3</v>
      </c>
      <c r="H43" s="2">
        <v>2.96</v>
      </c>
      <c r="I43" s="6"/>
      <c r="J43" s="8"/>
      <c r="K43" s="8"/>
      <c r="L43" s="8"/>
      <c r="M43" s="8"/>
      <c r="N43" s="1">
        <f t="shared" si="9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6"/>
        <v>2.0779999999999998E-4</v>
      </c>
      <c r="AL43" s="8">
        <f t="shared" si="7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8"/>
        <v>1.06E-2</v>
      </c>
      <c r="H44" s="2">
        <v>2.98</v>
      </c>
      <c r="I44" s="6"/>
      <c r="J44" s="8"/>
      <c r="K44" s="8"/>
      <c r="L44" s="8"/>
      <c r="M44" s="8"/>
      <c r="N44" s="1">
        <f t="shared" si="9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6"/>
        <v>2.1172000000000001E-4</v>
      </c>
      <c r="AL44" s="8">
        <f t="shared" si="7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8"/>
        <v>1.2039999999999999E-2</v>
      </c>
      <c r="H45" s="2">
        <v>3</v>
      </c>
      <c r="I45" s="6"/>
      <c r="J45" s="8"/>
      <c r="K45" s="8"/>
      <c r="L45" s="8"/>
      <c r="M45" s="8"/>
      <c r="N45" s="1">
        <f t="shared" si="9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6"/>
        <v>2.2515999999999999E-4</v>
      </c>
      <c r="AL45" s="8">
        <f t="shared" si="7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8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9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6"/>
        <v>2.3229999999999998E-4</v>
      </c>
      <c r="AL46" s="8">
        <f t="shared" si="7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8"/>
        <v>1.298E-2</v>
      </c>
      <c r="H47" s="2">
        <v>3.02</v>
      </c>
      <c r="I47" s="6"/>
      <c r="J47" s="8"/>
      <c r="K47" s="8"/>
      <c r="L47" s="8"/>
      <c r="M47" s="8"/>
      <c r="N47" s="1">
        <f t="shared" si="9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6"/>
        <v>2.3874000000000001E-4</v>
      </c>
      <c r="AL47" s="8">
        <f t="shared" si="7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8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9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6"/>
        <v>2.4825999999999998E-4</v>
      </c>
      <c r="AL48" s="8">
        <f t="shared" si="7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8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9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6"/>
        <v>2.4532000000000004E-4</v>
      </c>
      <c r="AL49" s="8">
        <f t="shared" si="7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8"/>
        <v>1.491E-2</v>
      </c>
      <c r="H50" s="2">
        <v>3.05</v>
      </c>
      <c r="I50" s="6"/>
      <c r="J50" s="8"/>
      <c r="K50" s="8"/>
      <c r="L50" s="8"/>
      <c r="M50" s="8"/>
      <c r="N50" s="1">
        <f t="shared" si="9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6"/>
        <v>2.7290000000000002E-4</v>
      </c>
      <c r="AL50" s="8">
        <f t="shared" si="7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8"/>
        <v>1.559E-2</v>
      </c>
      <c r="H51" s="2">
        <v>3.06</v>
      </c>
      <c r="I51" s="6"/>
      <c r="J51" s="8"/>
      <c r="K51" s="8"/>
      <c r="L51" s="8"/>
      <c r="M51" s="8"/>
      <c r="N51" s="1">
        <f t="shared" si="9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6"/>
        <v>2.7766000000000005E-4</v>
      </c>
      <c r="AL51" s="8">
        <f t="shared" si="7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8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9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6"/>
        <v>2.9124000000000001E-4</v>
      </c>
      <c r="AL52" s="8">
        <f t="shared" si="7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8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9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8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9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8"/>
        <v>1.866E-2</v>
      </c>
      <c r="H55" s="2">
        <v>3.1</v>
      </c>
      <c r="I55" s="6"/>
      <c r="J55" s="8"/>
      <c r="K55" s="8"/>
      <c r="L55" s="8"/>
      <c r="M55" s="8"/>
      <c r="N55" s="1">
        <f t="shared" si="9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19</v>
      </c>
      <c r="AK56" s="9" t="s">
        <v>26</v>
      </c>
      <c r="AL56" s="9" t="s">
        <v>27</v>
      </c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>
        <f>ABS(0.014*G61+3*0.00001)</f>
        <v>3.0000000000000004E-5</v>
      </c>
      <c r="AL57" s="9">
        <f>ABS(0.005*H61+1*0.01)</f>
        <v>1.8000000000000002E-2</v>
      </c>
    </row>
    <row r="58" spans="1:38" x14ac:dyDescent="0.3">
      <c r="A58" s="9"/>
      <c r="B58" s="9" t="s">
        <v>6</v>
      </c>
      <c r="C58" s="9"/>
      <c r="D58" s="9"/>
      <c r="E58" s="9"/>
      <c r="F58" s="9"/>
      <c r="G58" s="9" t="s">
        <v>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>
        <f t="shared" ref="AK58:AK88" si="10">ABS(0.014*G62+3*0.00001)</f>
        <v>3.0280000000000005E-5</v>
      </c>
      <c r="AL58" s="9">
        <f t="shared" ref="AL58:AL88" si="11">ABS(0.005*H62+1*0.01)</f>
        <v>1.8500000000000003E-2</v>
      </c>
    </row>
    <row r="59" spans="1:38" x14ac:dyDescent="0.3">
      <c r="A59" s="9"/>
      <c r="B59" s="9" t="s">
        <v>28</v>
      </c>
      <c r="C59" s="9"/>
      <c r="D59" s="9"/>
      <c r="E59" s="9"/>
      <c r="F59" s="9"/>
      <c r="G59" s="9">
        <f>585*10^(-9)</f>
        <v>5.8500000000000001E-7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>
        <f t="shared" si="10"/>
        <v>3.0560000000000006E-5</v>
      </c>
      <c r="AL59" s="9">
        <f t="shared" si="11"/>
        <v>1.8599999999999998E-2</v>
      </c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8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>
        <f t="shared" si="10"/>
        <v>3.0980000000000005E-5</v>
      </c>
      <c r="AL60" s="9">
        <f t="shared" si="11"/>
        <v>1.8700000000000001E-2</v>
      </c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>
        <f t="shared" si="10"/>
        <v>3.1540000000000006E-5</v>
      </c>
      <c r="AL61" s="9">
        <f t="shared" si="11"/>
        <v>1.8800000000000001E-2</v>
      </c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2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>
        <f t="shared" si="10"/>
        <v>3.2380000000000005E-5</v>
      </c>
      <c r="AL62" s="9">
        <f t="shared" si="11"/>
        <v>1.89E-2</v>
      </c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2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>
        <f t="shared" si="10"/>
        <v>3.3640000000000003E-5</v>
      </c>
      <c r="AL63" s="9">
        <f t="shared" si="11"/>
        <v>1.9000000000000003E-2</v>
      </c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2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>
        <f t="shared" si="10"/>
        <v>3.5740000000000007E-5</v>
      </c>
      <c r="AL64" s="9">
        <f t="shared" si="11"/>
        <v>1.9099999999999999E-2</v>
      </c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2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>
        <f t="shared" si="10"/>
        <v>3.8820000000000004E-5</v>
      </c>
      <c r="AL65" s="9">
        <f t="shared" si="11"/>
        <v>1.9200000000000002E-2</v>
      </c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2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>
        <f t="shared" si="10"/>
        <v>4.3720000000000002E-5</v>
      </c>
      <c r="AL66" s="9">
        <f t="shared" si="11"/>
        <v>1.9300000000000001E-2</v>
      </c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2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>
        <f t="shared" si="10"/>
        <v>5.1420000000000006E-5</v>
      </c>
      <c r="AL67" s="9">
        <f t="shared" si="11"/>
        <v>1.9400000000000001E-2</v>
      </c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3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>
        <f t="shared" si="10"/>
        <v>6.2340000000000003E-5</v>
      </c>
      <c r="AL68" s="9">
        <f t="shared" si="11"/>
        <v>1.95E-2</v>
      </c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3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>
        <f t="shared" si="10"/>
        <v>6.8920000000000011E-5</v>
      </c>
      <c r="AL69" s="9">
        <f t="shared" si="11"/>
        <v>1.9549999999999998E-2</v>
      </c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3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>
        <f t="shared" si="10"/>
        <v>7.7180000000000017E-5</v>
      </c>
      <c r="AL70" s="9">
        <f t="shared" si="11"/>
        <v>1.9599999999999999E-2</v>
      </c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3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>
        <f t="shared" si="10"/>
        <v>8.6420000000000016E-5</v>
      </c>
      <c r="AL71" s="9">
        <f t="shared" si="11"/>
        <v>1.9650000000000001E-2</v>
      </c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3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>
        <f t="shared" si="10"/>
        <v>9.7059999999999996E-5</v>
      </c>
      <c r="AL72" s="9">
        <f t="shared" si="11"/>
        <v>1.9700000000000002E-2</v>
      </c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3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>
        <f t="shared" si="10"/>
        <v>1.0882000000000001E-4</v>
      </c>
      <c r="AL73" s="9">
        <f t="shared" si="11"/>
        <v>1.975E-2</v>
      </c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3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>
        <f t="shared" si="10"/>
        <v>1.2184000000000001E-4</v>
      </c>
      <c r="AL74" s="9">
        <f t="shared" si="11"/>
        <v>1.9799999999999998E-2</v>
      </c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3"/>
        <v>4.0300000000000006E-3</v>
      </c>
      <c r="H75" s="3">
        <v>1.93</v>
      </c>
      <c r="I75" s="9"/>
      <c r="J75" s="6" t="s">
        <v>13</v>
      </c>
      <c r="K75" s="6"/>
      <c r="L75" s="6" t="s">
        <v>10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>
        <f t="shared" si="10"/>
        <v>1.3542E-4</v>
      </c>
      <c r="AL75" s="9">
        <f t="shared" si="11"/>
        <v>1.985E-2</v>
      </c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3"/>
        <v>4.79E-3</v>
      </c>
      <c r="H76" s="3">
        <v>1.94</v>
      </c>
      <c r="I76" s="6"/>
      <c r="J76" s="6" t="s">
        <v>9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17</v>
      </c>
      <c r="Q76" s="6" t="s">
        <v>12</v>
      </c>
      <c r="R76" s="6">
        <f t="shared" ref="R76" si="14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f t="shared" si="10"/>
        <v>1.5124E-4</v>
      </c>
      <c r="AL76" s="9">
        <f t="shared" si="11"/>
        <v>1.9900000000000001E-2</v>
      </c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3"/>
        <v>5.6299999999999996E-3</v>
      </c>
      <c r="H77" s="3">
        <v>1.95</v>
      </c>
      <c r="I77" s="6"/>
      <c r="J77" s="6" t="s">
        <v>11</v>
      </c>
      <c r="K77" s="6">
        <v>7.9372539331935485E-3</v>
      </c>
      <c r="L77" s="6">
        <v>1.654941237627441E-2</v>
      </c>
      <c r="M77" s="9"/>
      <c r="N77" s="9"/>
      <c r="O77" s="9"/>
      <c r="P77" s="9" t="s">
        <v>20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>
        <f t="shared" si="10"/>
        <v>1.6832000000000001E-4</v>
      </c>
      <c r="AL77" s="9">
        <f t="shared" si="11"/>
        <v>1.9950000000000002E-2</v>
      </c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3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>
        <f t="shared" si="10"/>
        <v>1.8511999999999999E-4</v>
      </c>
      <c r="AL78" s="9">
        <f t="shared" si="11"/>
        <v>0.02</v>
      </c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3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18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>
        <f t="shared" si="10"/>
        <v>2.0444000000000001E-4</v>
      </c>
      <c r="AL79" s="9">
        <f t="shared" si="11"/>
        <v>2.0049999999999998E-2</v>
      </c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3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14</v>
      </c>
      <c r="S80" s="6">
        <f>($O$2*G59*R76)/($O$1)</f>
        <v>6.1159746725541479E-34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>
        <f t="shared" si="10"/>
        <v>2.2684000000000002E-4</v>
      </c>
      <c r="AL80" s="9">
        <f t="shared" si="11"/>
        <v>2.01E-2</v>
      </c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3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21</v>
      </c>
      <c r="S81" s="6">
        <f>SQRT((($O$3^2)*((($O$2*R76)/($O$1))^2))+((Q77^2)*((($O$2*G59)/($O$1)))^2))</f>
        <v>3.5661846013266052E-35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>
        <f t="shared" si="10"/>
        <v>2.4615999999999999E-4</v>
      </c>
      <c r="AL81" s="9">
        <f t="shared" si="11"/>
        <v>2.0150000000000001E-2</v>
      </c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3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>
        <f t="shared" si="10"/>
        <v>2.7332000000000002E-4</v>
      </c>
      <c r="AL82" s="9">
        <f t="shared" si="11"/>
        <v>2.0200000000000003E-2</v>
      </c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3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>
        <f t="shared" si="10"/>
        <v>2.9586E-4</v>
      </c>
      <c r="AL83" s="9">
        <f t="shared" si="11"/>
        <v>2.0249999999999997E-2</v>
      </c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3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>
        <f t="shared" si="10"/>
        <v>3.2148000000000007E-4</v>
      </c>
      <c r="AL84" s="9">
        <f t="shared" si="11"/>
        <v>2.0299999999999999E-2</v>
      </c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3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>
        <f t="shared" si="10"/>
        <v>3.4794000000000003E-4</v>
      </c>
      <c r="AL85" s="9">
        <f t="shared" si="11"/>
        <v>2.035E-2</v>
      </c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3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>
        <f t="shared" si="10"/>
        <v>3.7958000000000002E-4</v>
      </c>
      <c r="AL86" s="9">
        <f t="shared" si="11"/>
        <v>2.0400000000000001E-2</v>
      </c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3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>
        <f t="shared" si="10"/>
        <v>4.0702000000000002E-4</v>
      </c>
      <c r="AL87" s="9">
        <f t="shared" si="11"/>
        <v>2.0449999999999999E-2</v>
      </c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3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>
        <f t="shared" si="10"/>
        <v>4.3166000000000005E-4</v>
      </c>
      <c r="AL88" s="9">
        <f t="shared" si="11"/>
        <v>2.0500000000000001E-2</v>
      </c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3"/>
        <v>2.2710000000000001E-2</v>
      </c>
      <c r="H89" s="3">
        <v>2.0699999999999998</v>
      </c>
      <c r="I89" s="6"/>
      <c r="J89" s="9"/>
      <c r="K89" s="9"/>
      <c r="L89" s="9"/>
      <c r="M89" s="9" t="s">
        <v>24</v>
      </c>
      <c r="N89" s="5">
        <f t="shared" ref="N89:N92" si="15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3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5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3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5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3"/>
        <v>2.869E-2</v>
      </c>
      <c r="H92" s="3">
        <v>2.1</v>
      </c>
      <c r="I92" s="6"/>
      <c r="J92" s="9"/>
      <c r="K92" s="9"/>
      <c r="L92" s="9"/>
      <c r="M92" s="9"/>
      <c r="N92" s="5">
        <f t="shared" si="15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2019-11-14T15:23:05Z</dcterms:modified>
</cp:coreProperties>
</file>