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ohnb\Documents\Uczelnia\Semestr 3\FIZ31\Spraw5\"/>
    </mc:Choice>
  </mc:AlternateContent>
  <xr:revisionPtr revIDLastSave="0" documentId="13_ncr:1_{0B114698-B912-4ADA-8290-9734B900B4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" i="1" l="1" a="1"/>
  <c r="K10" i="1" s="1"/>
  <c r="R36" i="1"/>
  <c r="R76" i="1"/>
  <c r="K36" i="1" a="1"/>
  <c r="L37" i="1" s="1"/>
  <c r="K76" i="1" a="1"/>
  <c r="K76" i="1" s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7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36" i="1"/>
  <c r="N11" i="1"/>
  <c r="N12" i="1"/>
  <c r="N13" i="1"/>
  <c r="N14" i="1"/>
  <c r="N15" i="1"/>
  <c r="N16" i="1"/>
  <c r="N10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61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29" i="1"/>
  <c r="G16" i="1"/>
  <c r="G5" i="1"/>
  <c r="G6" i="1"/>
  <c r="G7" i="1"/>
  <c r="G8" i="1"/>
  <c r="G9" i="1"/>
  <c r="G10" i="1"/>
  <c r="G11" i="1"/>
  <c r="G12" i="1"/>
  <c r="G13" i="1"/>
  <c r="G14" i="1"/>
  <c r="G15" i="1"/>
  <c r="G4" i="1"/>
  <c r="L10" i="1" l="1"/>
  <c r="R10" i="1" s="1"/>
  <c r="K11" i="1"/>
  <c r="L11" i="1"/>
  <c r="K37" i="1"/>
  <c r="L36" i="1"/>
  <c r="K36" i="1"/>
  <c r="L77" i="1"/>
  <c r="L76" i="1"/>
  <c r="K77" i="1"/>
</calcChain>
</file>

<file path=xl/sharedStrings.xml><?xml version="1.0" encoding="utf-8"?>
<sst xmlns="http://schemas.openxmlformats.org/spreadsheetml/2006/main" count="40" uniqueCount="15">
  <si>
    <t>U[V]</t>
  </si>
  <si>
    <t>I[mA]</t>
  </si>
  <si>
    <t>lambda=612nm</t>
  </si>
  <si>
    <t>Czerwona Dioda</t>
  </si>
  <si>
    <t>Niebieska Dioda</t>
  </si>
  <si>
    <t>lambda=440nm</t>
  </si>
  <si>
    <t>lambda=550nm</t>
  </si>
  <si>
    <t>Zielona Dioda</t>
  </si>
  <si>
    <t>W SI:</t>
  </si>
  <si>
    <t>I[A]</t>
  </si>
  <si>
    <t>a</t>
  </si>
  <si>
    <t>b</t>
  </si>
  <si>
    <t>u:</t>
  </si>
  <si>
    <t>X_0=</t>
  </si>
  <si>
    <t>REGLINP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</si>
</sst>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1" applyNumberFormat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2" fillId="3" borderId="0" xfId="2"/>
    <xf numFmtId="2" fontId="2" fillId="3" borderId="0" xfId="2" applyNumberFormat="1"/>
    <xf numFmtId="2" fontId="1" fillId="2" borderId="0" xfId="1" applyNumberFormat="1"/>
    <xf numFmtId="165" fontId="1" fillId="2" borderId="0" xfId="1" applyNumberFormat="1"/>
    <xf numFmtId="0" fontId="4" fillId="4" borderId="1" xfId="3"/>
    <xf numFmtId="0" fontId="3" fillId="6" borderId="0" xfId="5"/>
    <xf numFmtId="0" fontId="3" fillId="5" borderId="0" xfId="4"/>
    <xf numFmtId="0" fontId="3" fillId="7" borderId="0" xfId="6"/>
  </cellXfs>
  <cellStyles count="7">
    <cellStyle name="60% — akcent 1" xfId="4" builtinId="32"/>
    <cellStyle name="60% — akcent 2" xfId="5" builtinId="36"/>
    <cellStyle name="60% — akcent 6" xfId="6" builtinId="52"/>
    <cellStyle name="Dane wejściowe" xfId="3" builtinId="20"/>
    <cellStyle name="Neutralny" xfId="2" builtinId="28"/>
    <cellStyle name="Normalny" xfId="0" builtinId="0"/>
    <cellStyle name="Zły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I(U)</a:t>
            </a:r>
            <a:r>
              <a:rPr lang="pl-PL"/>
              <a:t> Czerwona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Linia_Trendu_czerwona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forward val="5.000000000000001E-2"/>
            <c:backward val="5.000000000000001E-2"/>
            <c:dispRSqr val="0"/>
            <c:dispEq val="1"/>
            <c:trendlineLbl>
              <c:layout>
                <c:manualLayout>
                  <c:x val="-0.10513272744904037"/>
                  <c:y val="6.078134463961235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0.1262x - 0.2338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Arkusz1!$O$10:$O$16</c:f>
              <c:numCache>
                <c:formatCode>General</c:formatCode>
                <c:ptCount val="7"/>
                <c:pt idx="0">
                  <c:v>1.88</c:v>
                </c:pt>
                <c:pt idx="1">
                  <c:v>1.9</c:v>
                </c:pt>
                <c:pt idx="2">
                  <c:v>1.92</c:v>
                </c:pt>
                <c:pt idx="3">
                  <c:v>1.94</c:v>
                </c:pt>
                <c:pt idx="4">
                  <c:v>1.96</c:v>
                </c:pt>
                <c:pt idx="5">
                  <c:v>1.98</c:v>
                </c:pt>
                <c:pt idx="6">
                  <c:v>2</c:v>
                </c:pt>
              </c:numCache>
            </c:numRef>
          </c:xVal>
          <c:yVal>
            <c:numRef>
              <c:f>Arkusz1!$N$10:$N$16</c:f>
              <c:numCache>
                <c:formatCode>General</c:formatCode>
                <c:ptCount val="7"/>
                <c:pt idx="0">
                  <c:v>4.6699999999999997E-3</c:v>
                </c:pt>
                <c:pt idx="1">
                  <c:v>6.0800000000000003E-3</c:v>
                </c:pt>
                <c:pt idx="2">
                  <c:v>7.8200000000000006E-3</c:v>
                </c:pt>
                <c:pt idx="3">
                  <c:v>0.01</c:v>
                </c:pt>
                <c:pt idx="4">
                  <c:v>1.2630000000000001E-2</c:v>
                </c:pt>
                <c:pt idx="5">
                  <c:v>1.567E-2</c:v>
                </c:pt>
                <c:pt idx="6">
                  <c:v>2.0230000000000001E-2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34-4FD2-919C-2F3F439EF20C}"/>
            </c:ext>
          </c:extLst>
        </c:ser>
        <c:ser>
          <c:idx val="1"/>
          <c:order val="1"/>
          <c:tx>
            <c:v>I(U)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Arkusz1!$H$4:$H$16</c:f>
              <c:numCache>
                <c:formatCode>General</c:formatCode>
                <c:ptCount val="13"/>
                <c:pt idx="0">
                  <c:v>1.601</c:v>
                </c:pt>
                <c:pt idx="1">
                  <c:v>1.7</c:v>
                </c:pt>
                <c:pt idx="2">
                  <c:v>1.8</c:v>
                </c:pt>
                <c:pt idx="3">
                  <c:v>1.82</c:v>
                </c:pt>
                <c:pt idx="4">
                  <c:v>1.84</c:v>
                </c:pt>
                <c:pt idx="5">
                  <c:v>1.86</c:v>
                </c:pt>
                <c:pt idx="6">
                  <c:v>1.88</c:v>
                </c:pt>
                <c:pt idx="7">
                  <c:v>1.9</c:v>
                </c:pt>
                <c:pt idx="8">
                  <c:v>1.92</c:v>
                </c:pt>
                <c:pt idx="9">
                  <c:v>1.94</c:v>
                </c:pt>
                <c:pt idx="10">
                  <c:v>1.96</c:v>
                </c:pt>
                <c:pt idx="11">
                  <c:v>1.98</c:v>
                </c:pt>
                <c:pt idx="12">
                  <c:v>2</c:v>
                </c:pt>
              </c:numCache>
            </c:numRef>
          </c:xVal>
          <c:yVal>
            <c:numRef>
              <c:f>Arkusz1!$G$4:$G$16</c:f>
              <c:numCache>
                <c:formatCode>General</c:formatCode>
                <c:ptCount val="13"/>
                <c:pt idx="0">
                  <c:v>1.0000000000000001E-5</c:v>
                </c:pt>
                <c:pt idx="1">
                  <c:v>1.4999999999999999E-4</c:v>
                </c:pt>
                <c:pt idx="2">
                  <c:v>1.2999999999999999E-3</c:v>
                </c:pt>
                <c:pt idx="3">
                  <c:v>1.8500000000000001E-3</c:v>
                </c:pt>
                <c:pt idx="4">
                  <c:v>2.5899999999999999E-3</c:v>
                </c:pt>
                <c:pt idx="5">
                  <c:v>3.5400000000000002E-3</c:v>
                </c:pt>
                <c:pt idx="6">
                  <c:v>4.6699999999999997E-3</c:v>
                </c:pt>
                <c:pt idx="7">
                  <c:v>6.0800000000000003E-3</c:v>
                </c:pt>
                <c:pt idx="8">
                  <c:v>7.8200000000000006E-3</c:v>
                </c:pt>
                <c:pt idx="9">
                  <c:v>0.01</c:v>
                </c:pt>
                <c:pt idx="10">
                  <c:v>1.2630000000000001E-2</c:v>
                </c:pt>
                <c:pt idx="11">
                  <c:v>1.567E-2</c:v>
                </c:pt>
                <c:pt idx="12">
                  <c:v>2.0230000000000001E-2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4C4-43F8-A181-94BF31DD2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496255"/>
        <c:axId val="1200195039"/>
      </c:scatterChart>
      <c:valAx>
        <c:axId val="119449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195039"/>
        <c:crosses val="autoZero"/>
        <c:crossBetween val="midCat"/>
      </c:valAx>
      <c:valAx>
        <c:axId val="120019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49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I(U)</a:t>
            </a:r>
            <a:r>
              <a:rPr lang="pl-PL"/>
              <a:t> Niebieska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xVal>
            <c:numRef>
              <c:f>Arkusz1!$H$29:$H$55</c:f>
              <c:numCache>
                <c:formatCode>General</c:formatCode>
                <c:ptCount val="27"/>
                <c:pt idx="0">
                  <c:v>2.2000000000000002</c:v>
                </c:pt>
                <c:pt idx="1">
                  <c:v>2.2999999999999998</c:v>
                </c:pt>
                <c:pt idx="2">
                  <c:v>2.4</c:v>
                </c:pt>
                <c:pt idx="3">
                  <c:v>2.5</c:v>
                </c:pt>
                <c:pt idx="4">
                  <c:v>2.6</c:v>
                </c:pt>
                <c:pt idx="5">
                  <c:v>2.7</c:v>
                </c:pt>
                <c:pt idx="6">
                  <c:v>2.8</c:v>
                </c:pt>
                <c:pt idx="7">
                  <c:v>2.82</c:v>
                </c:pt>
                <c:pt idx="8">
                  <c:v>2.84</c:v>
                </c:pt>
                <c:pt idx="9">
                  <c:v>2.86</c:v>
                </c:pt>
                <c:pt idx="10">
                  <c:v>2.88</c:v>
                </c:pt>
                <c:pt idx="11">
                  <c:v>2.9</c:v>
                </c:pt>
                <c:pt idx="12">
                  <c:v>2.92</c:v>
                </c:pt>
                <c:pt idx="13">
                  <c:v>2.94</c:v>
                </c:pt>
                <c:pt idx="14">
                  <c:v>2.96</c:v>
                </c:pt>
                <c:pt idx="15">
                  <c:v>2.98</c:v>
                </c:pt>
                <c:pt idx="16">
                  <c:v>3</c:v>
                </c:pt>
                <c:pt idx="17">
                  <c:v>3.01</c:v>
                </c:pt>
                <c:pt idx="18">
                  <c:v>3.02</c:v>
                </c:pt>
                <c:pt idx="19">
                  <c:v>3.03</c:v>
                </c:pt>
                <c:pt idx="20">
                  <c:v>3.04</c:v>
                </c:pt>
                <c:pt idx="21">
                  <c:v>3.05</c:v>
                </c:pt>
                <c:pt idx="22">
                  <c:v>3.06</c:v>
                </c:pt>
                <c:pt idx="23">
                  <c:v>3.07</c:v>
                </c:pt>
                <c:pt idx="24">
                  <c:v>3.08</c:v>
                </c:pt>
                <c:pt idx="25">
                  <c:v>3.09</c:v>
                </c:pt>
                <c:pt idx="26">
                  <c:v>3.1</c:v>
                </c:pt>
              </c:numCache>
            </c:numRef>
          </c:xVal>
          <c:yVal>
            <c:numRef>
              <c:f>Arkusz1!$G$29:$G$55</c:f>
              <c:numCache>
                <c:formatCode>General</c:formatCode>
                <c:ptCount val="27"/>
                <c:pt idx="0">
                  <c:v>0</c:v>
                </c:pt>
                <c:pt idx="1">
                  <c:v>1.0000000000000001E-5</c:v>
                </c:pt>
                <c:pt idx="2">
                  <c:v>4.0000000000000003E-5</c:v>
                </c:pt>
                <c:pt idx="3">
                  <c:v>4.0000000000000003E-5</c:v>
                </c:pt>
                <c:pt idx="4">
                  <c:v>3.8999999999999999E-4</c:v>
                </c:pt>
                <c:pt idx="5">
                  <c:v>1.34E-3</c:v>
                </c:pt>
                <c:pt idx="6">
                  <c:v>3.2499999999999999E-3</c:v>
                </c:pt>
                <c:pt idx="7">
                  <c:v>3.98E-3</c:v>
                </c:pt>
                <c:pt idx="8">
                  <c:v>4.5300000000000002E-3</c:v>
                </c:pt>
                <c:pt idx="9">
                  <c:v>5.1900000000000002E-3</c:v>
                </c:pt>
                <c:pt idx="10">
                  <c:v>6.0800000000000003E-3</c:v>
                </c:pt>
                <c:pt idx="11">
                  <c:v>6.7099999999999998E-3</c:v>
                </c:pt>
                <c:pt idx="12">
                  <c:v>7.45E-3</c:v>
                </c:pt>
                <c:pt idx="13">
                  <c:v>8.4600000000000005E-3</c:v>
                </c:pt>
                <c:pt idx="14">
                  <c:v>9.75E-3</c:v>
                </c:pt>
                <c:pt idx="15">
                  <c:v>1.06E-2</c:v>
                </c:pt>
                <c:pt idx="16">
                  <c:v>1.2039999999999999E-2</c:v>
                </c:pt>
                <c:pt idx="17">
                  <c:v>1.2699999999999999E-2</c:v>
                </c:pt>
                <c:pt idx="18">
                  <c:v>1.298E-2</c:v>
                </c:pt>
                <c:pt idx="19">
                  <c:v>1.3939999999999999E-2</c:v>
                </c:pt>
                <c:pt idx="20">
                  <c:v>1.4449999999999999E-2</c:v>
                </c:pt>
                <c:pt idx="21">
                  <c:v>1.491E-2</c:v>
                </c:pt>
                <c:pt idx="22">
                  <c:v>1.559E-2</c:v>
                </c:pt>
                <c:pt idx="23">
                  <c:v>1.5380000000000001E-2</c:v>
                </c:pt>
                <c:pt idx="24">
                  <c:v>1.7350000000000001E-2</c:v>
                </c:pt>
                <c:pt idx="25">
                  <c:v>1.7690000000000001E-2</c:v>
                </c:pt>
                <c:pt idx="26">
                  <c:v>1.866E-2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C8-4FF8-AA4E-40340DDD405C}"/>
            </c:ext>
          </c:extLst>
        </c:ser>
        <c:ser>
          <c:idx val="1"/>
          <c:order val="1"/>
          <c:tx>
            <c:v>Linia_Trendu_Niebieska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forward val="5.000000000000001E-2"/>
            <c:backward val="8.0000000000000016E-2"/>
            <c:dispRSqr val="0"/>
            <c:dispEq val="1"/>
            <c:trendlineLbl>
              <c:layout>
                <c:manualLayout>
                  <c:x val="-4.6807302072315586E-2"/>
                  <c:y val="3.982648925213462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0.0527x - 0.1457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Arkusz1!$O$36:$O$55</c:f>
              <c:numCache>
                <c:formatCode>General</c:formatCode>
                <c:ptCount val="20"/>
                <c:pt idx="0">
                  <c:v>2.82</c:v>
                </c:pt>
                <c:pt idx="1">
                  <c:v>2.84</c:v>
                </c:pt>
                <c:pt idx="2">
                  <c:v>2.86</c:v>
                </c:pt>
                <c:pt idx="3">
                  <c:v>2.88</c:v>
                </c:pt>
                <c:pt idx="4">
                  <c:v>2.9</c:v>
                </c:pt>
                <c:pt idx="5">
                  <c:v>2.92</c:v>
                </c:pt>
                <c:pt idx="6">
                  <c:v>2.94</c:v>
                </c:pt>
                <c:pt idx="7">
                  <c:v>2.96</c:v>
                </c:pt>
                <c:pt idx="8">
                  <c:v>2.98</c:v>
                </c:pt>
                <c:pt idx="9">
                  <c:v>3</c:v>
                </c:pt>
                <c:pt idx="10">
                  <c:v>3.01</c:v>
                </c:pt>
                <c:pt idx="11">
                  <c:v>3.02</c:v>
                </c:pt>
                <c:pt idx="12">
                  <c:v>3.03</c:v>
                </c:pt>
                <c:pt idx="13">
                  <c:v>3.04</c:v>
                </c:pt>
                <c:pt idx="14">
                  <c:v>3.05</c:v>
                </c:pt>
                <c:pt idx="15">
                  <c:v>3.06</c:v>
                </c:pt>
                <c:pt idx="16">
                  <c:v>3.07</c:v>
                </c:pt>
                <c:pt idx="17">
                  <c:v>3.08</c:v>
                </c:pt>
                <c:pt idx="18">
                  <c:v>3.09</c:v>
                </c:pt>
                <c:pt idx="19">
                  <c:v>3.1</c:v>
                </c:pt>
              </c:numCache>
            </c:numRef>
          </c:xVal>
          <c:yVal>
            <c:numRef>
              <c:f>Arkusz1!$N$36:$N$55</c:f>
              <c:numCache>
                <c:formatCode>General</c:formatCode>
                <c:ptCount val="20"/>
                <c:pt idx="0">
                  <c:v>3.98E-3</c:v>
                </c:pt>
                <c:pt idx="1">
                  <c:v>4.5300000000000002E-3</c:v>
                </c:pt>
                <c:pt idx="2">
                  <c:v>5.1900000000000002E-3</c:v>
                </c:pt>
                <c:pt idx="3">
                  <c:v>6.0800000000000003E-3</c:v>
                </c:pt>
                <c:pt idx="4">
                  <c:v>6.7099999999999998E-3</c:v>
                </c:pt>
                <c:pt idx="5">
                  <c:v>7.45E-3</c:v>
                </c:pt>
                <c:pt idx="6">
                  <c:v>8.4600000000000005E-3</c:v>
                </c:pt>
                <c:pt idx="7">
                  <c:v>9.75E-3</c:v>
                </c:pt>
                <c:pt idx="8">
                  <c:v>1.06E-2</c:v>
                </c:pt>
                <c:pt idx="9">
                  <c:v>1.2039999999999999E-2</c:v>
                </c:pt>
                <c:pt idx="10">
                  <c:v>1.2699999999999999E-2</c:v>
                </c:pt>
                <c:pt idx="11">
                  <c:v>1.298E-2</c:v>
                </c:pt>
                <c:pt idx="12">
                  <c:v>1.3939999999999999E-2</c:v>
                </c:pt>
                <c:pt idx="13">
                  <c:v>1.4449999999999999E-2</c:v>
                </c:pt>
                <c:pt idx="14">
                  <c:v>1.491E-2</c:v>
                </c:pt>
                <c:pt idx="15">
                  <c:v>1.559E-2</c:v>
                </c:pt>
                <c:pt idx="16">
                  <c:v>1.5380000000000001E-2</c:v>
                </c:pt>
                <c:pt idx="17">
                  <c:v>1.7350000000000001E-2</c:v>
                </c:pt>
                <c:pt idx="18">
                  <c:v>1.7690000000000001E-2</c:v>
                </c:pt>
                <c:pt idx="19">
                  <c:v>1.866E-2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3F-4CE0-B1FD-11EAFA665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578783"/>
        <c:axId val="1082422879"/>
      </c:scatterChart>
      <c:valAx>
        <c:axId val="128657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422879"/>
        <c:crosses val="autoZero"/>
        <c:crossBetween val="midCat"/>
      </c:valAx>
      <c:valAx>
        <c:axId val="108242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578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I(U)</a:t>
            </a:r>
            <a:r>
              <a:rPr lang="pl-PL" baseline="0"/>
              <a:t> Zielona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xVal>
            <c:numRef>
              <c:f>Arkusz1!$H$61:$H$92</c:f>
              <c:numCache>
                <c:formatCode>0.00</c:formatCode>
                <c:ptCount val="32"/>
                <c:pt idx="0">
                  <c:v>1.6</c:v>
                </c:pt>
                <c:pt idx="1">
                  <c:v>1.7</c:v>
                </c:pt>
                <c:pt idx="2">
                  <c:v>1.72</c:v>
                </c:pt>
                <c:pt idx="3">
                  <c:v>1.74</c:v>
                </c:pt>
                <c:pt idx="4">
                  <c:v>1.76</c:v>
                </c:pt>
                <c:pt idx="5">
                  <c:v>1.78</c:v>
                </c:pt>
                <c:pt idx="6">
                  <c:v>1.8</c:v>
                </c:pt>
                <c:pt idx="7">
                  <c:v>1.82</c:v>
                </c:pt>
                <c:pt idx="8">
                  <c:v>1.84</c:v>
                </c:pt>
                <c:pt idx="9">
                  <c:v>1.86</c:v>
                </c:pt>
                <c:pt idx="10">
                  <c:v>1.88</c:v>
                </c:pt>
                <c:pt idx="11">
                  <c:v>1.9</c:v>
                </c:pt>
                <c:pt idx="12">
                  <c:v>1.91</c:v>
                </c:pt>
                <c:pt idx="13">
                  <c:v>1.92</c:v>
                </c:pt>
                <c:pt idx="14">
                  <c:v>1.93</c:v>
                </c:pt>
                <c:pt idx="15">
                  <c:v>1.94</c:v>
                </c:pt>
                <c:pt idx="16">
                  <c:v>1.95</c:v>
                </c:pt>
                <c:pt idx="17">
                  <c:v>1.96</c:v>
                </c:pt>
                <c:pt idx="18">
                  <c:v>1.97</c:v>
                </c:pt>
                <c:pt idx="19">
                  <c:v>1.98</c:v>
                </c:pt>
                <c:pt idx="20">
                  <c:v>1.99</c:v>
                </c:pt>
                <c:pt idx="21">
                  <c:v>2</c:v>
                </c:pt>
                <c:pt idx="22">
                  <c:v>2.0099999999999998</c:v>
                </c:pt>
                <c:pt idx="23">
                  <c:v>2.02</c:v>
                </c:pt>
                <c:pt idx="24">
                  <c:v>2.0299999999999998</c:v>
                </c:pt>
                <c:pt idx="25">
                  <c:v>2.04</c:v>
                </c:pt>
                <c:pt idx="26">
                  <c:v>2.0499999999999998</c:v>
                </c:pt>
                <c:pt idx="27">
                  <c:v>2.06</c:v>
                </c:pt>
                <c:pt idx="28">
                  <c:v>2.0699999999999998</c:v>
                </c:pt>
                <c:pt idx="29">
                  <c:v>2.08</c:v>
                </c:pt>
                <c:pt idx="30">
                  <c:v>2.09</c:v>
                </c:pt>
                <c:pt idx="31">
                  <c:v>2.1</c:v>
                </c:pt>
              </c:numCache>
            </c:numRef>
          </c:xVal>
          <c:yVal>
            <c:numRef>
              <c:f>Arkusz1!$G$61:$G$92</c:f>
              <c:numCache>
                <c:formatCode>0.00000</c:formatCode>
                <c:ptCount val="32"/>
                <c:pt idx="0">
                  <c:v>0</c:v>
                </c:pt>
                <c:pt idx="1">
                  <c:v>2.0000000000000002E-5</c:v>
                </c:pt>
                <c:pt idx="2">
                  <c:v>4.0000000000000003E-5</c:v>
                </c:pt>
                <c:pt idx="3">
                  <c:v>7.0000000000000007E-5</c:v>
                </c:pt>
                <c:pt idx="4">
                  <c:v>1.1E-4</c:v>
                </c:pt>
                <c:pt idx="5">
                  <c:v>1.7000000000000001E-4</c:v>
                </c:pt>
                <c:pt idx="6">
                  <c:v>2.6000000000000003E-4</c:v>
                </c:pt>
                <c:pt idx="7">
                  <c:v>4.0999999999999999E-4</c:v>
                </c:pt>
                <c:pt idx="8">
                  <c:v>6.3000000000000003E-4</c:v>
                </c:pt>
                <c:pt idx="9">
                  <c:v>9.7999999999999997E-4</c:v>
                </c:pt>
                <c:pt idx="10">
                  <c:v>1.5300000000000001E-3</c:v>
                </c:pt>
                <c:pt idx="11">
                  <c:v>2.31E-3</c:v>
                </c:pt>
                <c:pt idx="12">
                  <c:v>2.7799999999999999E-3</c:v>
                </c:pt>
                <c:pt idx="13">
                  <c:v>3.3700000000000002E-3</c:v>
                </c:pt>
                <c:pt idx="14">
                  <c:v>4.0300000000000006E-3</c:v>
                </c:pt>
                <c:pt idx="15">
                  <c:v>4.79E-3</c:v>
                </c:pt>
                <c:pt idx="16">
                  <c:v>5.6299999999999996E-3</c:v>
                </c:pt>
                <c:pt idx="17">
                  <c:v>6.5599999999999999E-3</c:v>
                </c:pt>
                <c:pt idx="18">
                  <c:v>7.5300000000000002E-3</c:v>
                </c:pt>
                <c:pt idx="19">
                  <c:v>8.6599999999999993E-3</c:v>
                </c:pt>
                <c:pt idx="20">
                  <c:v>9.8800000000000016E-3</c:v>
                </c:pt>
                <c:pt idx="21">
                  <c:v>1.108E-2</c:v>
                </c:pt>
                <c:pt idx="22">
                  <c:v>1.2460000000000001E-2</c:v>
                </c:pt>
                <c:pt idx="23">
                  <c:v>1.4060000000000001E-2</c:v>
                </c:pt>
                <c:pt idx="24">
                  <c:v>1.5439999999999999E-2</c:v>
                </c:pt>
                <c:pt idx="25">
                  <c:v>1.738E-2</c:v>
                </c:pt>
                <c:pt idx="26">
                  <c:v>1.899E-2</c:v>
                </c:pt>
                <c:pt idx="27">
                  <c:v>2.0820000000000002E-2</c:v>
                </c:pt>
                <c:pt idx="28">
                  <c:v>2.2710000000000001E-2</c:v>
                </c:pt>
                <c:pt idx="29">
                  <c:v>2.4969999999999999E-2</c:v>
                </c:pt>
                <c:pt idx="30">
                  <c:v>2.6929999999999999E-2</c:v>
                </c:pt>
                <c:pt idx="31">
                  <c:v>2.869E-2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54-4381-9E48-C61999237ACF}"/>
            </c:ext>
          </c:extLst>
        </c:ser>
        <c:ser>
          <c:idx val="1"/>
          <c:order val="1"/>
          <c:tx>
            <c:v>Linia_Trendu_Zielona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forward val="5.000000000000001E-2"/>
            <c:backward val="5.000000000000001E-2"/>
            <c:dispRSqr val="0"/>
            <c:dispEq val="1"/>
            <c:trendlineLbl>
              <c:layout>
                <c:manualLayout>
                  <c:x val="-0.11315693871101788"/>
                  <c:y val="2.093230238238022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0.1515x - 0.291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Arkusz1!$O$76:$O$92</c:f>
              <c:numCache>
                <c:formatCode>0.00</c:formatCode>
                <c:ptCount val="17"/>
                <c:pt idx="0">
                  <c:v>1.94</c:v>
                </c:pt>
                <c:pt idx="1">
                  <c:v>1.95</c:v>
                </c:pt>
                <c:pt idx="2">
                  <c:v>1.96</c:v>
                </c:pt>
                <c:pt idx="3">
                  <c:v>1.97</c:v>
                </c:pt>
                <c:pt idx="4">
                  <c:v>1.98</c:v>
                </c:pt>
                <c:pt idx="5">
                  <c:v>1.99</c:v>
                </c:pt>
                <c:pt idx="6">
                  <c:v>2</c:v>
                </c:pt>
                <c:pt idx="7">
                  <c:v>2.0099999999999998</c:v>
                </c:pt>
                <c:pt idx="8">
                  <c:v>2.02</c:v>
                </c:pt>
                <c:pt idx="9">
                  <c:v>2.0299999999999998</c:v>
                </c:pt>
                <c:pt idx="10">
                  <c:v>2.04</c:v>
                </c:pt>
                <c:pt idx="11">
                  <c:v>2.0499999999999998</c:v>
                </c:pt>
                <c:pt idx="12">
                  <c:v>2.06</c:v>
                </c:pt>
                <c:pt idx="13">
                  <c:v>2.0699999999999998</c:v>
                </c:pt>
                <c:pt idx="14">
                  <c:v>2.08</c:v>
                </c:pt>
                <c:pt idx="15">
                  <c:v>2.09</c:v>
                </c:pt>
                <c:pt idx="16">
                  <c:v>2.1</c:v>
                </c:pt>
              </c:numCache>
            </c:numRef>
          </c:xVal>
          <c:yVal>
            <c:numRef>
              <c:f>Arkusz1!$N$76:$N$92</c:f>
              <c:numCache>
                <c:formatCode>0.00000</c:formatCode>
                <c:ptCount val="17"/>
                <c:pt idx="0">
                  <c:v>4.79E-3</c:v>
                </c:pt>
                <c:pt idx="1">
                  <c:v>5.6299999999999996E-3</c:v>
                </c:pt>
                <c:pt idx="2">
                  <c:v>6.5599999999999999E-3</c:v>
                </c:pt>
                <c:pt idx="3">
                  <c:v>7.5300000000000002E-3</c:v>
                </c:pt>
                <c:pt idx="4">
                  <c:v>8.6599999999999993E-3</c:v>
                </c:pt>
                <c:pt idx="5">
                  <c:v>9.8800000000000016E-3</c:v>
                </c:pt>
                <c:pt idx="6">
                  <c:v>1.108E-2</c:v>
                </c:pt>
                <c:pt idx="7">
                  <c:v>1.2460000000000001E-2</c:v>
                </c:pt>
                <c:pt idx="8">
                  <c:v>1.4060000000000001E-2</c:v>
                </c:pt>
                <c:pt idx="9">
                  <c:v>1.5439999999999999E-2</c:v>
                </c:pt>
                <c:pt idx="10">
                  <c:v>1.738E-2</c:v>
                </c:pt>
                <c:pt idx="11">
                  <c:v>1.899E-2</c:v>
                </c:pt>
                <c:pt idx="12">
                  <c:v>2.0820000000000002E-2</c:v>
                </c:pt>
                <c:pt idx="13">
                  <c:v>2.2710000000000001E-2</c:v>
                </c:pt>
                <c:pt idx="14">
                  <c:v>2.4969999999999999E-2</c:v>
                </c:pt>
                <c:pt idx="15">
                  <c:v>2.6929999999999999E-2</c:v>
                </c:pt>
                <c:pt idx="16">
                  <c:v>2.869E-2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3A-41B6-9906-E9BC1414E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617727"/>
        <c:axId val="1301623743"/>
      </c:scatterChart>
      <c:valAx>
        <c:axId val="128661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623743"/>
        <c:crosses val="autoZero"/>
        <c:crossBetween val="midCat"/>
      </c:valAx>
      <c:valAx>
        <c:axId val="130162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617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566056</xdr:colOff>
      <xdr:row>0</xdr:row>
      <xdr:rowOff>50619</xdr:rowOff>
    </xdr:from>
    <xdr:to>
      <xdr:col>33</xdr:col>
      <xdr:colOff>190499</xdr:colOff>
      <xdr:row>23</xdr:row>
      <xdr:rowOff>81643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A2440D5-2463-4242-83EC-D43349C51B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457200</xdr:colOff>
      <xdr:row>28</xdr:row>
      <xdr:rowOff>106680</xdr:rowOff>
    </xdr:from>
    <xdr:to>
      <xdr:col>33</xdr:col>
      <xdr:colOff>53340</xdr:colOff>
      <xdr:row>53</xdr:row>
      <xdr:rowOff>160020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DC5EBB93-2587-40EF-B2BB-19D29F935D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462643</xdr:colOff>
      <xdr:row>55</xdr:row>
      <xdr:rowOff>81644</xdr:rowOff>
    </xdr:from>
    <xdr:to>
      <xdr:col>32</xdr:col>
      <xdr:colOff>540124</xdr:colOff>
      <xdr:row>84</xdr:row>
      <xdr:rowOff>116542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F9DCFFC5-98EF-4AF1-94C7-37E94B537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2"/>
  <sheetViews>
    <sheetView tabSelected="1" zoomScale="70" zoomScaleNormal="70" workbookViewId="0">
      <selection activeCell="Q14" sqref="Q14"/>
    </sheetView>
  </sheetViews>
  <sheetFormatPr defaultRowHeight="15" x14ac:dyDescent="0.25"/>
  <cols>
    <col min="1" max="1" width="3.85546875" bestFit="1" customWidth="1"/>
    <col min="2" max="2" width="16.85546875" bestFit="1" customWidth="1"/>
    <col min="3" max="3" width="7.42578125" bestFit="1" customWidth="1"/>
    <col min="6" max="6" width="6" bestFit="1" customWidth="1"/>
    <col min="7" max="7" width="16.85546875" bestFit="1" customWidth="1"/>
    <col min="8" max="8" width="7.42578125" bestFit="1" customWidth="1"/>
    <col min="10" max="10" width="10.140625" bestFit="1" customWidth="1"/>
    <col min="11" max="11" width="14.85546875" bestFit="1" customWidth="1"/>
    <col min="12" max="12" width="15.85546875" bestFit="1" customWidth="1"/>
    <col min="14" max="14" width="10" bestFit="1" customWidth="1"/>
    <col min="15" max="15" width="6.28515625" bestFit="1" customWidth="1"/>
    <col min="17" max="17" width="6.42578125" bestFit="1" customWidth="1"/>
    <col min="18" max="18" width="14.85546875" bestFit="1" customWidth="1"/>
  </cols>
  <sheetData>
    <row r="1" spans="1:38" x14ac:dyDescent="0.25">
      <c r="A1" s="7"/>
      <c r="B1" s="7" t="s">
        <v>3</v>
      </c>
      <c r="C1" s="7"/>
      <c r="D1" s="7"/>
      <c r="E1" s="7"/>
      <c r="F1" s="7" t="s">
        <v>8</v>
      </c>
      <c r="G1" s="7" t="s">
        <v>3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</row>
    <row r="2" spans="1:38" x14ac:dyDescent="0.25">
      <c r="A2" s="7"/>
      <c r="B2" s="7" t="s">
        <v>2</v>
      </c>
      <c r="C2" s="7"/>
      <c r="D2" s="7"/>
      <c r="E2" s="7"/>
      <c r="F2" s="7"/>
      <c r="G2" s="7" t="s">
        <v>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3" spans="1:38" x14ac:dyDescent="0.25">
      <c r="A3" s="7"/>
      <c r="B3" s="1" t="s">
        <v>1</v>
      </c>
      <c r="C3" s="2" t="s">
        <v>0</v>
      </c>
      <c r="D3" s="7"/>
      <c r="E3" s="7"/>
      <c r="F3" s="7"/>
      <c r="G3" s="1" t="s">
        <v>9</v>
      </c>
      <c r="H3" s="2" t="s">
        <v>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</row>
    <row r="4" spans="1:38" x14ac:dyDescent="0.25">
      <c r="A4" s="7">
        <v>1</v>
      </c>
      <c r="B4" s="1">
        <v>0.01</v>
      </c>
      <c r="C4" s="2">
        <v>1.601</v>
      </c>
      <c r="D4" s="7"/>
      <c r="E4" s="7"/>
      <c r="F4" s="7"/>
      <c r="G4" s="1">
        <f>B4/1000</f>
        <v>1.0000000000000001E-5</v>
      </c>
      <c r="H4" s="2">
        <v>1.601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</row>
    <row r="5" spans="1:38" x14ac:dyDescent="0.25">
      <c r="A5" s="7">
        <v>2</v>
      </c>
      <c r="B5" s="1">
        <v>0.15</v>
      </c>
      <c r="C5" s="2">
        <v>1.7</v>
      </c>
      <c r="D5" s="7"/>
      <c r="E5" s="7"/>
      <c r="F5" s="7"/>
      <c r="G5" s="1">
        <f t="shared" ref="G5:G15" si="0">B5/1000</f>
        <v>1.4999999999999999E-4</v>
      </c>
      <c r="H5" s="2">
        <v>1.7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</row>
    <row r="6" spans="1:38" x14ac:dyDescent="0.25">
      <c r="A6" s="7">
        <v>3</v>
      </c>
      <c r="B6" s="1">
        <v>1.3</v>
      </c>
      <c r="C6" s="2">
        <v>1.8</v>
      </c>
      <c r="D6" s="7"/>
      <c r="E6" s="7"/>
      <c r="F6" s="7"/>
      <c r="G6" s="1">
        <f t="shared" si="0"/>
        <v>1.2999999999999999E-3</v>
      </c>
      <c r="H6" s="2">
        <v>1.8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</row>
    <row r="7" spans="1:38" x14ac:dyDescent="0.25">
      <c r="A7" s="7">
        <v>4</v>
      </c>
      <c r="B7" s="1">
        <v>1.85</v>
      </c>
      <c r="C7" s="2">
        <v>1.82</v>
      </c>
      <c r="D7" s="7"/>
      <c r="E7" s="7"/>
      <c r="F7" s="7"/>
      <c r="G7" s="1">
        <f t="shared" si="0"/>
        <v>1.8500000000000001E-3</v>
      </c>
      <c r="H7" s="2">
        <v>1.82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</row>
    <row r="8" spans="1:38" x14ac:dyDescent="0.25">
      <c r="A8" s="7">
        <v>5</v>
      </c>
      <c r="B8" s="1">
        <v>2.59</v>
      </c>
      <c r="C8" s="2">
        <v>1.84</v>
      </c>
      <c r="D8" s="7"/>
      <c r="E8" s="7"/>
      <c r="F8" s="7"/>
      <c r="G8" s="1">
        <f t="shared" si="0"/>
        <v>2.5899999999999999E-3</v>
      </c>
      <c r="H8" s="2">
        <v>1.84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spans="1:38" x14ac:dyDescent="0.25">
      <c r="A9" s="7">
        <v>6</v>
      </c>
      <c r="B9" s="1">
        <v>3.54</v>
      </c>
      <c r="C9" s="2">
        <v>1.86</v>
      </c>
      <c r="D9" s="7"/>
      <c r="E9" s="7"/>
      <c r="F9" s="7"/>
      <c r="G9" s="1">
        <f t="shared" si="0"/>
        <v>3.5400000000000002E-3</v>
      </c>
      <c r="H9" s="2">
        <v>1.86</v>
      </c>
      <c r="I9" s="7"/>
      <c r="J9" s="6" t="s">
        <v>14</v>
      </c>
      <c r="K9" s="6"/>
      <c r="L9" s="6" t="s">
        <v>11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</row>
    <row r="10" spans="1:38" x14ac:dyDescent="0.25">
      <c r="A10" s="7">
        <v>7</v>
      </c>
      <c r="B10" s="1">
        <v>4.67</v>
      </c>
      <c r="C10" s="2">
        <v>1.88</v>
      </c>
      <c r="D10" s="7"/>
      <c r="E10" s="7"/>
      <c r="F10" s="6"/>
      <c r="G10" s="1">
        <f t="shared" si="0"/>
        <v>4.6699999999999997E-3</v>
      </c>
      <c r="H10" s="2">
        <v>1.88</v>
      </c>
      <c r="I10" s="6"/>
      <c r="J10" s="6" t="s">
        <v>10</v>
      </c>
      <c r="K10" s="6">
        <f t="array" ref="K10:L11">LINEST(N10:N16,O10:O16,TRUE,TRUE)</f>
        <v>0.12619642857142843</v>
      </c>
      <c r="L10" s="6">
        <v>-0.2338067857142854</v>
      </c>
      <c r="M10" s="7"/>
      <c r="N10" s="1">
        <f>G10</f>
        <v>4.6699999999999997E-3</v>
      </c>
      <c r="O10" s="2">
        <v>1.88</v>
      </c>
      <c r="P10" s="7"/>
      <c r="Q10" s="6" t="s">
        <v>13</v>
      </c>
      <c r="R10" s="6">
        <f t="shared" ref="R10" si="1">-(L10)/K10</f>
        <v>1.8527210980614117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</row>
    <row r="11" spans="1:38" x14ac:dyDescent="0.25">
      <c r="A11" s="7">
        <v>8</v>
      </c>
      <c r="B11" s="1">
        <v>6.08</v>
      </c>
      <c r="C11" s="2">
        <v>1.9</v>
      </c>
      <c r="D11" s="7"/>
      <c r="E11" s="7"/>
      <c r="F11" s="6"/>
      <c r="G11" s="1">
        <f t="shared" si="0"/>
        <v>6.0800000000000003E-3</v>
      </c>
      <c r="H11" s="2">
        <v>1.9</v>
      </c>
      <c r="I11" s="6"/>
      <c r="J11" s="6" t="s">
        <v>12</v>
      </c>
      <c r="K11" s="6">
        <v>1.0920932787962004E-2</v>
      </c>
      <c r="L11" s="6">
        <v>2.1191112607551257E-2</v>
      </c>
      <c r="M11" s="7"/>
      <c r="N11" s="1">
        <f t="shared" ref="N11:N16" si="2">G11</f>
        <v>6.0800000000000003E-3</v>
      </c>
      <c r="O11" s="2">
        <v>1.9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</row>
    <row r="12" spans="1:38" x14ac:dyDescent="0.25">
      <c r="A12" s="7">
        <v>9</v>
      </c>
      <c r="B12" s="1">
        <v>7.82</v>
      </c>
      <c r="C12" s="2">
        <v>1.92</v>
      </c>
      <c r="D12" s="7"/>
      <c r="E12" s="7"/>
      <c r="F12" s="6"/>
      <c r="G12" s="1">
        <f t="shared" si="0"/>
        <v>7.8200000000000006E-3</v>
      </c>
      <c r="H12" s="2">
        <v>1.92</v>
      </c>
      <c r="I12" s="6"/>
      <c r="J12" s="7"/>
      <c r="K12" s="7"/>
      <c r="L12" s="7"/>
      <c r="M12" s="7"/>
      <c r="N12" s="1">
        <f t="shared" si="2"/>
        <v>7.8200000000000006E-3</v>
      </c>
      <c r="O12" s="2">
        <v>1.92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</row>
    <row r="13" spans="1:38" x14ac:dyDescent="0.25">
      <c r="A13" s="7">
        <v>10</v>
      </c>
      <c r="B13" s="1">
        <v>10</v>
      </c>
      <c r="C13" s="2">
        <v>1.94</v>
      </c>
      <c r="D13" s="7"/>
      <c r="E13" s="7"/>
      <c r="F13" s="6"/>
      <c r="G13" s="1">
        <f t="shared" si="0"/>
        <v>0.01</v>
      </c>
      <c r="H13" s="2">
        <v>1.94</v>
      </c>
      <c r="I13" s="6"/>
      <c r="J13" s="7"/>
      <c r="K13" s="7"/>
      <c r="L13" s="7"/>
      <c r="M13" s="7"/>
      <c r="N13" s="1">
        <f t="shared" si="2"/>
        <v>0.01</v>
      </c>
      <c r="O13" s="2">
        <v>1.94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spans="1:38" x14ac:dyDescent="0.25">
      <c r="A14" s="7">
        <v>11</v>
      </c>
      <c r="B14" s="1">
        <v>12.63</v>
      </c>
      <c r="C14" s="2">
        <v>1.96</v>
      </c>
      <c r="D14" s="7"/>
      <c r="E14" s="7"/>
      <c r="F14" s="6"/>
      <c r="G14" s="1">
        <f t="shared" si="0"/>
        <v>1.2630000000000001E-2</v>
      </c>
      <c r="H14" s="2">
        <v>1.96</v>
      </c>
      <c r="I14" s="6"/>
      <c r="J14" s="7"/>
      <c r="K14" s="7"/>
      <c r="L14" s="7"/>
      <c r="M14" s="7"/>
      <c r="N14" s="1">
        <f t="shared" si="2"/>
        <v>1.2630000000000001E-2</v>
      </c>
      <c r="O14" s="2">
        <v>1.96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</row>
    <row r="15" spans="1:38" x14ac:dyDescent="0.25">
      <c r="A15" s="7">
        <v>12</v>
      </c>
      <c r="B15" s="1">
        <v>15.67</v>
      </c>
      <c r="C15" s="2">
        <v>1.98</v>
      </c>
      <c r="D15" s="7"/>
      <c r="E15" s="7"/>
      <c r="F15" s="6"/>
      <c r="G15" s="1">
        <f t="shared" si="0"/>
        <v>1.567E-2</v>
      </c>
      <c r="H15" s="2">
        <v>1.98</v>
      </c>
      <c r="I15" s="6"/>
      <c r="J15" s="7"/>
      <c r="K15" s="7"/>
      <c r="L15" s="7"/>
      <c r="M15" s="7"/>
      <c r="N15" s="1">
        <f t="shared" si="2"/>
        <v>1.567E-2</v>
      </c>
      <c r="O15" s="2">
        <v>1.98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</row>
    <row r="16" spans="1:38" x14ac:dyDescent="0.25">
      <c r="A16" s="7">
        <v>13</v>
      </c>
      <c r="B16" s="1">
        <v>20.23</v>
      </c>
      <c r="C16" s="2">
        <v>2</v>
      </c>
      <c r="D16" s="7"/>
      <c r="E16" s="7"/>
      <c r="F16" s="6"/>
      <c r="G16" s="1">
        <f>B16/1000</f>
        <v>2.0230000000000001E-2</v>
      </c>
      <c r="H16" s="2">
        <v>2</v>
      </c>
      <c r="I16" s="6"/>
      <c r="J16" s="7"/>
      <c r="K16" s="7"/>
      <c r="L16" s="7"/>
      <c r="M16" s="7"/>
      <c r="N16" s="1">
        <f t="shared" si="2"/>
        <v>2.0230000000000001E-2</v>
      </c>
      <c r="O16" s="2">
        <v>2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spans="1:38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38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1:38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1:38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 spans="1:38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spans="1:38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r="23" spans="1:38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</row>
    <row r="24" spans="1:38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</row>
    <row r="25" spans="1:38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x14ac:dyDescent="0.25">
      <c r="A26" s="8"/>
      <c r="B26" s="8" t="s">
        <v>4</v>
      </c>
      <c r="C26" s="8"/>
      <c r="D26" s="8"/>
      <c r="E26" s="8"/>
      <c r="F26" s="8"/>
      <c r="G26" s="8" t="s">
        <v>4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5">
      <c r="A27" s="8"/>
      <c r="B27" s="8" t="s">
        <v>5</v>
      </c>
      <c r="C27" s="8"/>
      <c r="D27" s="8"/>
      <c r="E27" s="8"/>
      <c r="F27" s="8"/>
      <c r="G27" s="8" t="s">
        <v>5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5">
      <c r="A28" s="8"/>
      <c r="B28" s="1" t="s">
        <v>1</v>
      </c>
      <c r="C28" s="2" t="s">
        <v>0</v>
      </c>
      <c r="D28" s="8"/>
      <c r="E28" s="8"/>
      <c r="F28" s="8"/>
      <c r="G28" s="1" t="s">
        <v>9</v>
      </c>
      <c r="H28" s="2" t="s">
        <v>0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5">
      <c r="A29" s="8">
        <v>1</v>
      </c>
      <c r="B29" s="1">
        <v>0</v>
      </c>
      <c r="C29" s="2">
        <v>2.2000000000000002</v>
      </c>
      <c r="D29" s="8"/>
      <c r="E29" s="8"/>
      <c r="F29" s="8"/>
      <c r="G29" s="1">
        <f>B29/1000</f>
        <v>0</v>
      </c>
      <c r="H29" s="2">
        <v>2.2000000000000002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5">
      <c r="A30" s="8">
        <v>2</v>
      </c>
      <c r="B30" s="1">
        <v>0.01</v>
      </c>
      <c r="C30" s="2">
        <v>2.2999999999999998</v>
      </c>
      <c r="D30" s="8"/>
      <c r="E30" s="8"/>
      <c r="F30" s="8"/>
      <c r="G30" s="1">
        <f t="shared" ref="G30:G55" si="3">B30/1000</f>
        <v>1.0000000000000001E-5</v>
      </c>
      <c r="H30" s="2">
        <v>2.2999999999999998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x14ac:dyDescent="0.25">
      <c r="A31" s="8">
        <v>3</v>
      </c>
      <c r="B31" s="1">
        <v>0.04</v>
      </c>
      <c r="C31" s="2">
        <v>2.4</v>
      </c>
      <c r="D31" s="8"/>
      <c r="E31" s="8"/>
      <c r="F31" s="8"/>
      <c r="G31" s="1">
        <f t="shared" si="3"/>
        <v>4.0000000000000003E-5</v>
      </c>
      <c r="H31" s="2">
        <v>2.4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x14ac:dyDescent="0.25">
      <c r="A32" s="8">
        <v>4</v>
      </c>
      <c r="B32" s="1">
        <v>0.04</v>
      </c>
      <c r="C32" s="2">
        <v>2.5</v>
      </c>
      <c r="D32" s="8"/>
      <c r="E32" s="8"/>
      <c r="F32" s="8"/>
      <c r="G32" s="1">
        <f t="shared" si="3"/>
        <v>4.0000000000000003E-5</v>
      </c>
      <c r="H32" s="2">
        <v>2.5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x14ac:dyDescent="0.25">
      <c r="A33" s="8">
        <v>5</v>
      </c>
      <c r="B33" s="1">
        <v>0.39</v>
      </c>
      <c r="C33" s="2">
        <v>2.6</v>
      </c>
      <c r="D33" s="8"/>
      <c r="E33" s="8"/>
      <c r="F33" s="8"/>
      <c r="G33" s="1">
        <f t="shared" si="3"/>
        <v>3.8999999999999999E-4</v>
      </c>
      <c r="H33" s="2">
        <v>2.6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x14ac:dyDescent="0.25">
      <c r="A34" s="8">
        <v>6</v>
      </c>
      <c r="B34" s="1">
        <v>1.34</v>
      </c>
      <c r="C34" s="2">
        <v>2.7</v>
      </c>
      <c r="D34" s="8"/>
      <c r="E34" s="8"/>
      <c r="F34" s="8"/>
      <c r="G34" s="1">
        <f t="shared" si="3"/>
        <v>1.34E-3</v>
      </c>
      <c r="H34" s="2">
        <v>2.7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x14ac:dyDescent="0.25">
      <c r="A35" s="8">
        <v>7</v>
      </c>
      <c r="B35" s="1">
        <v>3.25</v>
      </c>
      <c r="C35" s="2">
        <v>2.8</v>
      </c>
      <c r="D35" s="8"/>
      <c r="E35" s="8"/>
      <c r="F35" s="8"/>
      <c r="G35" s="1">
        <f t="shared" si="3"/>
        <v>3.2499999999999999E-3</v>
      </c>
      <c r="H35" s="2">
        <v>2.8</v>
      </c>
      <c r="I35" s="8"/>
      <c r="J35" s="6" t="s">
        <v>14</v>
      </c>
      <c r="K35" s="6"/>
      <c r="L35" s="6" t="s">
        <v>11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x14ac:dyDescent="0.25">
      <c r="A36" s="8">
        <v>8</v>
      </c>
      <c r="B36" s="1">
        <v>3.98</v>
      </c>
      <c r="C36" s="2">
        <v>2.82</v>
      </c>
      <c r="D36" s="8"/>
      <c r="E36" s="8"/>
      <c r="F36" s="6"/>
      <c r="G36" s="1">
        <f t="shared" si="3"/>
        <v>3.98E-3</v>
      </c>
      <c r="H36" s="2">
        <v>2.82</v>
      </c>
      <c r="I36" s="6"/>
      <c r="J36" s="6" t="s">
        <v>10</v>
      </c>
      <c r="K36" s="6">
        <f t="array" ref="K36:L37">LINEST(N36:N55,O36:O55,TRUE,TRUE)</f>
        <v>5.2673612297181864E-2</v>
      </c>
      <c r="L36" s="6">
        <v>-0.1456770486763449</v>
      </c>
      <c r="M36" s="8"/>
      <c r="N36" s="1">
        <f>G36</f>
        <v>3.98E-3</v>
      </c>
      <c r="O36" s="2">
        <v>2.82</v>
      </c>
      <c r="P36" s="8"/>
      <c r="Q36" s="6" t="s">
        <v>13</v>
      </c>
      <c r="R36" s="6">
        <f>-(L36)/K36</f>
        <v>2.7656551795696549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x14ac:dyDescent="0.25">
      <c r="A37" s="8">
        <v>9</v>
      </c>
      <c r="B37" s="1">
        <v>4.53</v>
      </c>
      <c r="C37" s="2">
        <v>2.84</v>
      </c>
      <c r="D37" s="8"/>
      <c r="E37" s="8"/>
      <c r="F37" s="6"/>
      <c r="G37" s="1">
        <f t="shared" si="3"/>
        <v>4.5300000000000002E-3</v>
      </c>
      <c r="H37" s="2">
        <v>2.84</v>
      </c>
      <c r="I37" s="6"/>
      <c r="J37" s="6" t="s">
        <v>12</v>
      </c>
      <c r="K37" s="6">
        <v>1.5508463880743648E-3</v>
      </c>
      <c r="L37" s="6">
        <v>4.6273017704222437E-3</v>
      </c>
      <c r="M37" s="8"/>
      <c r="N37" s="1">
        <f t="shared" ref="N37:N55" si="4">G37</f>
        <v>4.5300000000000002E-3</v>
      </c>
      <c r="O37" s="2">
        <v>2.84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x14ac:dyDescent="0.25">
      <c r="A38" s="8">
        <v>10</v>
      </c>
      <c r="B38" s="1">
        <v>5.19</v>
      </c>
      <c r="C38" s="2">
        <v>2.86</v>
      </c>
      <c r="D38" s="8"/>
      <c r="E38" s="8"/>
      <c r="F38" s="6"/>
      <c r="G38" s="1">
        <f t="shared" si="3"/>
        <v>5.1900000000000002E-3</v>
      </c>
      <c r="H38" s="2">
        <v>2.86</v>
      </c>
      <c r="I38" s="6"/>
      <c r="J38" s="8"/>
      <c r="K38" s="8"/>
      <c r="L38" s="8"/>
      <c r="M38" s="8"/>
      <c r="N38" s="1">
        <f t="shared" si="4"/>
        <v>5.1900000000000002E-3</v>
      </c>
      <c r="O38" s="2">
        <v>2.86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x14ac:dyDescent="0.25">
      <c r="A39" s="8">
        <v>11</v>
      </c>
      <c r="B39" s="1">
        <v>6.08</v>
      </c>
      <c r="C39" s="2">
        <v>2.88</v>
      </c>
      <c r="D39" s="8"/>
      <c r="E39" s="8"/>
      <c r="F39" s="6"/>
      <c r="G39" s="1">
        <f t="shared" si="3"/>
        <v>6.0800000000000003E-3</v>
      </c>
      <c r="H39" s="2">
        <v>2.88</v>
      </c>
      <c r="I39" s="6"/>
      <c r="J39" s="8"/>
      <c r="K39" s="8"/>
      <c r="L39" s="8"/>
      <c r="M39" s="8"/>
      <c r="N39" s="1">
        <f t="shared" si="4"/>
        <v>6.0800000000000003E-3</v>
      </c>
      <c r="O39" s="2">
        <v>2.88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x14ac:dyDescent="0.25">
      <c r="A40" s="8">
        <v>12</v>
      </c>
      <c r="B40" s="1">
        <v>6.71</v>
      </c>
      <c r="C40" s="2">
        <v>2.9</v>
      </c>
      <c r="D40" s="8"/>
      <c r="E40" s="8"/>
      <c r="F40" s="6"/>
      <c r="G40" s="1">
        <f t="shared" si="3"/>
        <v>6.7099999999999998E-3</v>
      </c>
      <c r="H40" s="2">
        <v>2.9</v>
      </c>
      <c r="I40" s="6"/>
      <c r="J40" s="8"/>
      <c r="K40" s="8"/>
      <c r="L40" s="8"/>
      <c r="M40" s="8"/>
      <c r="N40" s="1">
        <f t="shared" si="4"/>
        <v>6.7099999999999998E-3</v>
      </c>
      <c r="O40" s="2">
        <v>2.9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x14ac:dyDescent="0.25">
      <c r="A41" s="8">
        <v>13</v>
      </c>
      <c r="B41" s="1">
        <v>7.45</v>
      </c>
      <c r="C41" s="2">
        <v>2.92</v>
      </c>
      <c r="D41" s="8"/>
      <c r="E41" s="8"/>
      <c r="F41" s="6"/>
      <c r="G41" s="1">
        <f t="shared" si="3"/>
        <v>7.45E-3</v>
      </c>
      <c r="H41" s="2">
        <v>2.92</v>
      </c>
      <c r="I41" s="6"/>
      <c r="J41" s="8"/>
      <c r="K41" s="8"/>
      <c r="L41" s="8"/>
      <c r="M41" s="8"/>
      <c r="N41" s="1">
        <f t="shared" si="4"/>
        <v>7.45E-3</v>
      </c>
      <c r="O41" s="2">
        <v>2.92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x14ac:dyDescent="0.25">
      <c r="A42" s="8">
        <v>14</v>
      </c>
      <c r="B42" s="1">
        <v>8.4600000000000009</v>
      </c>
      <c r="C42" s="2">
        <v>2.94</v>
      </c>
      <c r="D42" s="8"/>
      <c r="E42" s="8"/>
      <c r="F42" s="6"/>
      <c r="G42" s="1">
        <f t="shared" si="3"/>
        <v>8.4600000000000005E-3</v>
      </c>
      <c r="H42" s="2">
        <v>2.94</v>
      </c>
      <c r="I42" s="6"/>
      <c r="J42" s="8"/>
      <c r="K42" s="8"/>
      <c r="L42" s="8"/>
      <c r="M42" s="8"/>
      <c r="N42" s="1">
        <f t="shared" si="4"/>
        <v>8.4600000000000005E-3</v>
      </c>
      <c r="O42" s="2">
        <v>2.94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x14ac:dyDescent="0.25">
      <c r="A43" s="8">
        <v>15</v>
      </c>
      <c r="B43" s="1">
        <v>9.75</v>
      </c>
      <c r="C43" s="2">
        <v>2.96</v>
      </c>
      <c r="D43" s="8"/>
      <c r="E43" s="8"/>
      <c r="F43" s="6"/>
      <c r="G43" s="1">
        <f t="shared" si="3"/>
        <v>9.75E-3</v>
      </c>
      <c r="H43" s="2">
        <v>2.96</v>
      </c>
      <c r="I43" s="6"/>
      <c r="J43" s="8"/>
      <c r="K43" s="8"/>
      <c r="L43" s="8"/>
      <c r="M43" s="8"/>
      <c r="N43" s="1">
        <f t="shared" si="4"/>
        <v>9.75E-3</v>
      </c>
      <c r="O43" s="2">
        <v>2.96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x14ac:dyDescent="0.25">
      <c r="A44" s="8">
        <v>16</v>
      </c>
      <c r="B44" s="1">
        <v>10.6</v>
      </c>
      <c r="C44" s="2">
        <v>2.98</v>
      </c>
      <c r="D44" s="8"/>
      <c r="E44" s="8"/>
      <c r="F44" s="6"/>
      <c r="G44" s="1">
        <f t="shared" si="3"/>
        <v>1.06E-2</v>
      </c>
      <c r="H44" s="2">
        <v>2.98</v>
      </c>
      <c r="I44" s="6"/>
      <c r="J44" s="8"/>
      <c r="K44" s="8"/>
      <c r="L44" s="8"/>
      <c r="M44" s="8"/>
      <c r="N44" s="1">
        <f t="shared" si="4"/>
        <v>1.06E-2</v>
      </c>
      <c r="O44" s="2">
        <v>2.98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x14ac:dyDescent="0.25">
      <c r="A45" s="8">
        <v>17</v>
      </c>
      <c r="B45" s="1">
        <v>12.04</v>
      </c>
      <c r="C45" s="2">
        <v>3</v>
      </c>
      <c r="D45" s="8"/>
      <c r="E45" s="8"/>
      <c r="F45" s="6"/>
      <c r="G45" s="1">
        <f t="shared" si="3"/>
        <v>1.2039999999999999E-2</v>
      </c>
      <c r="H45" s="2">
        <v>3</v>
      </c>
      <c r="I45" s="6"/>
      <c r="J45" s="8"/>
      <c r="K45" s="8"/>
      <c r="L45" s="8"/>
      <c r="M45" s="8"/>
      <c r="N45" s="1">
        <f t="shared" si="4"/>
        <v>1.2039999999999999E-2</v>
      </c>
      <c r="O45" s="2">
        <v>3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x14ac:dyDescent="0.25">
      <c r="A46" s="8">
        <v>18</v>
      </c>
      <c r="B46" s="1">
        <v>12.7</v>
      </c>
      <c r="C46" s="2">
        <v>3.01</v>
      </c>
      <c r="D46" s="8"/>
      <c r="E46" s="8"/>
      <c r="F46" s="6"/>
      <c r="G46" s="1">
        <f t="shared" si="3"/>
        <v>1.2699999999999999E-2</v>
      </c>
      <c r="H46" s="2">
        <v>3.01</v>
      </c>
      <c r="I46" s="6"/>
      <c r="J46" s="8"/>
      <c r="K46" s="8"/>
      <c r="L46" s="8"/>
      <c r="M46" s="8"/>
      <c r="N46" s="1">
        <f t="shared" si="4"/>
        <v>1.2699999999999999E-2</v>
      </c>
      <c r="O46" s="2">
        <v>3.01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spans="1:38" x14ac:dyDescent="0.25">
      <c r="A47" s="8">
        <v>19</v>
      </c>
      <c r="B47" s="1">
        <v>12.98</v>
      </c>
      <c r="C47" s="2">
        <v>3.02</v>
      </c>
      <c r="D47" s="8"/>
      <c r="E47" s="8"/>
      <c r="F47" s="6"/>
      <c r="G47" s="1">
        <f t="shared" si="3"/>
        <v>1.298E-2</v>
      </c>
      <c r="H47" s="2">
        <v>3.02</v>
      </c>
      <c r="I47" s="6"/>
      <c r="J47" s="8"/>
      <c r="K47" s="8"/>
      <c r="L47" s="8"/>
      <c r="M47" s="8"/>
      <c r="N47" s="1">
        <f t="shared" si="4"/>
        <v>1.298E-2</v>
      </c>
      <c r="O47" s="2">
        <v>3.02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 spans="1:38" x14ac:dyDescent="0.25">
      <c r="A48" s="8">
        <v>20</v>
      </c>
      <c r="B48" s="1">
        <v>13.94</v>
      </c>
      <c r="C48" s="2">
        <v>3.03</v>
      </c>
      <c r="D48" s="8"/>
      <c r="E48" s="8"/>
      <c r="F48" s="6"/>
      <c r="G48" s="1">
        <f t="shared" si="3"/>
        <v>1.3939999999999999E-2</v>
      </c>
      <c r="H48" s="2">
        <v>3.03</v>
      </c>
      <c r="I48" s="6"/>
      <c r="J48" s="8"/>
      <c r="K48" s="8"/>
      <c r="L48" s="8"/>
      <c r="M48" s="8"/>
      <c r="N48" s="1">
        <f t="shared" si="4"/>
        <v>1.3939999999999999E-2</v>
      </c>
      <c r="O48" s="2">
        <v>3.03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1:38" x14ac:dyDescent="0.25">
      <c r="A49" s="8">
        <v>21</v>
      </c>
      <c r="B49" s="1">
        <v>14.45</v>
      </c>
      <c r="C49" s="2">
        <v>3.04</v>
      </c>
      <c r="D49" s="8"/>
      <c r="E49" s="8"/>
      <c r="F49" s="6"/>
      <c r="G49" s="1">
        <f t="shared" si="3"/>
        <v>1.4449999999999999E-2</v>
      </c>
      <c r="H49" s="2">
        <v>3.04</v>
      </c>
      <c r="I49" s="6"/>
      <c r="J49" s="8"/>
      <c r="K49" s="8"/>
      <c r="L49" s="8"/>
      <c r="M49" s="8"/>
      <c r="N49" s="1">
        <f t="shared" si="4"/>
        <v>1.4449999999999999E-2</v>
      </c>
      <c r="O49" s="2">
        <v>3.04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</row>
    <row r="50" spans="1:38" x14ac:dyDescent="0.25">
      <c r="A50" s="8">
        <v>22</v>
      </c>
      <c r="B50" s="1">
        <v>14.91</v>
      </c>
      <c r="C50" s="2">
        <v>3.05</v>
      </c>
      <c r="D50" s="8"/>
      <c r="E50" s="8"/>
      <c r="F50" s="6"/>
      <c r="G50" s="1">
        <f t="shared" si="3"/>
        <v>1.491E-2</v>
      </c>
      <c r="H50" s="2">
        <v>3.05</v>
      </c>
      <c r="I50" s="6"/>
      <c r="J50" s="8"/>
      <c r="K50" s="8"/>
      <c r="L50" s="8"/>
      <c r="M50" s="8"/>
      <c r="N50" s="1">
        <f t="shared" si="4"/>
        <v>1.491E-2</v>
      </c>
      <c r="O50" s="2">
        <v>3.05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spans="1:38" x14ac:dyDescent="0.25">
      <c r="A51" s="8">
        <v>23</v>
      </c>
      <c r="B51" s="1">
        <v>15.59</v>
      </c>
      <c r="C51" s="2">
        <v>3.06</v>
      </c>
      <c r="D51" s="8"/>
      <c r="E51" s="8"/>
      <c r="F51" s="6"/>
      <c r="G51" s="1">
        <f t="shared" si="3"/>
        <v>1.559E-2</v>
      </c>
      <c r="H51" s="2">
        <v>3.06</v>
      </c>
      <c r="I51" s="6"/>
      <c r="J51" s="8"/>
      <c r="K51" s="8"/>
      <c r="L51" s="8"/>
      <c r="M51" s="8"/>
      <c r="N51" s="1">
        <f t="shared" si="4"/>
        <v>1.559E-2</v>
      </c>
      <c r="O51" s="2">
        <v>3.06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 spans="1:38" x14ac:dyDescent="0.25">
      <c r="A52" s="8">
        <v>24</v>
      </c>
      <c r="B52" s="1">
        <v>15.38</v>
      </c>
      <c r="C52" s="2">
        <v>3.07</v>
      </c>
      <c r="D52" s="8"/>
      <c r="E52" s="8"/>
      <c r="F52" s="6"/>
      <c r="G52" s="1">
        <f t="shared" si="3"/>
        <v>1.5380000000000001E-2</v>
      </c>
      <c r="H52" s="2">
        <v>3.07</v>
      </c>
      <c r="I52" s="6"/>
      <c r="J52" s="8"/>
      <c r="K52" s="8"/>
      <c r="L52" s="8"/>
      <c r="M52" s="8"/>
      <c r="N52" s="1">
        <f t="shared" si="4"/>
        <v>1.5380000000000001E-2</v>
      </c>
      <c r="O52" s="2">
        <v>3.07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spans="1:38" x14ac:dyDescent="0.25">
      <c r="A53" s="8">
        <v>25</v>
      </c>
      <c r="B53" s="1">
        <v>17.350000000000001</v>
      </c>
      <c r="C53" s="2">
        <v>3.08</v>
      </c>
      <c r="D53" s="8"/>
      <c r="E53" s="8"/>
      <c r="F53" s="6"/>
      <c r="G53" s="1">
        <f t="shared" si="3"/>
        <v>1.7350000000000001E-2</v>
      </c>
      <c r="H53" s="2">
        <v>3.08</v>
      </c>
      <c r="I53" s="6"/>
      <c r="J53" s="8"/>
      <c r="K53" s="8"/>
      <c r="L53" s="8"/>
      <c r="M53" s="8"/>
      <c r="N53" s="1">
        <f t="shared" si="4"/>
        <v>1.7350000000000001E-2</v>
      </c>
      <c r="O53" s="2">
        <v>3.08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1:38" x14ac:dyDescent="0.25">
      <c r="A54" s="8">
        <v>26</v>
      </c>
      <c r="B54" s="1">
        <v>17.690000000000001</v>
      </c>
      <c r="C54" s="2">
        <v>3.09</v>
      </c>
      <c r="D54" s="8"/>
      <c r="E54" s="8"/>
      <c r="F54" s="6"/>
      <c r="G54" s="1">
        <f t="shared" si="3"/>
        <v>1.7690000000000001E-2</v>
      </c>
      <c r="H54" s="2">
        <v>3.09</v>
      </c>
      <c r="I54" s="6"/>
      <c r="J54" s="8"/>
      <c r="K54" s="8"/>
      <c r="L54" s="8"/>
      <c r="M54" s="8"/>
      <c r="N54" s="1">
        <f t="shared" si="4"/>
        <v>1.7690000000000001E-2</v>
      </c>
      <c r="O54" s="2">
        <v>3.09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1:38" x14ac:dyDescent="0.25">
      <c r="A55" s="8">
        <v>27</v>
      </c>
      <c r="B55" s="1">
        <v>18.66</v>
      </c>
      <c r="C55" s="2">
        <v>3.1</v>
      </c>
      <c r="D55" s="8"/>
      <c r="E55" s="8"/>
      <c r="F55" s="6"/>
      <c r="G55" s="1">
        <f t="shared" si="3"/>
        <v>1.866E-2</v>
      </c>
      <c r="H55" s="2">
        <v>3.1</v>
      </c>
      <c r="I55" s="6"/>
      <c r="J55" s="8"/>
      <c r="K55" s="8"/>
      <c r="L55" s="8"/>
      <c r="M55" s="8"/>
      <c r="N55" s="1">
        <f t="shared" si="4"/>
        <v>1.866E-2</v>
      </c>
      <c r="O55" s="2">
        <v>3.1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1:38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</row>
    <row r="57" spans="1:38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</row>
    <row r="58" spans="1:38" x14ac:dyDescent="0.25">
      <c r="A58" s="9"/>
      <c r="B58" s="9" t="s">
        <v>6</v>
      </c>
      <c r="C58" s="9"/>
      <c r="D58" s="9"/>
      <c r="E58" s="9"/>
      <c r="F58" s="9"/>
      <c r="G58" s="9" t="s">
        <v>6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</row>
    <row r="59" spans="1:38" x14ac:dyDescent="0.25">
      <c r="A59" s="9"/>
      <c r="B59" s="9" t="s">
        <v>7</v>
      </c>
      <c r="C59" s="9"/>
      <c r="D59" s="9"/>
      <c r="E59" s="9"/>
      <c r="F59" s="9"/>
      <c r="G59" s="9" t="s">
        <v>7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</row>
    <row r="60" spans="1:38" x14ac:dyDescent="0.25">
      <c r="A60" s="9"/>
      <c r="B60" s="1" t="s">
        <v>1</v>
      </c>
      <c r="C60" s="2" t="s">
        <v>0</v>
      </c>
      <c r="D60" s="9"/>
      <c r="E60" s="9"/>
      <c r="F60" s="9"/>
      <c r="G60" s="1" t="s">
        <v>9</v>
      </c>
      <c r="H60" s="2" t="s">
        <v>0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</row>
    <row r="61" spans="1:38" x14ac:dyDescent="0.25">
      <c r="A61" s="9">
        <v>1</v>
      </c>
      <c r="B61" s="4">
        <v>0</v>
      </c>
      <c r="C61" s="3">
        <v>1.6</v>
      </c>
      <c r="D61" s="9"/>
      <c r="E61" s="9"/>
      <c r="F61" s="9"/>
      <c r="G61" s="5">
        <f>B61/1000</f>
        <v>0</v>
      </c>
      <c r="H61" s="3">
        <v>1.6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</row>
    <row r="62" spans="1:38" x14ac:dyDescent="0.25">
      <c r="A62" s="9">
        <v>2</v>
      </c>
      <c r="B62" s="4">
        <v>0.02</v>
      </c>
      <c r="C62" s="3">
        <v>1.7</v>
      </c>
      <c r="D62" s="9"/>
      <c r="E62" s="9"/>
      <c r="F62" s="9"/>
      <c r="G62" s="5">
        <f t="shared" ref="G62:G67" si="5">B62/1000</f>
        <v>2.0000000000000002E-5</v>
      </c>
      <c r="H62" s="3">
        <v>1.7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</row>
    <row r="63" spans="1:38" x14ac:dyDescent="0.25">
      <c r="A63" s="9">
        <v>3</v>
      </c>
      <c r="B63" s="4">
        <v>0.04</v>
      </c>
      <c r="C63" s="3">
        <v>1.72</v>
      </c>
      <c r="D63" s="9"/>
      <c r="E63" s="9"/>
      <c r="F63" s="9"/>
      <c r="G63" s="5">
        <f t="shared" si="5"/>
        <v>4.0000000000000003E-5</v>
      </c>
      <c r="H63" s="3">
        <v>1.72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</row>
    <row r="64" spans="1:38" x14ac:dyDescent="0.25">
      <c r="A64" s="9">
        <v>4</v>
      </c>
      <c r="B64" s="4">
        <v>7.0000000000000007E-2</v>
      </c>
      <c r="C64" s="3">
        <v>1.74</v>
      </c>
      <c r="D64" s="9"/>
      <c r="E64" s="9"/>
      <c r="F64" s="9"/>
      <c r="G64" s="5">
        <f t="shared" si="5"/>
        <v>7.0000000000000007E-5</v>
      </c>
      <c r="H64" s="3">
        <v>1.74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</row>
    <row r="65" spans="1:38" x14ac:dyDescent="0.25">
      <c r="A65" s="9">
        <v>5</v>
      </c>
      <c r="B65" s="4">
        <v>0.11</v>
      </c>
      <c r="C65" s="3">
        <v>1.76</v>
      </c>
      <c r="D65" s="9"/>
      <c r="E65" s="9"/>
      <c r="F65" s="9"/>
      <c r="G65" s="5">
        <f t="shared" si="5"/>
        <v>1.1E-4</v>
      </c>
      <c r="H65" s="3">
        <v>1.76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</row>
    <row r="66" spans="1:38" x14ac:dyDescent="0.25">
      <c r="A66" s="9">
        <v>6</v>
      </c>
      <c r="B66" s="4">
        <v>0.17</v>
      </c>
      <c r="C66" s="3">
        <v>1.78</v>
      </c>
      <c r="D66" s="9"/>
      <c r="E66" s="9"/>
      <c r="F66" s="9"/>
      <c r="G66" s="5">
        <f t="shared" si="5"/>
        <v>1.7000000000000001E-4</v>
      </c>
      <c r="H66" s="3">
        <v>1.78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</row>
    <row r="67" spans="1:38" x14ac:dyDescent="0.25">
      <c r="A67" s="9">
        <v>7</v>
      </c>
      <c r="B67" s="4">
        <v>0.26</v>
      </c>
      <c r="C67" s="3">
        <v>1.8</v>
      </c>
      <c r="D67" s="9"/>
      <c r="E67" s="9"/>
      <c r="F67" s="9"/>
      <c r="G67" s="5">
        <f t="shared" si="5"/>
        <v>2.6000000000000003E-4</v>
      </c>
      <c r="H67" s="3">
        <v>1.8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</row>
    <row r="68" spans="1:38" x14ac:dyDescent="0.25">
      <c r="A68" s="9">
        <v>8</v>
      </c>
      <c r="B68" s="4">
        <v>0.41</v>
      </c>
      <c r="C68" s="3">
        <v>1.82</v>
      </c>
      <c r="D68" s="9"/>
      <c r="E68" s="9"/>
      <c r="F68" s="9"/>
      <c r="G68" s="5">
        <f t="shared" ref="G62:G92" si="6">B68/1000</f>
        <v>4.0999999999999999E-4</v>
      </c>
      <c r="H68" s="3">
        <v>1.82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</row>
    <row r="69" spans="1:38" x14ac:dyDescent="0.25">
      <c r="A69" s="9">
        <v>9</v>
      </c>
      <c r="B69" s="4">
        <v>0.63</v>
      </c>
      <c r="C69" s="3">
        <v>1.84</v>
      </c>
      <c r="D69" s="9"/>
      <c r="E69" s="9"/>
      <c r="F69" s="9"/>
      <c r="G69" s="5">
        <f t="shared" si="6"/>
        <v>6.3000000000000003E-4</v>
      </c>
      <c r="H69" s="3">
        <v>1.84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</row>
    <row r="70" spans="1:38" x14ac:dyDescent="0.25">
      <c r="A70" s="9">
        <v>10</v>
      </c>
      <c r="B70" s="4">
        <v>0.98</v>
      </c>
      <c r="C70" s="3">
        <v>1.86</v>
      </c>
      <c r="D70" s="9"/>
      <c r="E70" s="9"/>
      <c r="F70" s="9"/>
      <c r="G70" s="5">
        <f t="shared" si="6"/>
        <v>9.7999999999999997E-4</v>
      </c>
      <c r="H70" s="3">
        <v>1.86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</row>
    <row r="71" spans="1:38" x14ac:dyDescent="0.25">
      <c r="A71" s="9">
        <v>11</v>
      </c>
      <c r="B71" s="4">
        <v>1.53</v>
      </c>
      <c r="C71" s="3">
        <v>1.88</v>
      </c>
      <c r="D71" s="9"/>
      <c r="E71" s="9"/>
      <c r="F71" s="9"/>
      <c r="G71" s="5">
        <f t="shared" si="6"/>
        <v>1.5300000000000001E-3</v>
      </c>
      <c r="H71" s="3">
        <v>1.88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</row>
    <row r="72" spans="1:38" x14ac:dyDescent="0.25">
      <c r="A72" s="9">
        <v>12</v>
      </c>
      <c r="B72" s="4">
        <v>2.31</v>
      </c>
      <c r="C72" s="3">
        <v>1.9</v>
      </c>
      <c r="D72" s="9"/>
      <c r="E72" s="9"/>
      <c r="F72" s="9"/>
      <c r="G72" s="5">
        <f t="shared" si="6"/>
        <v>2.31E-3</v>
      </c>
      <c r="H72" s="3">
        <v>1.9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</row>
    <row r="73" spans="1:38" x14ac:dyDescent="0.25">
      <c r="A73" s="9">
        <v>13</v>
      </c>
      <c r="B73" s="4">
        <v>2.78</v>
      </c>
      <c r="C73" s="3">
        <v>1.91</v>
      </c>
      <c r="D73" s="9"/>
      <c r="E73" s="9"/>
      <c r="F73" s="9"/>
      <c r="G73" s="5">
        <f t="shared" si="6"/>
        <v>2.7799999999999999E-3</v>
      </c>
      <c r="H73" s="3">
        <v>1.91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</row>
    <row r="74" spans="1:38" x14ac:dyDescent="0.25">
      <c r="A74" s="9">
        <v>14</v>
      </c>
      <c r="B74" s="4">
        <v>3.37</v>
      </c>
      <c r="C74" s="3">
        <v>1.92</v>
      </c>
      <c r="D74" s="9"/>
      <c r="E74" s="9"/>
      <c r="F74" s="9"/>
      <c r="G74" s="5">
        <f t="shared" si="6"/>
        <v>3.3700000000000002E-3</v>
      </c>
      <c r="H74" s="3">
        <v>1.92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</row>
    <row r="75" spans="1:38" x14ac:dyDescent="0.25">
      <c r="A75" s="9">
        <v>15</v>
      </c>
      <c r="B75" s="4">
        <v>4.03</v>
      </c>
      <c r="C75" s="3">
        <v>1.93</v>
      </c>
      <c r="D75" s="9"/>
      <c r="E75" s="9"/>
      <c r="F75" s="9"/>
      <c r="G75" s="5">
        <f t="shared" si="6"/>
        <v>4.0300000000000006E-3</v>
      </c>
      <c r="H75" s="3">
        <v>1.93</v>
      </c>
      <c r="I75" s="9"/>
      <c r="J75" s="6" t="s">
        <v>14</v>
      </c>
      <c r="K75" s="6"/>
      <c r="L75" s="6" t="s">
        <v>11</v>
      </c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</row>
    <row r="76" spans="1:38" x14ac:dyDescent="0.25">
      <c r="A76" s="9">
        <v>16</v>
      </c>
      <c r="B76" s="4">
        <v>4.79</v>
      </c>
      <c r="C76" s="3">
        <v>1.94</v>
      </c>
      <c r="D76" s="9"/>
      <c r="E76" s="9"/>
      <c r="F76" s="6"/>
      <c r="G76" s="5">
        <f t="shared" si="6"/>
        <v>4.79E-3</v>
      </c>
      <c r="H76" s="3">
        <v>1.94</v>
      </c>
      <c r="I76" s="6"/>
      <c r="J76" s="6" t="s">
        <v>10</v>
      </c>
      <c r="K76" s="6">
        <f t="array" ref="K76:L77">LINEST(N76:N92,O76:O92,TRUE,TRUE)</f>
        <v>0.15152205882352945</v>
      </c>
      <c r="L76" s="6">
        <v>-0.29098161764705882</v>
      </c>
      <c r="M76" s="9"/>
      <c r="N76" s="5">
        <f>G76</f>
        <v>4.79E-3</v>
      </c>
      <c r="O76" s="3">
        <v>1.94</v>
      </c>
      <c r="P76" s="9"/>
      <c r="Q76" s="6" t="s">
        <v>13</v>
      </c>
      <c r="R76" s="6">
        <f t="shared" ref="R76" si="7">-(L76)/K76</f>
        <v>1.9203911292279316</v>
      </c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</row>
    <row r="77" spans="1:38" x14ac:dyDescent="0.25">
      <c r="A77" s="9">
        <v>17</v>
      </c>
      <c r="B77" s="4">
        <v>5.63</v>
      </c>
      <c r="C77" s="3">
        <v>1.95</v>
      </c>
      <c r="D77" s="9"/>
      <c r="E77" s="9"/>
      <c r="F77" s="6"/>
      <c r="G77" s="5">
        <f t="shared" si="6"/>
        <v>5.6299999999999996E-3</v>
      </c>
      <c r="H77" s="3">
        <v>1.95</v>
      </c>
      <c r="I77" s="6"/>
      <c r="J77" s="6" t="s">
        <v>12</v>
      </c>
      <c r="K77" s="6">
        <v>5.0410460788423376E-3</v>
      </c>
      <c r="L77" s="6">
        <v>1.0185907319878824E-2</v>
      </c>
      <c r="M77" s="9"/>
      <c r="N77" s="5">
        <f t="shared" ref="N77:N92" si="8">G77</f>
        <v>5.6299999999999996E-3</v>
      </c>
      <c r="O77" s="3">
        <v>1.95</v>
      </c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</row>
    <row r="78" spans="1:38" x14ac:dyDescent="0.25">
      <c r="A78" s="9">
        <v>18</v>
      </c>
      <c r="B78" s="4">
        <v>6.56</v>
      </c>
      <c r="C78" s="3">
        <v>1.96</v>
      </c>
      <c r="D78" s="9"/>
      <c r="E78" s="9"/>
      <c r="F78" s="6"/>
      <c r="G78" s="5">
        <f t="shared" si="6"/>
        <v>6.5599999999999999E-3</v>
      </c>
      <c r="H78" s="3">
        <v>1.96</v>
      </c>
      <c r="I78" s="6"/>
      <c r="J78" s="9"/>
      <c r="K78" s="9"/>
      <c r="L78" s="9"/>
      <c r="M78" s="9"/>
      <c r="N78" s="5">
        <f t="shared" si="8"/>
        <v>6.5599999999999999E-3</v>
      </c>
      <c r="O78" s="3">
        <v>1.96</v>
      </c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</row>
    <row r="79" spans="1:38" x14ac:dyDescent="0.25">
      <c r="A79" s="9">
        <v>19</v>
      </c>
      <c r="B79" s="4">
        <v>7.53</v>
      </c>
      <c r="C79" s="3">
        <v>1.97</v>
      </c>
      <c r="D79" s="9"/>
      <c r="E79" s="9"/>
      <c r="F79" s="6"/>
      <c r="G79" s="5">
        <f t="shared" si="6"/>
        <v>7.5300000000000002E-3</v>
      </c>
      <c r="H79" s="3">
        <v>1.97</v>
      </c>
      <c r="I79" s="6"/>
      <c r="J79" s="9"/>
      <c r="K79" s="9"/>
      <c r="L79" s="9"/>
      <c r="M79" s="9"/>
      <c r="N79" s="5">
        <f t="shared" si="8"/>
        <v>7.5300000000000002E-3</v>
      </c>
      <c r="O79" s="3">
        <v>1.97</v>
      </c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</row>
    <row r="80" spans="1:38" x14ac:dyDescent="0.25">
      <c r="A80" s="9">
        <v>20</v>
      </c>
      <c r="B80" s="4">
        <v>8.66</v>
      </c>
      <c r="C80" s="3">
        <v>1.98</v>
      </c>
      <c r="D80" s="9"/>
      <c r="E80" s="9"/>
      <c r="F80" s="6"/>
      <c r="G80" s="5">
        <f t="shared" si="6"/>
        <v>8.6599999999999993E-3</v>
      </c>
      <c r="H80" s="3">
        <v>1.98</v>
      </c>
      <c r="I80" s="6"/>
      <c r="J80" s="9"/>
      <c r="K80" s="9"/>
      <c r="L80" s="9"/>
      <c r="M80" s="9"/>
      <c r="N80" s="5">
        <f t="shared" si="8"/>
        <v>8.6599999999999993E-3</v>
      </c>
      <c r="O80" s="3">
        <v>1.98</v>
      </c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</row>
    <row r="81" spans="1:38" x14ac:dyDescent="0.25">
      <c r="A81" s="9">
        <v>21</v>
      </c>
      <c r="B81" s="4">
        <v>9.8800000000000008</v>
      </c>
      <c r="C81" s="3">
        <v>1.99</v>
      </c>
      <c r="D81" s="9"/>
      <c r="E81" s="9"/>
      <c r="F81" s="6"/>
      <c r="G81" s="5">
        <f t="shared" si="6"/>
        <v>9.8800000000000016E-3</v>
      </c>
      <c r="H81" s="3">
        <v>1.99</v>
      </c>
      <c r="I81" s="6"/>
      <c r="J81" s="9"/>
      <c r="K81" s="9"/>
      <c r="L81" s="9"/>
      <c r="M81" s="9"/>
      <c r="N81" s="5">
        <f t="shared" si="8"/>
        <v>9.8800000000000016E-3</v>
      </c>
      <c r="O81" s="3">
        <v>1.99</v>
      </c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</row>
    <row r="82" spans="1:38" x14ac:dyDescent="0.25">
      <c r="A82" s="9">
        <v>22</v>
      </c>
      <c r="B82" s="4">
        <v>11.08</v>
      </c>
      <c r="C82" s="3">
        <v>2</v>
      </c>
      <c r="D82" s="9"/>
      <c r="E82" s="9"/>
      <c r="F82" s="6"/>
      <c r="G82" s="5">
        <f t="shared" si="6"/>
        <v>1.108E-2</v>
      </c>
      <c r="H82" s="3">
        <v>2</v>
      </c>
      <c r="I82" s="6"/>
      <c r="J82" s="9"/>
      <c r="K82" s="9"/>
      <c r="L82" s="9"/>
      <c r="M82" s="9"/>
      <c r="N82" s="5">
        <f t="shared" si="8"/>
        <v>1.108E-2</v>
      </c>
      <c r="O82" s="3">
        <v>2</v>
      </c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</row>
    <row r="83" spans="1:38" x14ac:dyDescent="0.25">
      <c r="A83" s="9">
        <v>23</v>
      </c>
      <c r="B83" s="4">
        <v>12.46</v>
      </c>
      <c r="C83" s="3">
        <v>2.0099999999999998</v>
      </c>
      <c r="D83" s="9"/>
      <c r="E83" s="9"/>
      <c r="F83" s="6"/>
      <c r="G83" s="5">
        <f t="shared" si="6"/>
        <v>1.2460000000000001E-2</v>
      </c>
      <c r="H83" s="3">
        <v>2.0099999999999998</v>
      </c>
      <c r="I83" s="6"/>
      <c r="J83" s="9"/>
      <c r="K83" s="9"/>
      <c r="L83" s="9"/>
      <c r="M83" s="9"/>
      <c r="N83" s="5">
        <f t="shared" si="8"/>
        <v>1.2460000000000001E-2</v>
      </c>
      <c r="O83" s="3">
        <v>2.0099999999999998</v>
      </c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</row>
    <row r="84" spans="1:38" x14ac:dyDescent="0.25">
      <c r="A84" s="9">
        <v>24</v>
      </c>
      <c r="B84" s="4">
        <v>14.06</v>
      </c>
      <c r="C84" s="3">
        <v>2.02</v>
      </c>
      <c r="D84" s="9"/>
      <c r="E84" s="9"/>
      <c r="F84" s="6"/>
      <c r="G84" s="5">
        <f t="shared" si="6"/>
        <v>1.4060000000000001E-2</v>
      </c>
      <c r="H84" s="3">
        <v>2.02</v>
      </c>
      <c r="I84" s="6"/>
      <c r="J84" s="9"/>
      <c r="K84" s="9"/>
      <c r="L84" s="9"/>
      <c r="M84" s="9"/>
      <c r="N84" s="5">
        <f t="shared" si="8"/>
        <v>1.4060000000000001E-2</v>
      </c>
      <c r="O84" s="3">
        <v>2.02</v>
      </c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</row>
    <row r="85" spans="1:38" x14ac:dyDescent="0.25">
      <c r="A85" s="9">
        <v>25</v>
      </c>
      <c r="B85" s="4">
        <v>15.44</v>
      </c>
      <c r="C85" s="3">
        <v>2.0299999999999998</v>
      </c>
      <c r="D85" s="9"/>
      <c r="E85" s="9"/>
      <c r="F85" s="6"/>
      <c r="G85" s="5">
        <f t="shared" si="6"/>
        <v>1.5439999999999999E-2</v>
      </c>
      <c r="H85" s="3">
        <v>2.0299999999999998</v>
      </c>
      <c r="I85" s="6"/>
      <c r="J85" s="9"/>
      <c r="K85" s="9"/>
      <c r="L85" s="9"/>
      <c r="M85" s="9"/>
      <c r="N85" s="5">
        <f t="shared" si="8"/>
        <v>1.5439999999999999E-2</v>
      </c>
      <c r="O85" s="3">
        <v>2.0299999999999998</v>
      </c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</row>
    <row r="86" spans="1:38" x14ac:dyDescent="0.25">
      <c r="A86" s="9">
        <v>26</v>
      </c>
      <c r="B86" s="4">
        <v>17.38</v>
      </c>
      <c r="C86" s="3">
        <v>2.04</v>
      </c>
      <c r="D86" s="9"/>
      <c r="E86" s="9"/>
      <c r="F86" s="6"/>
      <c r="G86" s="5">
        <f t="shared" si="6"/>
        <v>1.738E-2</v>
      </c>
      <c r="H86" s="3">
        <v>2.04</v>
      </c>
      <c r="I86" s="6"/>
      <c r="J86" s="9"/>
      <c r="K86" s="9"/>
      <c r="L86" s="9"/>
      <c r="M86" s="9"/>
      <c r="N86" s="5">
        <f t="shared" si="8"/>
        <v>1.738E-2</v>
      </c>
      <c r="O86" s="3">
        <v>2.04</v>
      </c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</row>
    <row r="87" spans="1:38" x14ac:dyDescent="0.25">
      <c r="A87" s="9">
        <v>27</v>
      </c>
      <c r="B87" s="4">
        <v>18.989999999999998</v>
      </c>
      <c r="C87" s="3">
        <v>2.0499999999999998</v>
      </c>
      <c r="D87" s="9"/>
      <c r="E87" s="9"/>
      <c r="F87" s="6"/>
      <c r="G87" s="5">
        <f t="shared" si="6"/>
        <v>1.899E-2</v>
      </c>
      <c r="H87" s="3">
        <v>2.0499999999999998</v>
      </c>
      <c r="I87" s="6"/>
      <c r="J87" s="9"/>
      <c r="K87" s="9"/>
      <c r="L87" s="9"/>
      <c r="M87" s="9"/>
      <c r="N87" s="5">
        <f t="shared" si="8"/>
        <v>1.899E-2</v>
      </c>
      <c r="O87" s="3">
        <v>2.0499999999999998</v>
      </c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</row>
    <row r="88" spans="1:38" x14ac:dyDescent="0.25">
      <c r="A88" s="9">
        <v>28</v>
      </c>
      <c r="B88" s="4">
        <v>20.82</v>
      </c>
      <c r="C88" s="3">
        <v>2.06</v>
      </c>
      <c r="D88" s="9"/>
      <c r="E88" s="9"/>
      <c r="F88" s="6"/>
      <c r="G88" s="5">
        <f t="shared" si="6"/>
        <v>2.0820000000000002E-2</v>
      </c>
      <c r="H88" s="3">
        <v>2.06</v>
      </c>
      <c r="I88" s="6"/>
      <c r="J88" s="9"/>
      <c r="K88" s="9"/>
      <c r="L88" s="9"/>
      <c r="M88" s="9"/>
      <c r="N88" s="5">
        <f t="shared" si="8"/>
        <v>2.0820000000000002E-2</v>
      </c>
      <c r="O88" s="3">
        <v>2.06</v>
      </c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</row>
    <row r="89" spans="1:38" x14ac:dyDescent="0.25">
      <c r="A89" s="9">
        <v>29</v>
      </c>
      <c r="B89" s="4">
        <v>22.71</v>
      </c>
      <c r="C89" s="3">
        <v>2.0699999999999998</v>
      </c>
      <c r="D89" s="9"/>
      <c r="E89" s="9"/>
      <c r="F89" s="6"/>
      <c r="G89" s="5">
        <f t="shared" si="6"/>
        <v>2.2710000000000001E-2</v>
      </c>
      <c r="H89" s="3">
        <v>2.0699999999999998</v>
      </c>
      <c r="I89" s="6"/>
      <c r="J89" s="9"/>
      <c r="K89" s="9"/>
      <c r="L89" s="9"/>
      <c r="M89" s="9"/>
      <c r="N89" s="5">
        <f t="shared" si="8"/>
        <v>2.2710000000000001E-2</v>
      </c>
      <c r="O89" s="3">
        <v>2.0699999999999998</v>
      </c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</row>
    <row r="90" spans="1:38" x14ac:dyDescent="0.25">
      <c r="A90" s="9">
        <v>30</v>
      </c>
      <c r="B90" s="4">
        <v>24.97</v>
      </c>
      <c r="C90" s="3">
        <v>2.08</v>
      </c>
      <c r="D90" s="9"/>
      <c r="E90" s="9"/>
      <c r="F90" s="6"/>
      <c r="G90" s="5">
        <f t="shared" si="6"/>
        <v>2.4969999999999999E-2</v>
      </c>
      <c r="H90" s="3">
        <v>2.08</v>
      </c>
      <c r="I90" s="6"/>
      <c r="J90" s="9"/>
      <c r="K90" s="9"/>
      <c r="L90" s="9"/>
      <c r="M90" s="9"/>
      <c r="N90" s="5">
        <f t="shared" si="8"/>
        <v>2.4969999999999999E-2</v>
      </c>
      <c r="O90" s="3">
        <v>2.08</v>
      </c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</row>
    <row r="91" spans="1:38" x14ac:dyDescent="0.25">
      <c r="A91" s="9">
        <v>31</v>
      </c>
      <c r="B91" s="4">
        <v>26.93</v>
      </c>
      <c r="C91" s="3">
        <v>2.09</v>
      </c>
      <c r="D91" s="9"/>
      <c r="E91" s="9"/>
      <c r="F91" s="6"/>
      <c r="G91" s="5">
        <f t="shared" si="6"/>
        <v>2.6929999999999999E-2</v>
      </c>
      <c r="H91" s="3">
        <v>2.09</v>
      </c>
      <c r="I91" s="6"/>
      <c r="J91" s="9"/>
      <c r="K91" s="9"/>
      <c r="L91" s="9"/>
      <c r="M91" s="9"/>
      <c r="N91" s="5">
        <f t="shared" si="8"/>
        <v>2.6929999999999999E-2</v>
      </c>
      <c r="O91" s="3">
        <v>2.09</v>
      </c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</row>
    <row r="92" spans="1:38" x14ac:dyDescent="0.25">
      <c r="A92" s="9">
        <v>32</v>
      </c>
      <c r="B92" s="4">
        <v>28.69</v>
      </c>
      <c r="C92" s="3">
        <v>2.1</v>
      </c>
      <c r="D92" s="9"/>
      <c r="E92" s="9"/>
      <c r="F92" s="6"/>
      <c r="G92" s="5">
        <f t="shared" si="6"/>
        <v>2.869E-2</v>
      </c>
      <c r="H92" s="3">
        <v>2.1</v>
      </c>
      <c r="I92" s="6"/>
      <c r="J92" s="9"/>
      <c r="K92" s="9"/>
      <c r="L92" s="9"/>
      <c r="M92" s="9"/>
      <c r="N92" s="5">
        <f t="shared" si="8"/>
        <v>2.869E-2</v>
      </c>
      <c r="O92" s="3">
        <v>2.1</v>
      </c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2015-06-05T18:19:34Z</dcterms:created>
  <dcterms:modified xsi:type="dcterms:W3CDTF">2019-11-12T20:45:53Z</dcterms:modified>
</cp:coreProperties>
</file>