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OneDrive\Documentos\Corporate Finance\1 - Analyze Data\"/>
    </mc:Choice>
  </mc:AlternateContent>
  <xr:revisionPtr revIDLastSave="0" documentId="13_ncr:1_{44E6DFBA-EA71-45C6-92C4-98DCFA5B1685}" xr6:coauthVersionLast="36" xr6:coauthVersionMax="47" xr10:uidLastSave="{00000000-0000-0000-0000-000000000000}"/>
  <bookViews>
    <workbookView xWindow="0" yWindow="0" windowWidth="20490" windowHeight="7245" activeTab="3" xr2:uid="{15D10A36-AEFE-4256-B4F3-7CE820F024CC}"/>
  </bookViews>
  <sheets>
    <sheet name="Analyze" sheetId="1" r:id="rId1"/>
    <sheet name="Conditional Logic" sheetId="2" r:id="rId2"/>
    <sheet name="Sumproduct" sheetId="3" r:id="rId3"/>
    <sheet name="Let &amp; Lambda" sheetId="4" r:id="rId4"/>
  </sheets>
  <definedNames>
    <definedName name="_xlnm._FilterDatabase" localSheetId="0" hidden="1">Analyze!$A$1:$F$11</definedName>
    <definedName name="CalcProfit">_xlfn.LAMBDA(_xlpm.Volume,_xlpm.Price,_xlpm.Cost, _xlpm.Volume * _xlpm.Price - _xlpm.Volume * _xlpm.Cost)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H3" i="4"/>
  <c r="H4" i="4"/>
  <c r="H5" i="4"/>
  <c r="H6" i="4"/>
  <c r="H7" i="4"/>
  <c r="H8" i="4"/>
  <c r="H9" i="4"/>
  <c r="H10" i="4"/>
  <c r="H11" i="4"/>
  <c r="H2" i="4"/>
  <c r="P14" i="3"/>
  <c r="N5" i="3"/>
  <c r="O5" i="3" s="1"/>
  <c r="P5" i="3" s="1"/>
  <c r="N6" i="3"/>
  <c r="O6" i="3" s="1"/>
  <c r="P6" i="3" s="1"/>
  <c r="N9" i="3"/>
  <c r="O9" i="3" s="1"/>
  <c r="P9" i="3" s="1"/>
  <c r="N10" i="3"/>
  <c r="O10" i="3" s="1"/>
  <c r="P10" i="3" s="1"/>
  <c r="M3" i="3"/>
  <c r="N3" i="3" s="1"/>
  <c r="O3" i="3" s="1"/>
  <c r="P3" i="3" s="1"/>
  <c r="M4" i="3"/>
  <c r="N4" i="3" s="1"/>
  <c r="O4" i="3" s="1"/>
  <c r="P4" i="3" s="1"/>
  <c r="M5" i="3"/>
  <c r="M6" i="3"/>
  <c r="M7" i="3"/>
  <c r="N7" i="3" s="1"/>
  <c r="O7" i="3" s="1"/>
  <c r="P7" i="3" s="1"/>
  <c r="M8" i="3"/>
  <c r="N8" i="3" s="1"/>
  <c r="O8" i="3" s="1"/>
  <c r="P8" i="3" s="1"/>
  <c r="M9" i="3"/>
  <c r="M10" i="3"/>
  <c r="M11" i="3"/>
  <c r="N11" i="3" s="1"/>
  <c r="O11" i="3" s="1"/>
  <c r="P11" i="3" s="1"/>
  <c r="M2" i="3"/>
  <c r="N2" i="3" s="1"/>
  <c r="O2" i="3" s="1"/>
  <c r="P2" i="3" s="1"/>
  <c r="K3" i="3"/>
  <c r="K4" i="3"/>
  <c r="K5" i="3"/>
  <c r="K6" i="3"/>
  <c r="K7" i="3"/>
  <c r="K8" i="3"/>
  <c r="K9" i="3"/>
  <c r="K10" i="3"/>
  <c r="K11" i="3"/>
  <c r="K12" i="3"/>
  <c r="K2" i="3"/>
  <c r="H15" i="3"/>
  <c r="H13" i="3"/>
  <c r="H3" i="3"/>
  <c r="H4" i="3"/>
  <c r="H5" i="3"/>
  <c r="H6" i="3"/>
  <c r="H7" i="3"/>
  <c r="H8" i="3"/>
  <c r="H9" i="3"/>
  <c r="H10" i="3"/>
  <c r="H11" i="3"/>
  <c r="H2" i="3"/>
  <c r="L3" i="2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K14" i="3" l="1"/>
</calcChain>
</file>

<file path=xl/sharedStrings.xml><?xml version="1.0" encoding="utf-8"?>
<sst xmlns="http://schemas.openxmlformats.org/spreadsheetml/2006/main" count="123" uniqueCount="30">
  <si>
    <t>Category</t>
  </si>
  <si>
    <t>Product</t>
  </si>
  <si>
    <t>Store</t>
  </si>
  <si>
    <t>Volume</t>
  </si>
  <si>
    <t>Price</t>
  </si>
  <si>
    <t>Cost</t>
  </si>
  <si>
    <t>CatA</t>
  </si>
  <si>
    <t>A</t>
  </si>
  <si>
    <t>CatC</t>
  </si>
  <si>
    <t>E</t>
  </si>
  <si>
    <t>B</t>
  </si>
  <si>
    <t>C</t>
  </si>
  <si>
    <t>CatB</t>
  </si>
  <si>
    <t>D</t>
  </si>
  <si>
    <t>F</t>
  </si>
  <si>
    <t>Store:</t>
  </si>
  <si>
    <t>IF</t>
  </si>
  <si>
    <t>SWITCH</t>
  </si>
  <si>
    <t>IFS</t>
  </si>
  <si>
    <t>Gross Profit</t>
  </si>
  <si>
    <t>Total Gross Profit</t>
  </si>
  <si>
    <t>SumProduct Gross Profit</t>
  </si>
  <si>
    <t>Conditional Gross Profit</t>
  </si>
  <si>
    <t>Conditional SumProduct</t>
  </si>
  <si>
    <t>Test</t>
  </si>
  <si>
    <t>-Test</t>
  </si>
  <si>
    <t>--Test</t>
  </si>
  <si>
    <t>LET</t>
  </si>
  <si>
    <t>Profit</t>
  </si>
  <si>
    <t>CalcProfit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</si>
</sst>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7980-0B1C-4BB0-B990-E94159029983}">
  <dimension ref="A1:F11"/>
  <sheetViews>
    <sheetView workbookViewId="0">
      <selection activeCell="F14" sqref="F14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8</v>
      </c>
      <c r="B2" s="1">
        <v>1</v>
      </c>
      <c r="C2" t="s">
        <v>9</v>
      </c>
      <c r="D2">
        <v>28</v>
      </c>
      <c r="E2">
        <v>24.84</v>
      </c>
      <c r="F2">
        <v>3.61</v>
      </c>
    </row>
    <row r="3" spans="1:6">
      <c r="A3" t="s">
        <v>6</v>
      </c>
      <c r="B3" s="1">
        <v>1</v>
      </c>
      <c r="C3" t="s">
        <v>7</v>
      </c>
      <c r="D3">
        <v>34</v>
      </c>
      <c r="E3">
        <v>34.44</v>
      </c>
      <c r="F3">
        <v>5.4</v>
      </c>
    </row>
    <row r="4" spans="1:6">
      <c r="A4" t="s">
        <v>8</v>
      </c>
      <c r="B4" s="1">
        <v>2</v>
      </c>
      <c r="C4" t="s">
        <v>11</v>
      </c>
      <c r="D4">
        <v>89</v>
      </c>
      <c r="E4">
        <v>42.12</v>
      </c>
      <c r="F4">
        <v>26.87</v>
      </c>
    </row>
    <row r="5" spans="1:6">
      <c r="A5" t="s">
        <v>6</v>
      </c>
      <c r="B5" s="1">
        <v>2</v>
      </c>
      <c r="C5" t="s">
        <v>10</v>
      </c>
      <c r="D5">
        <v>39</v>
      </c>
      <c r="E5">
        <v>25.63</v>
      </c>
      <c r="F5">
        <v>6.58</v>
      </c>
    </row>
    <row r="6" spans="1:6">
      <c r="A6" t="s">
        <v>6</v>
      </c>
      <c r="B6" s="1">
        <v>3</v>
      </c>
      <c r="C6" t="s">
        <v>11</v>
      </c>
      <c r="D6">
        <v>43</v>
      </c>
      <c r="E6">
        <v>39.49</v>
      </c>
      <c r="F6">
        <v>45.22</v>
      </c>
    </row>
    <row r="7" spans="1:6">
      <c r="A7" t="s">
        <v>6</v>
      </c>
      <c r="B7" s="1">
        <v>3</v>
      </c>
      <c r="C7" t="s">
        <v>7</v>
      </c>
      <c r="D7">
        <v>78</v>
      </c>
      <c r="E7">
        <v>1.79</v>
      </c>
      <c r="F7">
        <v>1.0900000000000001</v>
      </c>
    </row>
    <row r="8" spans="1:6">
      <c r="A8" t="s">
        <v>12</v>
      </c>
      <c r="B8" s="1">
        <v>4</v>
      </c>
      <c r="C8" t="s">
        <v>13</v>
      </c>
      <c r="D8">
        <v>60</v>
      </c>
      <c r="E8">
        <v>31.33</v>
      </c>
      <c r="F8">
        <v>10.5</v>
      </c>
    </row>
    <row r="9" spans="1:6">
      <c r="A9" t="s">
        <v>8</v>
      </c>
      <c r="B9" s="1">
        <v>4</v>
      </c>
      <c r="C9" t="s">
        <v>13</v>
      </c>
      <c r="D9">
        <v>80</v>
      </c>
      <c r="E9">
        <v>35.36</v>
      </c>
      <c r="F9">
        <v>5.47</v>
      </c>
    </row>
    <row r="10" spans="1:6">
      <c r="A10" t="s">
        <v>12</v>
      </c>
      <c r="B10" s="1">
        <v>5</v>
      </c>
      <c r="C10" t="s">
        <v>14</v>
      </c>
      <c r="D10">
        <v>91</v>
      </c>
      <c r="E10">
        <v>9.4700000000000006</v>
      </c>
      <c r="F10">
        <v>26.17</v>
      </c>
    </row>
    <row r="11" spans="1:6">
      <c r="A11" t="s">
        <v>8</v>
      </c>
      <c r="B11" s="1">
        <v>5</v>
      </c>
      <c r="C11" t="s">
        <v>9</v>
      </c>
      <c r="D11">
        <v>70</v>
      </c>
      <c r="E11">
        <v>15.73</v>
      </c>
      <c r="F11">
        <v>26.13</v>
      </c>
    </row>
  </sheetData>
  <sortState ref="A2:F11">
    <sortCondition ref="B2:B11"/>
    <sortCondition descending="1" ref="C2:C11"/>
  </sortState>
  <conditionalFormatting sqref="D1:D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{0E7E61D8-3E13-48A6-B2D8-7B7E6163DD9B}</x14:id>
        </ext>
      </extLst>
    </cfRule>
  </conditionalFormatting>
  <conditionalFormatting sqref="E1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7E61D8-3E13-48A6-B2D8-7B7E6163DD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0132-5384-4C3E-9A09-F487D16D4E7E}">
  <dimension ref="A1:L11"/>
  <sheetViews>
    <sheetView workbookViewId="0">
      <selection activeCell="L2" sqref="L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K1" t="s">
        <v>16</v>
      </c>
      <c r="L1" t="s">
        <v>18</v>
      </c>
    </row>
    <row r="2" spans="1:12">
      <c r="A2" t="s">
        <v>6</v>
      </c>
      <c r="B2">
        <v>1</v>
      </c>
      <c r="C2" t="s">
        <v>7</v>
      </c>
      <c r="D2">
        <v>34</v>
      </c>
      <c r="E2">
        <v>34.44</v>
      </c>
      <c r="F2">
        <v>5.4</v>
      </c>
      <c r="H2" t="str">
        <f>IF(A2="CATA", "Buy", IF(A2="CATB", "Hold", "Sell"))</f>
        <v>Buy</v>
      </c>
      <c r="I2" t="str">
        <f>_xlfn.SWITCH(A2, "CATA", "Buy",  "CATB", "Hold", "CATC", "Sell")</f>
        <v>Buy</v>
      </c>
      <c r="K2" t="str">
        <f>IF(F2&gt;20, "Large", IF(F2&gt;5, "Medium", "Small"))</f>
        <v>Medium</v>
      </c>
      <c r="L2" t="str">
        <f>_xlfn.IFS(F2&gt;20,"Large",F2&gt;5,"Medium",F2&gt;0,"Small", F2&lt;0, "Error")</f>
        <v>Medium</v>
      </c>
    </row>
    <row r="3" spans="1:12">
      <c r="A3" t="s">
        <v>6</v>
      </c>
      <c r="B3">
        <v>2</v>
      </c>
      <c r="C3" t="s">
        <v>10</v>
      </c>
      <c r="D3">
        <v>39</v>
      </c>
      <c r="E3">
        <v>25.63</v>
      </c>
      <c r="F3">
        <v>6.58</v>
      </c>
      <c r="H3" t="str">
        <f t="shared" ref="H3:H11" si="0">IF(A3="CATA", "Buy", IF(A3="CATB", "Hold", "Sell"))</f>
        <v>Buy</v>
      </c>
      <c r="I3" t="str">
        <f t="shared" ref="I3:I11" si="1">_xlfn.SWITCH(A3, "CATA", "Buy",  "CATB", "Hold", "CATC", "Sell")</f>
        <v>Buy</v>
      </c>
      <c r="K3" t="str">
        <f t="shared" ref="K3:K11" si="2">IF(F3&gt;20, "Large", IF(F3&gt;5, "Medium", "Small"))</f>
        <v>Medium</v>
      </c>
      <c r="L3" t="str">
        <f t="shared" ref="L3:L11" si="3">_xlfn.IFS(F3&gt;20,"Large",F3&gt;5,"Medium",F3&gt;0,"Small", F3&lt;0, "Error")</f>
        <v>Medium</v>
      </c>
    </row>
    <row r="4" spans="1:12">
      <c r="A4" t="s">
        <v>6</v>
      </c>
      <c r="B4">
        <v>3</v>
      </c>
      <c r="C4" t="s">
        <v>7</v>
      </c>
      <c r="D4">
        <v>78</v>
      </c>
      <c r="E4">
        <v>1.79</v>
      </c>
      <c r="F4">
        <v>1.0900000000000001</v>
      </c>
      <c r="H4" t="str">
        <f t="shared" si="0"/>
        <v>Buy</v>
      </c>
      <c r="I4" t="str">
        <f t="shared" si="1"/>
        <v>Buy</v>
      </c>
      <c r="K4" t="str">
        <f t="shared" si="2"/>
        <v>Small</v>
      </c>
      <c r="L4" t="str">
        <f t="shared" si="3"/>
        <v>Small</v>
      </c>
    </row>
    <row r="5" spans="1:12">
      <c r="A5" t="s">
        <v>6</v>
      </c>
      <c r="B5">
        <v>3</v>
      </c>
      <c r="C5" t="s">
        <v>11</v>
      </c>
      <c r="D5">
        <v>43</v>
      </c>
      <c r="E5">
        <v>39.49</v>
      </c>
      <c r="F5">
        <v>45.22</v>
      </c>
      <c r="H5" t="str">
        <f t="shared" si="0"/>
        <v>Buy</v>
      </c>
      <c r="I5" t="str">
        <f t="shared" si="1"/>
        <v>Buy</v>
      </c>
      <c r="K5" t="str">
        <f t="shared" si="2"/>
        <v>Large</v>
      </c>
      <c r="L5" t="str">
        <f t="shared" si="3"/>
        <v>Large</v>
      </c>
    </row>
    <row r="6" spans="1:12">
      <c r="A6" t="s">
        <v>12</v>
      </c>
      <c r="B6">
        <v>4</v>
      </c>
      <c r="C6" t="s">
        <v>13</v>
      </c>
      <c r="D6">
        <v>60</v>
      </c>
      <c r="E6">
        <v>31.33</v>
      </c>
      <c r="F6">
        <v>10.5</v>
      </c>
      <c r="H6" t="str">
        <f t="shared" si="0"/>
        <v>Hold</v>
      </c>
      <c r="I6" t="str">
        <f t="shared" si="1"/>
        <v>Hold</v>
      </c>
      <c r="K6" t="str">
        <f t="shared" si="2"/>
        <v>Medium</v>
      </c>
      <c r="L6" t="str">
        <f t="shared" si="3"/>
        <v>Medium</v>
      </c>
    </row>
    <row r="7" spans="1:12">
      <c r="A7" t="s">
        <v>12</v>
      </c>
      <c r="B7">
        <v>5</v>
      </c>
      <c r="C7" t="s">
        <v>14</v>
      </c>
      <c r="D7">
        <v>91</v>
      </c>
      <c r="E7">
        <v>9.4700000000000006</v>
      </c>
      <c r="F7">
        <v>26.17</v>
      </c>
      <c r="H7" t="str">
        <f t="shared" si="0"/>
        <v>Hold</v>
      </c>
      <c r="I7" t="str">
        <f t="shared" si="1"/>
        <v>Hold</v>
      </c>
      <c r="K7" t="str">
        <f t="shared" si="2"/>
        <v>Large</v>
      </c>
      <c r="L7" t="str">
        <f t="shared" si="3"/>
        <v>Large</v>
      </c>
    </row>
    <row r="8" spans="1:12">
      <c r="A8" t="s">
        <v>8</v>
      </c>
      <c r="B8">
        <v>1</v>
      </c>
      <c r="C8" t="s">
        <v>9</v>
      </c>
      <c r="D8">
        <v>28</v>
      </c>
      <c r="E8">
        <v>24.84</v>
      </c>
      <c r="F8">
        <v>3.61</v>
      </c>
      <c r="H8" t="str">
        <f t="shared" si="0"/>
        <v>Sell</v>
      </c>
      <c r="I8" t="str">
        <f t="shared" si="1"/>
        <v>Sell</v>
      </c>
      <c r="K8" t="str">
        <f t="shared" si="2"/>
        <v>Small</v>
      </c>
      <c r="L8" t="str">
        <f t="shared" si="3"/>
        <v>Small</v>
      </c>
    </row>
    <row r="9" spans="1:12">
      <c r="A9" t="s">
        <v>8</v>
      </c>
      <c r="B9">
        <v>2</v>
      </c>
      <c r="C9" t="s">
        <v>11</v>
      </c>
      <c r="D9">
        <v>89</v>
      </c>
      <c r="E9">
        <v>42.12</v>
      </c>
      <c r="F9">
        <v>26.87</v>
      </c>
      <c r="H9" t="str">
        <f t="shared" si="0"/>
        <v>Sell</v>
      </c>
      <c r="I9" t="str">
        <f t="shared" si="1"/>
        <v>Sell</v>
      </c>
      <c r="K9" t="str">
        <f t="shared" si="2"/>
        <v>Large</v>
      </c>
      <c r="L9" t="str">
        <f t="shared" si="3"/>
        <v>Large</v>
      </c>
    </row>
    <row r="10" spans="1:12">
      <c r="A10" t="s">
        <v>8</v>
      </c>
      <c r="B10">
        <v>4</v>
      </c>
      <c r="C10" t="s">
        <v>13</v>
      </c>
      <c r="D10">
        <v>80</v>
      </c>
      <c r="E10">
        <v>35.36</v>
      </c>
      <c r="F10">
        <v>5.47</v>
      </c>
      <c r="H10" t="str">
        <f t="shared" si="0"/>
        <v>Sell</v>
      </c>
      <c r="I10" t="str">
        <f t="shared" si="1"/>
        <v>Sell</v>
      </c>
      <c r="K10" t="str">
        <f t="shared" si="2"/>
        <v>Medium</v>
      </c>
      <c r="L10" t="str">
        <f t="shared" si="3"/>
        <v>Medium</v>
      </c>
    </row>
    <row r="11" spans="1:12">
      <c r="A11" t="s">
        <v>8</v>
      </c>
      <c r="B11">
        <v>5</v>
      </c>
      <c r="C11" t="s">
        <v>9</v>
      </c>
      <c r="D11">
        <v>70</v>
      </c>
      <c r="E11">
        <v>15.73</v>
      </c>
      <c r="F11">
        <v>26.13</v>
      </c>
      <c r="H11" t="str">
        <f t="shared" si="0"/>
        <v>Sell</v>
      </c>
      <c r="I11" t="str">
        <f t="shared" si="1"/>
        <v>Sell</v>
      </c>
      <c r="K11" t="str">
        <f t="shared" si="2"/>
        <v>Large</v>
      </c>
      <c r="L11" t="str">
        <f t="shared" si="3"/>
        <v>Large</v>
      </c>
    </row>
  </sheetData>
  <sortState ref="A2:F11">
    <sortCondition ref="A1: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ADDD-FADC-4B05-BA54-1A0BDB978CB5}">
  <dimension ref="A1:P15"/>
  <sheetViews>
    <sheetView topLeftCell="G1" workbookViewId="0">
      <selection activeCell="Q5" sqref="Q5"/>
    </sheetView>
  </sheetViews>
  <sheetFormatPr defaultRowHeight="15"/>
  <cols>
    <col min="7" max="7" width="21.21875" bestFit="1" customWidth="1"/>
    <col min="8" max="8" width="10.33203125" bestFit="1" customWidth="1"/>
    <col min="10" max="10" width="21.109375" bestFit="1" customWidth="1"/>
    <col min="11" max="11" width="20.44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19</v>
      </c>
      <c r="K1" t="s">
        <v>22</v>
      </c>
      <c r="M1" t="s">
        <v>24</v>
      </c>
      <c r="N1" s="2" t="s">
        <v>25</v>
      </c>
      <c r="O1" s="2" t="s">
        <v>26</v>
      </c>
      <c r="P1" t="s">
        <v>1</v>
      </c>
    </row>
    <row r="2" spans="1:16">
      <c r="A2" t="s">
        <v>6</v>
      </c>
      <c r="B2">
        <v>1</v>
      </c>
      <c r="C2" t="s">
        <v>7</v>
      </c>
      <c r="D2">
        <v>34</v>
      </c>
      <c r="E2">
        <v>34.44</v>
      </c>
      <c r="F2">
        <v>5.4</v>
      </c>
      <c r="H2">
        <f>D2*E2</f>
        <v>1170.96</v>
      </c>
      <c r="K2" t="str">
        <f>IF(C2=$J$14, D2*E2, "")</f>
        <v/>
      </c>
      <c r="M2" t="b">
        <f>(C2=$J$14)</f>
        <v>0</v>
      </c>
      <c r="N2">
        <f>-M2</f>
        <v>0</v>
      </c>
      <c r="O2">
        <f>-N2</f>
        <v>0</v>
      </c>
      <c r="P2">
        <f>O2*D2*E2</f>
        <v>0</v>
      </c>
    </row>
    <row r="3" spans="1:16">
      <c r="A3" t="s">
        <v>6</v>
      </c>
      <c r="B3">
        <v>2</v>
      </c>
      <c r="C3" t="s">
        <v>10</v>
      </c>
      <c r="D3">
        <v>39</v>
      </c>
      <c r="E3">
        <v>25.63</v>
      </c>
      <c r="F3">
        <v>6.58</v>
      </c>
      <c r="H3">
        <f>D3*E3</f>
        <v>999.56999999999994</v>
      </c>
      <c r="K3" t="str">
        <f t="shared" ref="K3:K12" si="0">IF(C3=$J$14, D3*E3, "")</f>
        <v/>
      </c>
      <c r="M3" t="b">
        <f t="shared" ref="M3:M11" si="1">(C3=$J$14)</f>
        <v>0</v>
      </c>
      <c r="N3">
        <f t="shared" ref="N3:O11" si="2">-M3</f>
        <v>0</v>
      </c>
      <c r="O3">
        <f t="shared" si="2"/>
        <v>0</v>
      </c>
      <c r="P3">
        <f t="shared" ref="P3:P11" si="3">O3*D3*E3</f>
        <v>0</v>
      </c>
    </row>
    <row r="4" spans="1:16">
      <c r="A4" t="s">
        <v>6</v>
      </c>
      <c r="B4">
        <v>3</v>
      </c>
      <c r="C4" t="s">
        <v>7</v>
      </c>
      <c r="D4">
        <v>78</v>
      </c>
      <c r="E4">
        <v>1.79</v>
      </c>
      <c r="F4">
        <v>1.0900000000000001</v>
      </c>
      <c r="H4">
        <f>D4*E4</f>
        <v>139.62</v>
      </c>
      <c r="K4" t="str">
        <f t="shared" si="0"/>
        <v/>
      </c>
      <c r="M4" t="b">
        <f t="shared" si="1"/>
        <v>0</v>
      </c>
      <c r="N4">
        <f t="shared" si="2"/>
        <v>0</v>
      </c>
      <c r="O4">
        <f t="shared" si="2"/>
        <v>0</v>
      </c>
      <c r="P4">
        <f t="shared" si="3"/>
        <v>0</v>
      </c>
    </row>
    <row r="5" spans="1:16">
      <c r="A5" t="s">
        <v>6</v>
      </c>
      <c r="B5">
        <v>3</v>
      </c>
      <c r="C5" t="s">
        <v>11</v>
      </c>
      <c r="D5">
        <v>43</v>
      </c>
      <c r="E5">
        <v>39.49</v>
      </c>
      <c r="F5">
        <v>45.22</v>
      </c>
      <c r="H5">
        <f>D5*E5</f>
        <v>1698.0700000000002</v>
      </c>
      <c r="K5" t="str">
        <f t="shared" si="0"/>
        <v/>
      </c>
      <c r="M5" t="b">
        <f t="shared" si="1"/>
        <v>0</v>
      </c>
      <c r="N5">
        <f t="shared" si="2"/>
        <v>0</v>
      </c>
      <c r="O5">
        <f t="shared" si="2"/>
        <v>0</v>
      </c>
      <c r="P5">
        <f t="shared" si="3"/>
        <v>0</v>
      </c>
    </row>
    <row r="6" spans="1:16">
      <c r="A6" t="s">
        <v>12</v>
      </c>
      <c r="B6">
        <v>4</v>
      </c>
      <c r="C6" t="s">
        <v>13</v>
      </c>
      <c r="D6">
        <v>60</v>
      </c>
      <c r="E6">
        <v>31.33</v>
      </c>
      <c r="F6">
        <v>10.5</v>
      </c>
      <c r="H6">
        <f>D6*E6</f>
        <v>1879.8</v>
      </c>
      <c r="K6">
        <f t="shared" si="0"/>
        <v>1879.8</v>
      </c>
      <c r="M6" t="b">
        <f t="shared" si="1"/>
        <v>1</v>
      </c>
      <c r="N6">
        <f t="shared" si="2"/>
        <v>-1</v>
      </c>
      <c r="O6">
        <f t="shared" si="2"/>
        <v>1</v>
      </c>
      <c r="P6">
        <f t="shared" si="3"/>
        <v>1879.8</v>
      </c>
    </row>
    <row r="7" spans="1:16">
      <c r="A7" t="s">
        <v>12</v>
      </c>
      <c r="B7">
        <v>5</v>
      </c>
      <c r="C7" t="s">
        <v>14</v>
      </c>
      <c r="D7">
        <v>91</v>
      </c>
      <c r="E7">
        <v>9.4700000000000006</v>
      </c>
      <c r="F7">
        <v>26.17</v>
      </c>
      <c r="H7">
        <f>D7*E7</f>
        <v>861.7700000000001</v>
      </c>
      <c r="K7" t="str">
        <f t="shared" si="0"/>
        <v/>
      </c>
      <c r="M7" t="b">
        <f t="shared" si="1"/>
        <v>0</v>
      </c>
      <c r="N7">
        <f t="shared" si="2"/>
        <v>0</v>
      </c>
      <c r="O7">
        <f t="shared" si="2"/>
        <v>0</v>
      </c>
      <c r="P7">
        <f t="shared" si="3"/>
        <v>0</v>
      </c>
    </row>
    <row r="8" spans="1:16">
      <c r="A8" t="s">
        <v>8</v>
      </c>
      <c r="B8">
        <v>1</v>
      </c>
      <c r="C8" t="s">
        <v>9</v>
      </c>
      <c r="D8">
        <v>28</v>
      </c>
      <c r="E8">
        <v>24.84</v>
      </c>
      <c r="F8">
        <v>3.61</v>
      </c>
      <c r="H8">
        <f>D8*E8</f>
        <v>695.52</v>
      </c>
      <c r="K8" t="str">
        <f t="shared" si="0"/>
        <v/>
      </c>
      <c r="M8" t="b">
        <f t="shared" si="1"/>
        <v>0</v>
      </c>
      <c r="N8">
        <f t="shared" si="2"/>
        <v>0</v>
      </c>
      <c r="O8">
        <f t="shared" si="2"/>
        <v>0</v>
      </c>
      <c r="P8">
        <f t="shared" si="3"/>
        <v>0</v>
      </c>
    </row>
    <row r="9" spans="1:16">
      <c r="A9" t="s">
        <v>8</v>
      </c>
      <c r="B9">
        <v>2</v>
      </c>
      <c r="C9" t="s">
        <v>11</v>
      </c>
      <c r="D9">
        <v>89</v>
      </c>
      <c r="E9">
        <v>42.12</v>
      </c>
      <c r="F9">
        <v>26.87</v>
      </c>
      <c r="H9">
        <f>D9*E9</f>
        <v>3748.68</v>
      </c>
      <c r="K9" t="str">
        <f t="shared" si="0"/>
        <v/>
      </c>
      <c r="M9" t="b">
        <f t="shared" si="1"/>
        <v>0</v>
      </c>
      <c r="N9">
        <f t="shared" si="2"/>
        <v>0</v>
      </c>
      <c r="O9">
        <f t="shared" si="2"/>
        <v>0</v>
      </c>
      <c r="P9">
        <f t="shared" si="3"/>
        <v>0</v>
      </c>
    </row>
    <row r="10" spans="1:16">
      <c r="A10" t="s">
        <v>8</v>
      </c>
      <c r="B10">
        <v>4</v>
      </c>
      <c r="C10" t="s">
        <v>13</v>
      </c>
      <c r="D10">
        <v>80</v>
      </c>
      <c r="E10">
        <v>35.36</v>
      </c>
      <c r="F10">
        <v>5.47</v>
      </c>
      <c r="H10">
        <f>D10*E10</f>
        <v>2828.8</v>
      </c>
      <c r="K10">
        <f t="shared" si="0"/>
        <v>2828.8</v>
      </c>
      <c r="M10" t="b">
        <f t="shared" si="1"/>
        <v>1</v>
      </c>
      <c r="N10">
        <f t="shared" si="2"/>
        <v>-1</v>
      </c>
      <c r="O10">
        <f t="shared" si="2"/>
        <v>1</v>
      </c>
      <c r="P10">
        <f t="shared" si="3"/>
        <v>2828.8</v>
      </c>
    </row>
    <row r="11" spans="1:16">
      <c r="A11" t="s">
        <v>8</v>
      </c>
      <c r="B11">
        <v>5</v>
      </c>
      <c r="C11" t="s">
        <v>9</v>
      </c>
      <c r="D11">
        <v>70</v>
      </c>
      <c r="E11">
        <v>15.73</v>
      </c>
      <c r="F11">
        <v>26.13</v>
      </c>
      <c r="H11">
        <f>D11*E11</f>
        <v>1101.1000000000001</v>
      </c>
      <c r="K11" t="str">
        <f t="shared" si="0"/>
        <v/>
      </c>
      <c r="M11" t="b">
        <f t="shared" si="1"/>
        <v>0</v>
      </c>
      <c r="N11">
        <f t="shared" si="2"/>
        <v>0</v>
      </c>
      <c r="O11">
        <f t="shared" si="2"/>
        <v>0</v>
      </c>
      <c r="P11">
        <f t="shared" si="3"/>
        <v>0</v>
      </c>
    </row>
    <row r="12" spans="1:16">
      <c r="K12" t="str">
        <f t="shared" si="0"/>
        <v/>
      </c>
    </row>
    <row r="13" spans="1:16">
      <c r="G13" t="s">
        <v>20</v>
      </c>
      <c r="H13">
        <f>SUM(H2:H11)</f>
        <v>15123.890000000001</v>
      </c>
      <c r="J13" t="s">
        <v>15</v>
      </c>
    </row>
    <row r="14" spans="1:16">
      <c r="J14" t="s">
        <v>13</v>
      </c>
      <c r="K14">
        <f>SUM(K2:K12)</f>
        <v>4708.6000000000004</v>
      </c>
      <c r="P14">
        <f>SUM(P2:P11)</f>
        <v>4708.6000000000004</v>
      </c>
    </row>
    <row r="15" spans="1:16">
      <c r="G15" t="s">
        <v>21</v>
      </c>
      <c r="H15">
        <f>SUMPRODUCT(D2:D11,E2:E11)</f>
        <v>15123.890000000001</v>
      </c>
      <c r="J15" t="s">
        <v>23</v>
      </c>
    </row>
  </sheetData>
  <sortState ref="A2:F11">
    <sortCondition ref="A1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15B5-A498-481A-967B-83515D1A747D}">
  <dimension ref="A1:L11"/>
  <sheetViews>
    <sheetView tabSelected="1" workbookViewId="0">
      <selection activeCell="I14" sqref="I14"/>
    </sheetView>
  </sheetViews>
  <sheetFormatPr defaultRowHeight="15"/>
  <cols>
    <col min="8" max="9" width="11.6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27</v>
      </c>
      <c r="K1" t="s">
        <v>28</v>
      </c>
      <c r="L1" t="s">
        <v>29</v>
      </c>
    </row>
    <row r="2" spans="1:12">
      <c r="A2" t="s">
        <v>6</v>
      </c>
      <c r="B2">
        <v>1</v>
      </c>
      <c r="C2" t="s">
        <v>7</v>
      </c>
      <c r="D2">
        <v>34</v>
      </c>
      <c r="E2">
        <v>34.44</v>
      </c>
      <c r="F2">
        <v>5.4</v>
      </c>
      <c r="H2">
        <f>IF(E2*D2-E2*F2&gt;0, E2*D2-E2*F2, "Non Profitable")</f>
        <v>984.98400000000004</v>
      </c>
      <c r="I2" t="e">
        <f ca="1">'Let &amp; Lambda'!I5ET(L13)</f>
        <v>#NAME?</v>
      </c>
    </row>
    <row r="3" spans="1:12">
      <c r="A3" t="s">
        <v>6</v>
      </c>
      <c r="B3">
        <v>2</v>
      </c>
      <c r="C3" t="s">
        <v>10</v>
      </c>
      <c r="D3">
        <v>39</v>
      </c>
      <c r="E3">
        <v>25.63</v>
      </c>
      <c r="F3">
        <v>6.58</v>
      </c>
      <c r="H3">
        <f t="shared" ref="H3:H11" si="0">IF(E3*D3-E3*F3&gt;0, E3*D3-E3*F3, "Non Profitable")</f>
        <v>830.92459999999994</v>
      </c>
    </row>
    <row r="4" spans="1:12">
      <c r="A4" t="s">
        <v>6</v>
      </c>
      <c r="B4">
        <v>3</v>
      </c>
      <c r="C4" t="s">
        <v>7</v>
      </c>
      <c r="D4">
        <v>78</v>
      </c>
      <c r="E4">
        <v>1.79</v>
      </c>
      <c r="F4">
        <v>1.0900000000000001</v>
      </c>
      <c r="H4">
        <f t="shared" si="0"/>
        <v>137.66890000000001</v>
      </c>
    </row>
    <row r="5" spans="1:12">
      <c r="A5" t="s">
        <v>6</v>
      </c>
      <c r="B5">
        <v>3</v>
      </c>
      <c r="C5" t="s">
        <v>11</v>
      </c>
      <c r="D5">
        <v>43</v>
      </c>
      <c r="E5">
        <v>39.49</v>
      </c>
      <c r="F5">
        <v>45.22</v>
      </c>
      <c r="H5" t="str">
        <f t="shared" si="0"/>
        <v>Non Profitable</v>
      </c>
    </row>
    <row r="6" spans="1:12">
      <c r="A6" t="s">
        <v>12</v>
      </c>
      <c r="B6">
        <v>4</v>
      </c>
      <c r="C6" t="s">
        <v>13</v>
      </c>
      <c r="D6">
        <v>60</v>
      </c>
      <c r="E6">
        <v>31.33</v>
      </c>
      <c r="F6">
        <v>10.5</v>
      </c>
      <c r="H6">
        <f t="shared" si="0"/>
        <v>1550.835</v>
      </c>
    </row>
    <row r="7" spans="1:12">
      <c r="A7" t="s">
        <v>12</v>
      </c>
      <c r="B7">
        <v>5</v>
      </c>
      <c r="C7" t="s">
        <v>14</v>
      </c>
      <c r="D7">
        <v>91</v>
      </c>
      <c r="E7">
        <v>9.4700000000000006</v>
      </c>
      <c r="F7">
        <v>26.17</v>
      </c>
      <c r="H7">
        <f t="shared" si="0"/>
        <v>613.94010000000003</v>
      </c>
    </row>
    <row r="8" spans="1:12">
      <c r="A8" t="s">
        <v>8</v>
      </c>
      <c r="B8">
        <v>1</v>
      </c>
      <c r="C8" t="s">
        <v>9</v>
      </c>
      <c r="D8">
        <v>28</v>
      </c>
      <c r="E8">
        <v>24.84</v>
      </c>
      <c r="F8">
        <v>3.61</v>
      </c>
      <c r="H8">
        <f t="shared" si="0"/>
        <v>605.84759999999994</v>
      </c>
    </row>
    <row r="9" spans="1:12">
      <c r="A9" t="s">
        <v>8</v>
      </c>
      <c r="B9">
        <v>2</v>
      </c>
      <c r="C9" t="s">
        <v>11</v>
      </c>
      <c r="D9">
        <v>89</v>
      </c>
      <c r="E9">
        <v>42.12</v>
      </c>
      <c r="F9">
        <v>26.87</v>
      </c>
      <c r="H9">
        <f t="shared" si="0"/>
        <v>2616.9155999999998</v>
      </c>
    </row>
    <row r="10" spans="1:12">
      <c r="A10" t="s">
        <v>8</v>
      </c>
      <c r="B10">
        <v>4</v>
      </c>
      <c r="C10" t="s">
        <v>13</v>
      </c>
      <c r="D10">
        <v>80</v>
      </c>
      <c r="E10">
        <v>35.36</v>
      </c>
      <c r="F10">
        <v>5.47</v>
      </c>
      <c r="H10">
        <f t="shared" si="0"/>
        <v>2635.3808000000004</v>
      </c>
    </row>
    <row r="11" spans="1:12">
      <c r="A11" t="s">
        <v>8</v>
      </c>
      <c r="B11">
        <v>5</v>
      </c>
      <c r="C11" t="s">
        <v>9</v>
      </c>
      <c r="D11">
        <v>70</v>
      </c>
      <c r="E11">
        <v>15.73</v>
      </c>
      <c r="F11">
        <v>26.13</v>
      </c>
      <c r="H11">
        <f t="shared" si="0"/>
        <v>690.07510000000013</v>
      </c>
    </row>
  </sheetData>
  <sortState ref="A2:F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Analyze</vt:lpstr>
      <vt:lpstr>Conditional Logic</vt:lpstr>
      <vt:lpstr>Sumproduct</vt:lpstr>
      <vt:lpstr>Let &amp; 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Yeates</dc:creator>
  <cp:lastModifiedBy>Windows</cp:lastModifiedBy>
  <dcterms:created xsi:type="dcterms:W3CDTF">2022-12-12T17:09:47Z</dcterms:created>
  <dcterms:modified xsi:type="dcterms:W3CDTF">2024-03-12T00:15:53Z</dcterms:modified>
</cp:coreProperties>
</file>