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projects\symfony-sample-pricing\src\"/>
    </mc:Choice>
  </mc:AlternateContent>
  <xr:revisionPtr revIDLastSave="0" documentId="13_ncr:1_{8FEBE311-6B11-47AA-BFF1-9666D0F7FFE8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Sheet2" sheetId="2" r:id="rId1"/>
    <sheet name="Sheet3" sheetId="3" r:id="rId2"/>
    <sheet name="data" sheetId="4" r:id="rId3"/>
    <sheet name="pivot_table" sheetId="5" r:id="rId4"/>
  </sheets>
  <calcPr calcId="191029"/>
  <pivotCaches>
    <pivotCache cacheId="6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O11" i="4"/>
  <c r="O12" i="4"/>
  <c r="O16" i="4"/>
  <c r="O19" i="4"/>
  <c r="O20" i="4"/>
  <c r="O21" i="4"/>
  <c r="O35" i="4"/>
  <c r="O37" i="4"/>
  <c r="O47" i="4"/>
  <c r="O49" i="4"/>
  <c r="O53" i="4"/>
  <c r="O57" i="4"/>
  <c r="O58" i="4"/>
  <c r="O59" i="4"/>
  <c r="O68" i="4"/>
  <c r="O69" i="4"/>
  <c r="O71" i="4"/>
  <c r="O72" i="4"/>
  <c r="O73" i="4"/>
  <c r="O74" i="4"/>
  <c r="O88" i="4"/>
  <c r="O89" i="4"/>
  <c r="O91" i="4"/>
  <c r="O92" i="4"/>
  <c r="O93" i="4"/>
  <c r="O94" i="4"/>
  <c r="O113" i="4"/>
  <c r="O114" i="4"/>
  <c r="O115" i="4"/>
  <c r="O116" i="4"/>
  <c r="O117" i="4"/>
  <c r="O118" i="4"/>
  <c r="O120" i="4"/>
  <c r="O121" i="4"/>
  <c r="O123" i="4"/>
  <c r="O124" i="4"/>
  <c r="O131" i="4"/>
  <c r="O142" i="4"/>
  <c r="O143" i="4"/>
  <c r="O144" i="4"/>
  <c r="O145" i="4"/>
  <c r="O146" i="4"/>
  <c r="O147" i="4"/>
  <c r="O164" i="4"/>
  <c r="O165" i="4"/>
  <c r="O166" i="4"/>
  <c r="O167" i="4"/>
  <c r="O168" i="4"/>
  <c r="O169" i="4"/>
  <c r="O170" i="4"/>
  <c r="O171" i="4"/>
  <c r="O172" i="4"/>
  <c r="O173" i="4"/>
  <c r="O174" i="4"/>
  <c r="O182" i="4"/>
  <c r="O183" i="4"/>
  <c r="O184" i="4"/>
  <c r="O185" i="4"/>
  <c r="O186" i="4"/>
  <c r="O187" i="4"/>
  <c r="O188" i="4"/>
  <c r="O189" i="4"/>
  <c r="O190" i="4"/>
  <c r="O191" i="4"/>
  <c r="O203" i="4"/>
  <c r="O211" i="4"/>
  <c r="O215" i="4"/>
  <c r="O219" i="4"/>
  <c r="O222" i="4"/>
  <c r="O223" i="4"/>
  <c r="O246" i="4"/>
  <c r="O248" i="4"/>
  <c r="O258" i="4"/>
  <c r="O261" i="4"/>
  <c r="O262" i="4"/>
  <c r="O263" i="4"/>
  <c r="O264" i="4"/>
  <c r="O265" i="4"/>
  <c r="O266" i="4"/>
  <c r="O267" i="4"/>
  <c r="O274" i="4"/>
  <c r="O280" i="4"/>
  <c r="O282" i="4"/>
  <c r="O290" i="4"/>
  <c r="O291" i="4"/>
  <c r="O292" i="4"/>
  <c r="O293" i="4"/>
  <c r="O294" i="4"/>
  <c r="O295" i="4"/>
  <c r="O296" i="4"/>
  <c r="O297" i="4"/>
  <c r="O298" i="4"/>
  <c r="O303" i="4"/>
  <c r="O304" i="4"/>
  <c r="O307" i="4"/>
  <c r="O310" i="4"/>
  <c r="O311" i="4"/>
  <c r="O312" i="4"/>
  <c r="O313" i="4"/>
  <c r="O314" i="4"/>
  <c r="O315" i="4"/>
  <c r="O319" i="4"/>
  <c r="O323" i="4"/>
  <c r="O341" i="4"/>
  <c r="O345" i="4"/>
  <c r="O348" i="4"/>
  <c r="O349" i="4"/>
  <c r="O350" i="4"/>
  <c r="O351" i="4"/>
  <c r="O352" i="4"/>
  <c r="O353" i="4"/>
  <c r="O360" i="4"/>
  <c r="O361" i="4"/>
  <c r="O362" i="4"/>
  <c r="O363" i="4"/>
  <c r="O364" i="4"/>
  <c r="O365" i="4"/>
  <c r="O366" i="4"/>
  <c r="O367" i="4"/>
  <c r="O368" i="4"/>
  <c r="O372" i="4"/>
  <c r="O375" i="4"/>
  <c r="O378" i="4"/>
  <c r="O379" i="4"/>
  <c r="O380" i="4"/>
  <c r="O381" i="4"/>
  <c r="O382" i="4"/>
  <c r="O383" i="4"/>
  <c r="O384" i="4"/>
  <c r="O387" i="4"/>
  <c r="O389" i="4"/>
  <c r="O402" i="4"/>
  <c r="O403" i="4"/>
  <c r="O423" i="4"/>
  <c r="O425" i="4"/>
  <c r="O429" i="4"/>
  <c r="O430" i="4"/>
  <c r="O431" i="4"/>
  <c r="O432" i="4"/>
  <c r="O433" i="4"/>
  <c r="O434" i="4"/>
  <c r="O440" i="4"/>
  <c r="O442" i="4"/>
  <c r="O443" i="4"/>
  <c r="O444" i="4"/>
  <c r="O445" i="4"/>
  <c r="O446" i="4"/>
  <c r="O447" i="4"/>
  <c r="O448" i="4"/>
  <c r="O449" i="4"/>
  <c r="O450" i="4"/>
  <c r="O451" i="4"/>
  <c r="O452" i="4"/>
  <c r="O456" i="4"/>
  <c r="O458" i="4"/>
  <c r="O459" i="4"/>
  <c r="O460" i="4"/>
  <c r="O461" i="4"/>
  <c r="O462" i="4"/>
  <c r="O463" i="4"/>
  <c r="O466" i="4"/>
  <c r="O470" i="4"/>
  <c r="O479" i="4"/>
  <c r="O10" i="4"/>
  <c r="O18" i="4"/>
  <c r="O22" i="4"/>
  <c r="O23" i="4"/>
  <c r="O25" i="4"/>
  <c r="O26" i="4"/>
  <c r="O38" i="4"/>
  <c r="O41" i="4"/>
  <c r="O55" i="4"/>
  <c r="O60" i="4"/>
  <c r="O61" i="4"/>
  <c r="O77" i="4"/>
  <c r="O78" i="4"/>
  <c r="O79" i="4"/>
  <c r="O96" i="4"/>
  <c r="O97" i="4"/>
  <c r="O98" i="4"/>
  <c r="O101" i="4"/>
  <c r="O102" i="4"/>
  <c r="O103" i="4"/>
  <c r="O104" i="4"/>
  <c r="O107" i="4"/>
  <c r="O109" i="4"/>
  <c r="O126" i="4"/>
  <c r="O129" i="4"/>
  <c r="O130" i="4"/>
  <c r="O133" i="4"/>
  <c r="O134" i="4"/>
  <c r="O135" i="4"/>
  <c r="O136" i="4"/>
  <c r="O137" i="4"/>
  <c r="O138" i="4"/>
  <c r="O140" i="4"/>
  <c r="O150" i="4"/>
  <c r="O151" i="4"/>
  <c r="O154" i="4"/>
  <c r="O155" i="4"/>
  <c r="O156" i="4"/>
  <c r="O157" i="4"/>
  <c r="O162" i="4"/>
  <c r="O163" i="4"/>
  <c r="O179" i="4"/>
  <c r="O181" i="4"/>
  <c r="O192" i="4"/>
  <c r="O193" i="4"/>
  <c r="O196" i="4"/>
  <c r="O197" i="4"/>
  <c r="O199" i="4"/>
  <c r="O200" i="4"/>
  <c r="O201" i="4"/>
  <c r="O202" i="4"/>
  <c r="O206" i="4"/>
  <c r="O207" i="4"/>
  <c r="O208" i="4"/>
  <c r="O209" i="4"/>
  <c r="O210" i="4"/>
  <c r="O216" i="4"/>
  <c r="O220" i="4"/>
  <c r="O221" i="4"/>
  <c r="O226" i="4"/>
  <c r="O227" i="4"/>
  <c r="O228" i="4"/>
  <c r="O229" i="4"/>
  <c r="O235" i="4"/>
  <c r="O236" i="4"/>
  <c r="O237" i="4"/>
  <c r="O238" i="4"/>
  <c r="O240" i="4"/>
  <c r="O241" i="4"/>
  <c r="O244" i="4"/>
  <c r="O245" i="4"/>
  <c r="O247" i="4"/>
  <c r="O249" i="4"/>
  <c r="O250" i="4"/>
  <c r="O254" i="4"/>
  <c r="O256" i="4"/>
  <c r="O257" i="4"/>
  <c r="O260" i="4"/>
  <c r="O269" i="4"/>
  <c r="O272" i="4"/>
  <c r="O273" i="4"/>
  <c r="O276" i="4"/>
  <c r="O279" i="4"/>
  <c r="O281" i="4"/>
  <c r="O283" i="4"/>
  <c r="O284" i="4"/>
  <c r="O285" i="4"/>
  <c r="O286" i="4"/>
  <c r="O289" i="4"/>
  <c r="O299" i="4"/>
  <c r="O305" i="4"/>
  <c r="O306" i="4"/>
  <c r="O308" i="4"/>
  <c r="O316" i="4"/>
  <c r="O317" i="4"/>
  <c r="O322" i="4"/>
  <c r="O326" i="4"/>
  <c r="O327" i="4"/>
  <c r="O330" i="4"/>
  <c r="O332" i="4"/>
  <c r="O335" i="4"/>
  <c r="O339" i="4"/>
  <c r="O340" i="4"/>
  <c r="O342" i="4"/>
  <c r="O343" i="4"/>
  <c r="O347" i="4"/>
  <c r="O354" i="4"/>
  <c r="O355" i="4"/>
  <c r="O358" i="4"/>
  <c r="O359" i="4"/>
  <c r="O369" i="4"/>
  <c r="O373" i="4"/>
  <c r="O374" i="4"/>
  <c r="O385" i="4"/>
  <c r="O386" i="4"/>
  <c r="O388" i="4"/>
  <c r="O394" i="4"/>
  <c r="O395" i="4"/>
  <c r="O400" i="4"/>
  <c r="O401" i="4"/>
  <c r="O404" i="4"/>
  <c r="O405" i="4"/>
  <c r="O408" i="4"/>
  <c r="O409" i="4"/>
  <c r="O414" i="4"/>
  <c r="O416" i="4"/>
  <c r="O421" i="4"/>
  <c r="O422" i="4"/>
  <c r="O424" i="4"/>
  <c r="O427" i="4"/>
  <c r="O435" i="4"/>
  <c r="O438" i="4"/>
  <c r="O439" i="4"/>
  <c r="O441" i="4"/>
  <c r="O454" i="4"/>
  <c r="O455" i="4"/>
  <c r="O464" i="4"/>
  <c r="O465" i="4"/>
  <c r="O467" i="4"/>
  <c r="O472" i="4"/>
  <c r="O473" i="4"/>
  <c r="O474" i="4"/>
  <c r="O478" i="4"/>
  <c r="O480" i="4"/>
  <c r="O482" i="4"/>
  <c r="O483" i="4"/>
  <c r="O485" i="4"/>
  <c r="O486" i="4"/>
  <c r="O487" i="4"/>
  <c r="O212" i="4"/>
  <c r="O230" i="4"/>
  <c r="O231" i="4"/>
  <c r="O2" i="4"/>
  <c r="O3" i="4"/>
  <c r="O4" i="4"/>
  <c r="O6" i="4"/>
  <c r="O7" i="4"/>
  <c r="O8" i="4"/>
  <c r="O9" i="4"/>
  <c r="O24" i="4"/>
  <c r="O27" i="4"/>
  <c r="O28" i="4"/>
  <c r="O29" i="4"/>
  <c r="O30" i="4"/>
  <c r="O32" i="4"/>
  <c r="O33" i="4"/>
  <c r="O34" i="4"/>
  <c r="O36" i="4"/>
  <c r="O39" i="4"/>
  <c r="O40" i="4"/>
  <c r="O43" i="4"/>
  <c r="O45" i="4"/>
  <c r="O46" i="4"/>
  <c r="O48" i="4"/>
  <c r="O51" i="4"/>
  <c r="O52" i="4"/>
  <c r="O56" i="4"/>
  <c r="O62" i="4"/>
  <c r="O63" i="4"/>
  <c r="O65" i="4"/>
  <c r="O66" i="4"/>
  <c r="O67" i="4"/>
  <c r="O76" i="4"/>
  <c r="O80" i="4"/>
  <c r="O81" i="4"/>
  <c r="O82" i="4"/>
  <c r="O83" i="4"/>
  <c r="O85" i="4"/>
  <c r="O86" i="4"/>
  <c r="O87" i="4"/>
  <c r="O99" i="4"/>
  <c r="O100" i="4"/>
  <c r="O127" i="4"/>
  <c r="O139" i="4"/>
  <c r="O148" i="4"/>
  <c r="O149" i="4"/>
  <c r="O152" i="4"/>
  <c r="O194" i="4"/>
  <c r="O204" i="4"/>
  <c r="O205" i="4"/>
  <c r="O214" i="4"/>
  <c r="O217" i="4"/>
  <c r="O224" i="4"/>
  <c r="O232" i="4"/>
  <c r="O233" i="4"/>
  <c r="O242" i="4"/>
  <c r="O255" i="4"/>
  <c r="O270" i="4"/>
  <c r="O324" i="4"/>
  <c r="O325" i="4"/>
  <c r="O336" i="4"/>
  <c r="O337" i="4"/>
  <c r="O344" i="4"/>
  <c r="O391" i="4"/>
  <c r="O392" i="4"/>
  <c r="O397" i="4"/>
  <c r="O398" i="4"/>
  <c r="O410" i="4"/>
  <c r="O418" i="4"/>
  <c r="O419" i="4"/>
  <c r="O476" i="4"/>
  <c r="O125" i="4"/>
  <c r="O132" i="4"/>
  <c r="O153" i="4"/>
  <c r="O268" i="4"/>
  <c r="O275" i="4"/>
  <c r="O320" i="4"/>
  <c r="O334" i="4"/>
  <c r="O396" i="4"/>
  <c r="O417" i="4"/>
  <c r="O468" i="4"/>
  <c r="O475" i="4"/>
  <c r="O128" i="4"/>
  <c r="O218" i="4"/>
  <c r="O225" i="4"/>
  <c r="O271" i="4"/>
  <c r="O287" i="4"/>
  <c r="O288" i="4"/>
  <c r="O321" i="4"/>
  <c r="O338" i="4"/>
  <c r="O390" i="4"/>
  <c r="O393" i="4"/>
  <c r="O399" i="4"/>
  <c r="O420" i="4"/>
  <c r="O469" i="4"/>
  <c r="O471" i="4"/>
  <c r="O477" i="4"/>
  <c r="O5" i="4"/>
  <c r="O13" i="4"/>
  <c r="O14" i="4"/>
  <c r="O15" i="4"/>
  <c r="O31" i="4"/>
  <c r="O44" i="4"/>
  <c r="O50" i="4"/>
  <c r="O64" i="4"/>
  <c r="O70" i="4"/>
  <c r="O84" i="4"/>
  <c r="O90" i="4"/>
  <c r="O110" i="4"/>
  <c r="O111" i="4"/>
  <c r="O112" i="4"/>
  <c r="O119" i="4"/>
  <c r="O122" i="4"/>
  <c r="O141" i="4"/>
  <c r="O158" i="4"/>
  <c r="O159" i="4"/>
  <c r="O213" i="4"/>
  <c r="O234" i="4"/>
  <c r="O253" i="4"/>
  <c r="O259" i="4"/>
  <c r="O277" i="4"/>
  <c r="O278" i="4"/>
  <c r="O333" i="4"/>
  <c r="O346" i="4"/>
  <c r="O356" i="4"/>
  <c r="O357" i="4"/>
  <c r="O415" i="4"/>
  <c r="O426" i="4"/>
  <c r="O428" i="4"/>
  <c r="O436" i="4"/>
  <c r="O437" i="4"/>
  <c r="O17" i="4"/>
  <c r="O42" i="4"/>
  <c r="O54" i="4"/>
  <c r="O75" i="4"/>
  <c r="O95" i="4"/>
  <c r="O105" i="4"/>
  <c r="O106" i="4"/>
  <c r="O108" i="4"/>
  <c r="O175" i="4"/>
  <c r="O176" i="4"/>
  <c r="O177" i="4"/>
  <c r="O178" i="4"/>
  <c r="O180" i="4"/>
  <c r="O195" i="4"/>
  <c r="O198" i="4"/>
  <c r="O239" i="4"/>
  <c r="O243" i="4"/>
  <c r="O251" i="4"/>
  <c r="O252" i="4"/>
  <c r="O300" i="4"/>
  <c r="O301" i="4"/>
  <c r="O302" i="4"/>
  <c r="O309" i="4"/>
  <c r="O318" i="4"/>
  <c r="O328" i="4"/>
  <c r="O329" i="4"/>
  <c r="O331" i="4"/>
  <c r="O370" i="4"/>
  <c r="O371" i="4"/>
  <c r="O376" i="4"/>
  <c r="O377" i="4"/>
  <c r="O406" i="4"/>
  <c r="O407" i="4"/>
  <c r="O411" i="4"/>
  <c r="O412" i="4"/>
  <c r="O413" i="4"/>
  <c r="O453" i="4"/>
  <c r="O457" i="4"/>
  <c r="O481" i="4"/>
  <c r="O484" i="4"/>
  <c r="O160" i="4"/>
  <c r="O161" i="4"/>
  <c r="M11" i="4"/>
  <c r="N11" i="4" s="1"/>
  <c r="M12" i="4"/>
  <c r="N12" i="4" s="1"/>
  <c r="M16" i="4"/>
  <c r="N16" i="4" s="1"/>
  <c r="M19" i="4"/>
  <c r="N19" i="4" s="1"/>
  <c r="M20" i="4"/>
  <c r="N20" i="4" s="1"/>
  <c r="M21" i="4"/>
  <c r="N21" i="4" s="1"/>
  <c r="M35" i="4"/>
  <c r="N35" i="4" s="1"/>
  <c r="M37" i="4"/>
  <c r="N37" i="4" s="1"/>
  <c r="M47" i="4"/>
  <c r="N47" i="4" s="1"/>
  <c r="M49" i="4"/>
  <c r="N49" i="4" s="1"/>
  <c r="M53" i="4"/>
  <c r="N53" i="4" s="1"/>
  <c r="M57" i="4"/>
  <c r="N57" i="4" s="1"/>
  <c r="M58" i="4"/>
  <c r="N58" i="4" s="1"/>
  <c r="M59" i="4"/>
  <c r="N59" i="4" s="1"/>
  <c r="M68" i="4"/>
  <c r="N68" i="4" s="1"/>
  <c r="M69" i="4"/>
  <c r="N69" i="4" s="1"/>
  <c r="M71" i="4"/>
  <c r="N71" i="4" s="1"/>
  <c r="M72" i="4"/>
  <c r="N72" i="4" s="1"/>
  <c r="M73" i="4"/>
  <c r="N73" i="4" s="1"/>
  <c r="M74" i="4"/>
  <c r="N74" i="4" s="1"/>
  <c r="M88" i="4"/>
  <c r="N88" i="4" s="1"/>
  <c r="M89" i="4"/>
  <c r="N89" i="4" s="1"/>
  <c r="M91" i="4"/>
  <c r="N91" i="4" s="1"/>
  <c r="M92" i="4"/>
  <c r="N92" i="4" s="1"/>
  <c r="M93" i="4"/>
  <c r="N93" i="4" s="1"/>
  <c r="M94" i="4"/>
  <c r="N94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20" i="4"/>
  <c r="N120" i="4" s="1"/>
  <c r="M121" i="4"/>
  <c r="N121" i="4" s="1"/>
  <c r="M123" i="4"/>
  <c r="N123" i="4" s="1"/>
  <c r="M124" i="4"/>
  <c r="N124" i="4" s="1"/>
  <c r="M131" i="4"/>
  <c r="N13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203" i="4"/>
  <c r="N203" i="4" s="1"/>
  <c r="M211" i="4"/>
  <c r="N211" i="4" s="1"/>
  <c r="M215" i="4"/>
  <c r="N215" i="4" s="1"/>
  <c r="M219" i="4"/>
  <c r="N219" i="4" s="1"/>
  <c r="M222" i="4"/>
  <c r="N222" i="4" s="1"/>
  <c r="M223" i="4"/>
  <c r="N223" i="4" s="1"/>
  <c r="M246" i="4"/>
  <c r="N246" i="4" s="1"/>
  <c r="M248" i="4"/>
  <c r="N248" i="4" s="1"/>
  <c r="M258" i="4"/>
  <c r="N258" i="4" s="1"/>
  <c r="M261" i="4"/>
  <c r="N261" i="4" s="1"/>
  <c r="M262" i="4"/>
  <c r="N262" i="4" s="1"/>
  <c r="M263" i="4"/>
  <c r="N263" i="4" s="1"/>
  <c r="M264" i="4"/>
  <c r="N264" i="4" s="1"/>
  <c r="M265" i="4"/>
  <c r="N265" i="4" s="1"/>
  <c r="M266" i="4"/>
  <c r="N266" i="4" s="1"/>
  <c r="M267" i="4"/>
  <c r="N267" i="4" s="1"/>
  <c r="M274" i="4"/>
  <c r="N274" i="4" s="1"/>
  <c r="M280" i="4"/>
  <c r="N280" i="4" s="1"/>
  <c r="M282" i="4"/>
  <c r="N282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303" i="4"/>
  <c r="N303" i="4" s="1"/>
  <c r="M304" i="4"/>
  <c r="N304" i="4" s="1"/>
  <c r="M307" i="4"/>
  <c r="N307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9" i="4"/>
  <c r="N319" i="4" s="1"/>
  <c r="M323" i="4"/>
  <c r="N323" i="4" s="1"/>
  <c r="M341" i="4"/>
  <c r="N341" i="4" s="1"/>
  <c r="M345" i="4"/>
  <c r="N345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72" i="4"/>
  <c r="N372" i="4" s="1"/>
  <c r="M375" i="4"/>
  <c r="N375" i="4" s="1"/>
  <c r="M378" i="4"/>
  <c r="N378" i="4" s="1"/>
  <c r="M379" i="4"/>
  <c r="N379" i="4" s="1"/>
  <c r="M380" i="4"/>
  <c r="N380" i="4" s="1"/>
  <c r="M381" i="4"/>
  <c r="N381" i="4" s="1"/>
  <c r="M382" i="4"/>
  <c r="N382" i="4" s="1"/>
  <c r="M383" i="4"/>
  <c r="N383" i="4" s="1"/>
  <c r="M384" i="4"/>
  <c r="N384" i="4" s="1"/>
  <c r="M387" i="4"/>
  <c r="N387" i="4" s="1"/>
  <c r="M389" i="4"/>
  <c r="N389" i="4" s="1"/>
  <c r="M402" i="4"/>
  <c r="N402" i="4" s="1"/>
  <c r="M403" i="4"/>
  <c r="N403" i="4" s="1"/>
  <c r="M423" i="4"/>
  <c r="N423" i="4" s="1"/>
  <c r="M425" i="4"/>
  <c r="N425" i="4" s="1"/>
  <c r="M429" i="4"/>
  <c r="N429" i="4" s="1"/>
  <c r="M430" i="4"/>
  <c r="N430" i="4" s="1"/>
  <c r="M431" i="4"/>
  <c r="N431" i="4" s="1"/>
  <c r="M432" i="4"/>
  <c r="N432" i="4" s="1"/>
  <c r="M433" i="4"/>
  <c r="N433" i="4" s="1"/>
  <c r="M434" i="4"/>
  <c r="N434" i="4" s="1"/>
  <c r="M440" i="4"/>
  <c r="N440" i="4" s="1"/>
  <c r="M442" i="4"/>
  <c r="N442" i="4" s="1"/>
  <c r="M443" i="4"/>
  <c r="N443" i="4" s="1"/>
  <c r="M444" i="4"/>
  <c r="N444" i="4" s="1"/>
  <c r="M445" i="4"/>
  <c r="N445" i="4" s="1"/>
  <c r="M446" i="4"/>
  <c r="N446" i="4" s="1"/>
  <c r="M447" i="4"/>
  <c r="N447" i="4" s="1"/>
  <c r="M448" i="4"/>
  <c r="N448" i="4" s="1"/>
  <c r="M449" i="4"/>
  <c r="N449" i="4" s="1"/>
  <c r="M450" i="4"/>
  <c r="N450" i="4" s="1"/>
  <c r="M451" i="4"/>
  <c r="N451" i="4" s="1"/>
  <c r="M452" i="4"/>
  <c r="N452" i="4" s="1"/>
  <c r="M456" i="4"/>
  <c r="N456" i="4" s="1"/>
  <c r="M458" i="4"/>
  <c r="N458" i="4" s="1"/>
  <c r="M459" i="4"/>
  <c r="N459" i="4" s="1"/>
  <c r="M460" i="4"/>
  <c r="N460" i="4" s="1"/>
  <c r="M461" i="4"/>
  <c r="N461" i="4" s="1"/>
  <c r="M462" i="4"/>
  <c r="N462" i="4" s="1"/>
  <c r="M463" i="4"/>
  <c r="N463" i="4" s="1"/>
  <c r="M466" i="4"/>
  <c r="N466" i="4" s="1"/>
  <c r="M470" i="4"/>
  <c r="N470" i="4" s="1"/>
  <c r="M479" i="4"/>
  <c r="N479" i="4" s="1"/>
  <c r="M10" i="4"/>
  <c r="N10" i="4" s="1"/>
  <c r="M18" i="4"/>
  <c r="N18" i="4" s="1"/>
  <c r="M22" i="4"/>
  <c r="N22" i="4" s="1"/>
  <c r="M23" i="4"/>
  <c r="N23" i="4" s="1"/>
  <c r="M25" i="4"/>
  <c r="N25" i="4" s="1"/>
  <c r="M26" i="4"/>
  <c r="N26" i="4" s="1"/>
  <c r="M38" i="4"/>
  <c r="N38" i="4" s="1"/>
  <c r="M41" i="4"/>
  <c r="N41" i="4" s="1"/>
  <c r="M55" i="4"/>
  <c r="N55" i="4" s="1"/>
  <c r="M60" i="4"/>
  <c r="N60" i="4" s="1"/>
  <c r="M61" i="4"/>
  <c r="N61" i="4" s="1"/>
  <c r="M77" i="4"/>
  <c r="N77" i="4" s="1"/>
  <c r="M78" i="4"/>
  <c r="N78" i="4" s="1"/>
  <c r="M79" i="4"/>
  <c r="N79" i="4" s="1"/>
  <c r="M96" i="4"/>
  <c r="N96" i="4" s="1"/>
  <c r="M97" i="4"/>
  <c r="N97" i="4" s="1"/>
  <c r="M98" i="4"/>
  <c r="N98" i="4" s="1"/>
  <c r="M101" i="4"/>
  <c r="N101" i="4" s="1"/>
  <c r="M102" i="4"/>
  <c r="N102" i="4" s="1"/>
  <c r="M103" i="4"/>
  <c r="N103" i="4" s="1"/>
  <c r="M104" i="4"/>
  <c r="N104" i="4" s="1"/>
  <c r="M107" i="4"/>
  <c r="N107" i="4" s="1"/>
  <c r="M109" i="4"/>
  <c r="N109" i="4" s="1"/>
  <c r="M126" i="4"/>
  <c r="N126" i="4" s="1"/>
  <c r="M129" i="4"/>
  <c r="N129" i="4" s="1"/>
  <c r="M130" i="4"/>
  <c r="N130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40" i="4"/>
  <c r="N140" i="4" s="1"/>
  <c r="M150" i="4"/>
  <c r="N150" i="4" s="1"/>
  <c r="M151" i="4"/>
  <c r="N151" i="4" s="1"/>
  <c r="M154" i="4"/>
  <c r="N154" i="4" s="1"/>
  <c r="M155" i="4"/>
  <c r="N155" i="4" s="1"/>
  <c r="M156" i="4"/>
  <c r="N156" i="4" s="1"/>
  <c r="M157" i="4"/>
  <c r="N157" i="4" s="1"/>
  <c r="M162" i="4"/>
  <c r="N162" i="4" s="1"/>
  <c r="M163" i="4"/>
  <c r="N163" i="4" s="1"/>
  <c r="M179" i="4"/>
  <c r="N179" i="4" s="1"/>
  <c r="M181" i="4"/>
  <c r="N181" i="4" s="1"/>
  <c r="M192" i="4"/>
  <c r="N192" i="4" s="1"/>
  <c r="M193" i="4"/>
  <c r="N193" i="4" s="1"/>
  <c r="M196" i="4"/>
  <c r="N196" i="4" s="1"/>
  <c r="M197" i="4"/>
  <c r="N197" i="4" s="1"/>
  <c r="M199" i="4"/>
  <c r="N199" i="4" s="1"/>
  <c r="M200" i="4"/>
  <c r="N200" i="4" s="1"/>
  <c r="M201" i="4"/>
  <c r="N201" i="4" s="1"/>
  <c r="M202" i="4"/>
  <c r="N202" i="4" s="1"/>
  <c r="M206" i="4"/>
  <c r="N206" i="4" s="1"/>
  <c r="M207" i="4"/>
  <c r="N207" i="4" s="1"/>
  <c r="M208" i="4"/>
  <c r="N208" i="4" s="1"/>
  <c r="M209" i="4"/>
  <c r="N209" i="4" s="1"/>
  <c r="M210" i="4"/>
  <c r="N210" i="4" s="1"/>
  <c r="M216" i="4"/>
  <c r="N216" i="4" s="1"/>
  <c r="M220" i="4"/>
  <c r="N220" i="4" s="1"/>
  <c r="M221" i="4"/>
  <c r="N221" i="4" s="1"/>
  <c r="M226" i="4"/>
  <c r="N226" i="4" s="1"/>
  <c r="M227" i="4"/>
  <c r="N227" i="4" s="1"/>
  <c r="M228" i="4"/>
  <c r="N228" i="4" s="1"/>
  <c r="M229" i="4"/>
  <c r="N229" i="4" s="1"/>
  <c r="M235" i="4"/>
  <c r="N235" i="4" s="1"/>
  <c r="M236" i="4"/>
  <c r="N236" i="4" s="1"/>
  <c r="M237" i="4"/>
  <c r="N237" i="4" s="1"/>
  <c r="M238" i="4"/>
  <c r="N238" i="4" s="1"/>
  <c r="M240" i="4"/>
  <c r="N240" i="4" s="1"/>
  <c r="M241" i="4"/>
  <c r="N241" i="4" s="1"/>
  <c r="M244" i="4"/>
  <c r="N244" i="4" s="1"/>
  <c r="M245" i="4"/>
  <c r="N245" i="4" s="1"/>
  <c r="M247" i="4"/>
  <c r="N247" i="4" s="1"/>
  <c r="M249" i="4"/>
  <c r="N249" i="4" s="1"/>
  <c r="M250" i="4"/>
  <c r="N250" i="4" s="1"/>
  <c r="M254" i="4"/>
  <c r="N254" i="4" s="1"/>
  <c r="M256" i="4"/>
  <c r="N256" i="4" s="1"/>
  <c r="M257" i="4"/>
  <c r="N257" i="4" s="1"/>
  <c r="M260" i="4"/>
  <c r="N260" i="4" s="1"/>
  <c r="M269" i="4"/>
  <c r="N269" i="4" s="1"/>
  <c r="M272" i="4"/>
  <c r="N272" i="4" s="1"/>
  <c r="M273" i="4"/>
  <c r="N273" i="4" s="1"/>
  <c r="M276" i="4"/>
  <c r="N276" i="4" s="1"/>
  <c r="M279" i="4"/>
  <c r="N279" i="4" s="1"/>
  <c r="M281" i="4"/>
  <c r="N281" i="4" s="1"/>
  <c r="M283" i="4"/>
  <c r="N283" i="4" s="1"/>
  <c r="M284" i="4"/>
  <c r="N284" i="4" s="1"/>
  <c r="M285" i="4"/>
  <c r="N285" i="4" s="1"/>
  <c r="M286" i="4"/>
  <c r="N286" i="4" s="1"/>
  <c r="M289" i="4"/>
  <c r="N289" i="4" s="1"/>
  <c r="M299" i="4"/>
  <c r="N299" i="4" s="1"/>
  <c r="M305" i="4"/>
  <c r="N305" i="4" s="1"/>
  <c r="M306" i="4"/>
  <c r="N306" i="4" s="1"/>
  <c r="M308" i="4"/>
  <c r="N308" i="4" s="1"/>
  <c r="M316" i="4"/>
  <c r="N316" i="4" s="1"/>
  <c r="M317" i="4"/>
  <c r="N317" i="4" s="1"/>
  <c r="M322" i="4"/>
  <c r="N322" i="4" s="1"/>
  <c r="M326" i="4"/>
  <c r="N326" i="4" s="1"/>
  <c r="M327" i="4"/>
  <c r="N327" i="4" s="1"/>
  <c r="M330" i="4"/>
  <c r="N330" i="4" s="1"/>
  <c r="M332" i="4"/>
  <c r="N332" i="4" s="1"/>
  <c r="M335" i="4"/>
  <c r="N335" i="4" s="1"/>
  <c r="M339" i="4"/>
  <c r="N339" i="4" s="1"/>
  <c r="M340" i="4"/>
  <c r="N340" i="4" s="1"/>
  <c r="M342" i="4"/>
  <c r="N342" i="4" s="1"/>
  <c r="M343" i="4"/>
  <c r="N343" i="4" s="1"/>
  <c r="M347" i="4"/>
  <c r="N347" i="4" s="1"/>
  <c r="M354" i="4"/>
  <c r="N354" i="4" s="1"/>
  <c r="M355" i="4"/>
  <c r="N355" i="4" s="1"/>
  <c r="M358" i="4"/>
  <c r="N358" i="4" s="1"/>
  <c r="M359" i="4"/>
  <c r="N359" i="4" s="1"/>
  <c r="M369" i="4"/>
  <c r="N369" i="4" s="1"/>
  <c r="M373" i="4"/>
  <c r="N373" i="4" s="1"/>
  <c r="M374" i="4"/>
  <c r="N374" i="4" s="1"/>
  <c r="M385" i="4"/>
  <c r="N385" i="4" s="1"/>
  <c r="M386" i="4"/>
  <c r="N386" i="4" s="1"/>
  <c r="M388" i="4"/>
  <c r="N388" i="4" s="1"/>
  <c r="M394" i="4"/>
  <c r="N394" i="4" s="1"/>
  <c r="M395" i="4"/>
  <c r="N395" i="4" s="1"/>
  <c r="M400" i="4"/>
  <c r="N400" i="4" s="1"/>
  <c r="M401" i="4"/>
  <c r="N401" i="4" s="1"/>
  <c r="M404" i="4"/>
  <c r="N404" i="4" s="1"/>
  <c r="M405" i="4"/>
  <c r="N405" i="4" s="1"/>
  <c r="M408" i="4"/>
  <c r="N408" i="4" s="1"/>
  <c r="M409" i="4"/>
  <c r="N409" i="4" s="1"/>
  <c r="M414" i="4"/>
  <c r="N414" i="4" s="1"/>
  <c r="M416" i="4"/>
  <c r="N416" i="4" s="1"/>
  <c r="M421" i="4"/>
  <c r="N421" i="4" s="1"/>
  <c r="M422" i="4"/>
  <c r="N422" i="4" s="1"/>
  <c r="M424" i="4"/>
  <c r="N424" i="4" s="1"/>
  <c r="M427" i="4"/>
  <c r="N427" i="4" s="1"/>
  <c r="M435" i="4"/>
  <c r="N435" i="4" s="1"/>
  <c r="M438" i="4"/>
  <c r="N438" i="4" s="1"/>
  <c r="M439" i="4"/>
  <c r="N439" i="4" s="1"/>
  <c r="M441" i="4"/>
  <c r="N441" i="4" s="1"/>
  <c r="M454" i="4"/>
  <c r="N454" i="4" s="1"/>
  <c r="M455" i="4"/>
  <c r="N455" i="4" s="1"/>
  <c r="M464" i="4"/>
  <c r="N464" i="4" s="1"/>
  <c r="M465" i="4"/>
  <c r="N465" i="4" s="1"/>
  <c r="M467" i="4"/>
  <c r="N467" i="4" s="1"/>
  <c r="M472" i="4"/>
  <c r="N472" i="4" s="1"/>
  <c r="M473" i="4"/>
  <c r="N473" i="4" s="1"/>
  <c r="M474" i="4"/>
  <c r="N474" i="4" s="1"/>
  <c r="M478" i="4"/>
  <c r="N478" i="4" s="1"/>
  <c r="M480" i="4"/>
  <c r="N480" i="4" s="1"/>
  <c r="M482" i="4"/>
  <c r="N482" i="4" s="1"/>
  <c r="M483" i="4"/>
  <c r="N483" i="4" s="1"/>
  <c r="M485" i="4"/>
  <c r="N485" i="4" s="1"/>
  <c r="M486" i="4"/>
  <c r="N486" i="4" s="1"/>
  <c r="M487" i="4"/>
  <c r="N487" i="4" s="1"/>
  <c r="M212" i="4"/>
  <c r="N212" i="4" s="1"/>
  <c r="M230" i="4"/>
  <c r="N230" i="4" s="1"/>
  <c r="M231" i="4"/>
  <c r="N231" i="4" s="1"/>
  <c r="M2" i="4"/>
  <c r="N2" i="4" s="1"/>
  <c r="M3" i="4"/>
  <c r="N3" i="4" s="1"/>
  <c r="M4" i="4"/>
  <c r="N4" i="4" s="1"/>
  <c r="M6" i="4"/>
  <c r="N6" i="4" s="1"/>
  <c r="M7" i="4"/>
  <c r="N7" i="4" s="1"/>
  <c r="M8" i="4"/>
  <c r="N8" i="4" s="1"/>
  <c r="M9" i="4"/>
  <c r="N9" i="4" s="1"/>
  <c r="M24" i="4"/>
  <c r="N24" i="4" s="1"/>
  <c r="M27" i="4"/>
  <c r="N27" i="4" s="1"/>
  <c r="M28" i="4"/>
  <c r="N28" i="4" s="1"/>
  <c r="M29" i="4"/>
  <c r="N29" i="4" s="1"/>
  <c r="M30" i="4"/>
  <c r="N30" i="4" s="1"/>
  <c r="M32" i="4"/>
  <c r="N32" i="4" s="1"/>
  <c r="M33" i="4"/>
  <c r="N33" i="4" s="1"/>
  <c r="M34" i="4"/>
  <c r="N34" i="4" s="1"/>
  <c r="M36" i="4"/>
  <c r="N36" i="4" s="1"/>
  <c r="M39" i="4"/>
  <c r="N39" i="4" s="1"/>
  <c r="M40" i="4"/>
  <c r="N40" i="4" s="1"/>
  <c r="M43" i="4"/>
  <c r="N43" i="4" s="1"/>
  <c r="M45" i="4"/>
  <c r="N45" i="4" s="1"/>
  <c r="M46" i="4"/>
  <c r="N46" i="4" s="1"/>
  <c r="M48" i="4"/>
  <c r="N48" i="4" s="1"/>
  <c r="M51" i="4"/>
  <c r="N51" i="4" s="1"/>
  <c r="M52" i="4"/>
  <c r="N52" i="4" s="1"/>
  <c r="M56" i="4"/>
  <c r="N56" i="4" s="1"/>
  <c r="M62" i="4"/>
  <c r="N62" i="4" s="1"/>
  <c r="M63" i="4"/>
  <c r="N63" i="4" s="1"/>
  <c r="M65" i="4"/>
  <c r="N65" i="4" s="1"/>
  <c r="M66" i="4"/>
  <c r="N66" i="4" s="1"/>
  <c r="M67" i="4"/>
  <c r="N67" i="4" s="1"/>
  <c r="M76" i="4"/>
  <c r="N76" i="4" s="1"/>
  <c r="M80" i="4"/>
  <c r="N80" i="4" s="1"/>
  <c r="M81" i="4"/>
  <c r="N81" i="4" s="1"/>
  <c r="M82" i="4"/>
  <c r="N82" i="4" s="1"/>
  <c r="M83" i="4"/>
  <c r="N83" i="4" s="1"/>
  <c r="M85" i="4"/>
  <c r="N85" i="4" s="1"/>
  <c r="M86" i="4"/>
  <c r="N86" i="4" s="1"/>
  <c r="M87" i="4"/>
  <c r="N87" i="4" s="1"/>
  <c r="M99" i="4"/>
  <c r="N99" i="4" s="1"/>
  <c r="M100" i="4"/>
  <c r="N100" i="4" s="1"/>
  <c r="M127" i="4"/>
  <c r="N127" i="4" s="1"/>
  <c r="M139" i="4"/>
  <c r="N139" i="4" s="1"/>
  <c r="M148" i="4"/>
  <c r="N148" i="4" s="1"/>
  <c r="M149" i="4"/>
  <c r="N149" i="4" s="1"/>
  <c r="M152" i="4"/>
  <c r="N152" i="4" s="1"/>
  <c r="M194" i="4"/>
  <c r="N194" i="4" s="1"/>
  <c r="M204" i="4"/>
  <c r="N204" i="4" s="1"/>
  <c r="M205" i="4"/>
  <c r="N205" i="4" s="1"/>
  <c r="M214" i="4"/>
  <c r="N214" i="4" s="1"/>
  <c r="M217" i="4"/>
  <c r="N217" i="4" s="1"/>
  <c r="M224" i="4"/>
  <c r="N224" i="4" s="1"/>
  <c r="M232" i="4"/>
  <c r="N232" i="4" s="1"/>
  <c r="M233" i="4"/>
  <c r="N233" i="4" s="1"/>
  <c r="M242" i="4"/>
  <c r="N242" i="4" s="1"/>
  <c r="M255" i="4"/>
  <c r="N255" i="4" s="1"/>
  <c r="M270" i="4"/>
  <c r="N270" i="4" s="1"/>
  <c r="M324" i="4"/>
  <c r="N324" i="4" s="1"/>
  <c r="M325" i="4"/>
  <c r="N325" i="4" s="1"/>
  <c r="M336" i="4"/>
  <c r="N336" i="4" s="1"/>
  <c r="M337" i="4"/>
  <c r="N337" i="4" s="1"/>
  <c r="M344" i="4"/>
  <c r="N344" i="4" s="1"/>
  <c r="M391" i="4"/>
  <c r="N391" i="4" s="1"/>
  <c r="M392" i="4"/>
  <c r="N392" i="4" s="1"/>
  <c r="M397" i="4"/>
  <c r="N397" i="4" s="1"/>
  <c r="M398" i="4"/>
  <c r="N398" i="4" s="1"/>
  <c r="M410" i="4"/>
  <c r="N410" i="4" s="1"/>
  <c r="M418" i="4"/>
  <c r="N418" i="4" s="1"/>
  <c r="M419" i="4"/>
  <c r="N419" i="4" s="1"/>
  <c r="M476" i="4"/>
  <c r="N476" i="4" s="1"/>
  <c r="M125" i="4"/>
  <c r="N125" i="4" s="1"/>
  <c r="M132" i="4"/>
  <c r="N132" i="4" s="1"/>
  <c r="M153" i="4"/>
  <c r="N153" i="4" s="1"/>
  <c r="M268" i="4"/>
  <c r="N268" i="4" s="1"/>
  <c r="M275" i="4"/>
  <c r="N275" i="4" s="1"/>
  <c r="M320" i="4"/>
  <c r="N320" i="4" s="1"/>
  <c r="M334" i="4"/>
  <c r="N334" i="4" s="1"/>
  <c r="M396" i="4"/>
  <c r="N396" i="4" s="1"/>
  <c r="M417" i="4"/>
  <c r="N417" i="4" s="1"/>
  <c r="M468" i="4"/>
  <c r="N468" i="4" s="1"/>
  <c r="M475" i="4"/>
  <c r="N475" i="4" s="1"/>
  <c r="M128" i="4"/>
  <c r="N128" i="4" s="1"/>
  <c r="M218" i="4"/>
  <c r="N218" i="4" s="1"/>
  <c r="M225" i="4"/>
  <c r="N225" i="4" s="1"/>
  <c r="M271" i="4"/>
  <c r="N271" i="4" s="1"/>
  <c r="M287" i="4"/>
  <c r="N287" i="4" s="1"/>
  <c r="M288" i="4"/>
  <c r="N288" i="4" s="1"/>
  <c r="M321" i="4"/>
  <c r="N321" i="4" s="1"/>
  <c r="M338" i="4"/>
  <c r="N338" i="4" s="1"/>
  <c r="M390" i="4"/>
  <c r="N390" i="4" s="1"/>
  <c r="M393" i="4"/>
  <c r="N393" i="4" s="1"/>
  <c r="M399" i="4"/>
  <c r="N399" i="4" s="1"/>
  <c r="M420" i="4"/>
  <c r="N420" i="4" s="1"/>
  <c r="M469" i="4"/>
  <c r="N469" i="4" s="1"/>
  <c r="M471" i="4"/>
  <c r="N471" i="4" s="1"/>
  <c r="M477" i="4"/>
  <c r="N477" i="4" s="1"/>
  <c r="M5" i="4"/>
  <c r="N5" i="4" s="1"/>
  <c r="M13" i="4"/>
  <c r="N13" i="4" s="1"/>
  <c r="M14" i="4"/>
  <c r="N14" i="4" s="1"/>
  <c r="M15" i="4"/>
  <c r="N15" i="4" s="1"/>
  <c r="M31" i="4"/>
  <c r="N31" i="4" s="1"/>
  <c r="M44" i="4"/>
  <c r="N44" i="4" s="1"/>
  <c r="M50" i="4"/>
  <c r="N50" i="4" s="1"/>
  <c r="M64" i="4"/>
  <c r="N64" i="4" s="1"/>
  <c r="M70" i="4"/>
  <c r="N70" i="4" s="1"/>
  <c r="M84" i="4"/>
  <c r="N84" i="4" s="1"/>
  <c r="M90" i="4"/>
  <c r="N90" i="4" s="1"/>
  <c r="M110" i="4"/>
  <c r="N110" i="4" s="1"/>
  <c r="M111" i="4"/>
  <c r="N111" i="4" s="1"/>
  <c r="M112" i="4"/>
  <c r="N112" i="4" s="1"/>
  <c r="M119" i="4"/>
  <c r="N119" i="4" s="1"/>
  <c r="M122" i="4"/>
  <c r="N122" i="4" s="1"/>
  <c r="M141" i="4"/>
  <c r="N141" i="4" s="1"/>
  <c r="M158" i="4"/>
  <c r="N158" i="4" s="1"/>
  <c r="M159" i="4"/>
  <c r="N159" i="4" s="1"/>
  <c r="M213" i="4"/>
  <c r="N213" i="4" s="1"/>
  <c r="M234" i="4"/>
  <c r="N234" i="4" s="1"/>
  <c r="M253" i="4"/>
  <c r="N253" i="4" s="1"/>
  <c r="M259" i="4"/>
  <c r="N259" i="4" s="1"/>
  <c r="M277" i="4"/>
  <c r="N277" i="4" s="1"/>
  <c r="M278" i="4"/>
  <c r="N278" i="4" s="1"/>
  <c r="M333" i="4"/>
  <c r="N333" i="4" s="1"/>
  <c r="M346" i="4"/>
  <c r="N346" i="4" s="1"/>
  <c r="M356" i="4"/>
  <c r="N356" i="4" s="1"/>
  <c r="M357" i="4"/>
  <c r="N357" i="4" s="1"/>
  <c r="M415" i="4"/>
  <c r="N415" i="4" s="1"/>
  <c r="M426" i="4"/>
  <c r="N426" i="4" s="1"/>
  <c r="M428" i="4"/>
  <c r="N428" i="4" s="1"/>
  <c r="M436" i="4"/>
  <c r="N436" i="4" s="1"/>
  <c r="M437" i="4"/>
  <c r="N437" i="4" s="1"/>
  <c r="M17" i="4"/>
  <c r="N17" i="4" s="1"/>
  <c r="M42" i="4"/>
  <c r="N42" i="4" s="1"/>
  <c r="M54" i="4"/>
  <c r="N54" i="4" s="1"/>
  <c r="M75" i="4"/>
  <c r="N75" i="4" s="1"/>
  <c r="M95" i="4"/>
  <c r="N95" i="4" s="1"/>
  <c r="M105" i="4"/>
  <c r="N105" i="4" s="1"/>
  <c r="M106" i="4"/>
  <c r="N106" i="4" s="1"/>
  <c r="M108" i="4"/>
  <c r="N108" i="4" s="1"/>
  <c r="M175" i="4"/>
  <c r="N175" i="4" s="1"/>
  <c r="M176" i="4"/>
  <c r="N176" i="4" s="1"/>
  <c r="M177" i="4"/>
  <c r="N177" i="4" s="1"/>
  <c r="M178" i="4"/>
  <c r="N178" i="4" s="1"/>
  <c r="M180" i="4"/>
  <c r="N180" i="4" s="1"/>
  <c r="M195" i="4"/>
  <c r="N195" i="4" s="1"/>
  <c r="M198" i="4"/>
  <c r="N198" i="4" s="1"/>
  <c r="M239" i="4"/>
  <c r="N239" i="4" s="1"/>
  <c r="M243" i="4"/>
  <c r="N243" i="4" s="1"/>
  <c r="M251" i="4"/>
  <c r="N251" i="4" s="1"/>
  <c r="M252" i="4"/>
  <c r="N252" i="4" s="1"/>
  <c r="M300" i="4"/>
  <c r="N300" i="4" s="1"/>
  <c r="M301" i="4"/>
  <c r="N301" i="4" s="1"/>
  <c r="M302" i="4"/>
  <c r="N302" i="4" s="1"/>
  <c r="M309" i="4"/>
  <c r="N309" i="4" s="1"/>
  <c r="M318" i="4"/>
  <c r="N318" i="4" s="1"/>
  <c r="M328" i="4"/>
  <c r="N328" i="4" s="1"/>
  <c r="M329" i="4"/>
  <c r="N329" i="4" s="1"/>
  <c r="M331" i="4"/>
  <c r="N331" i="4" s="1"/>
  <c r="M370" i="4"/>
  <c r="N370" i="4" s="1"/>
  <c r="M371" i="4"/>
  <c r="N371" i="4" s="1"/>
  <c r="M376" i="4"/>
  <c r="N376" i="4" s="1"/>
  <c r="M377" i="4"/>
  <c r="N377" i="4" s="1"/>
  <c r="M406" i="4"/>
  <c r="N406" i="4" s="1"/>
  <c r="M407" i="4"/>
  <c r="N407" i="4" s="1"/>
  <c r="M411" i="4"/>
  <c r="N411" i="4" s="1"/>
  <c r="M412" i="4"/>
  <c r="N412" i="4" s="1"/>
  <c r="M413" i="4"/>
  <c r="N413" i="4" s="1"/>
  <c r="M453" i="4"/>
  <c r="N453" i="4" s="1"/>
  <c r="M457" i="4"/>
  <c r="N457" i="4" s="1"/>
  <c r="M481" i="4"/>
  <c r="N481" i="4" s="1"/>
  <c r="M484" i="4"/>
  <c r="N484" i="4" s="1"/>
  <c r="M160" i="4"/>
  <c r="N160" i="4" s="1"/>
  <c r="M161" i="4"/>
  <c r="N161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J486" i="4" l="1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21" i="4"/>
  <c r="J257" i="4"/>
  <c r="J193" i="4"/>
  <c r="J129" i="4"/>
  <c r="J65" i="4"/>
  <c r="J484" i="4"/>
  <c r="J480" i="4"/>
  <c r="J476" i="4"/>
  <c r="J472" i="4"/>
  <c r="J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17" i="4"/>
  <c r="J289" i="4"/>
  <c r="J285" i="4"/>
  <c r="J253" i="4"/>
  <c r="J225" i="4"/>
  <c r="J221" i="4"/>
  <c r="J189" i="4"/>
  <c r="J161" i="4"/>
  <c r="J157" i="4"/>
  <c r="J125" i="4"/>
  <c r="J97" i="4"/>
  <c r="J93" i="4"/>
  <c r="J61" i="4"/>
  <c r="J33" i="4"/>
  <c r="J29" i="4"/>
  <c r="J3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J4" i="4"/>
  <c r="J487" i="4"/>
  <c r="J479" i="4"/>
  <c r="J471" i="4"/>
  <c r="J463" i="4"/>
  <c r="J455" i="4"/>
  <c r="J447" i="4"/>
  <c r="J439" i="4"/>
  <c r="J431" i="4"/>
  <c r="J423" i="4"/>
  <c r="J415" i="4"/>
  <c r="J407" i="4"/>
  <c r="J399" i="4"/>
  <c r="J391" i="4"/>
  <c r="J383" i="4"/>
  <c r="J375" i="4"/>
  <c r="J367" i="4"/>
  <c r="J359" i="4"/>
  <c r="J351" i="4"/>
  <c r="J343" i="4"/>
  <c r="J483" i="4"/>
  <c r="J475" i="4"/>
  <c r="J467" i="4"/>
  <c r="J459" i="4"/>
  <c r="J451" i="4"/>
  <c r="J443" i="4"/>
  <c r="J435" i="4"/>
  <c r="J427" i="4"/>
  <c r="J419" i="4"/>
  <c r="J411" i="4"/>
  <c r="J403" i="4"/>
  <c r="J395" i="4"/>
  <c r="J387" i="4"/>
  <c r="J379" i="4"/>
  <c r="J371" i="4"/>
  <c r="J363" i="4"/>
  <c r="J355" i="4"/>
  <c r="J347" i="4"/>
  <c r="J339" i="4"/>
  <c r="J335" i="4"/>
  <c r="J331" i="4"/>
  <c r="J327" i="4"/>
  <c r="J323" i="4"/>
  <c r="J319" i="4"/>
  <c r="J315" i="4"/>
  <c r="J311" i="4"/>
  <c r="J307" i="4"/>
  <c r="J303" i="4"/>
  <c r="J299" i="4"/>
  <c r="J295" i="4"/>
  <c r="J291" i="4"/>
  <c r="J287" i="4"/>
  <c r="J283" i="4"/>
  <c r="J279" i="4"/>
  <c r="J275" i="4"/>
  <c r="J271" i="4"/>
  <c r="J267" i="4"/>
  <c r="J263" i="4"/>
  <c r="J259" i="4"/>
  <c r="J255" i="4"/>
  <c r="J251" i="4"/>
  <c r="J247" i="4"/>
  <c r="J243" i="4"/>
  <c r="J239" i="4"/>
  <c r="J235" i="4"/>
  <c r="J231" i="4"/>
  <c r="J482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485" i="4"/>
  <c r="J481" i="4"/>
  <c r="J477" i="4"/>
  <c r="J473" i="4"/>
  <c r="J469" i="4"/>
  <c r="J465" i="4"/>
  <c r="J461" i="4"/>
  <c r="J457" i="4"/>
  <c r="J453" i="4"/>
  <c r="J449" i="4"/>
  <c r="J445" i="4"/>
  <c r="J441" i="4"/>
  <c r="J437" i="4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13" i="4"/>
  <c r="J309" i="4"/>
  <c r="J305" i="4"/>
  <c r="J301" i="4"/>
  <c r="J297" i="4"/>
  <c r="J293" i="4"/>
  <c r="J281" i="4"/>
  <c r="J277" i="4"/>
  <c r="J273" i="4"/>
  <c r="J269" i="4"/>
  <c r="J265" i="4"/>
  <c r="J261" i="4"/>
  <c r="J249" i="4"/>
  <c r="J245" i="4"/>
  <c r="J241" i="4"/>
  <c r="J237" i="4"/>
  <c r="J233" i="4"/>
  <c r="J229" i="4"/>
  <c r="J217" i="4"/>
  <c r="J213" i="4"/>
  <c r="J209" i="4"/>
  <c r="J205" i="4"/>
  <c r="J201" i="4"/>
  <c r="J197" i="4"/>
  <c r="J185" i="4"/>
  <c r="J181" i="4"/>
  <c r="J177" i="4"/>
  <c r="J173" i="4"/>
  <c r="J169" i="4"/>
  <c r="J165" i="4"/>
  <c r="J153" i="4"/>
  <c r="J149" i="4"/>
  <c r="J145" i="4"/>
  <c r="J141" i="4"/>
  <c r="J137" i="4"/>
  <c r="J133" i="4"/>
  <c r="J121" i="4"/>
  <c r="J117" i="4"/>
  <c r="J113" i="4"/>
  <c r="J109" i="4"/>
  <c r="J105" i="4"/>
  <c r="J101" i="4"/>
  <c r="J89" i="4"/>
  <c r="J85" i="4"/>
  <c r="J81" i="4"/>
  <c r="J77" i="4"/>
  <c r="J73" i="4"/>
  <c r="J69" i="4"/>
  <c r="J57" i="4"/>
  <c r="J53" i="4"/>
  <c r="J49" i="4"/>
  <c r="J45" i="4"/>
  <c r="J41" i="4"/>
  <c r="J37" i="4"/>
  <c r="J25" i="4"/>
  <c r="J21" i="4"/>
  <c r="J17" i="4"/>
  <c r="J13" i="4"/>
  <c r="J9" i="4"/>
  <c r="J5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J7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3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J2" i="4"/>
</calcChain>
</file>

<file path=xl/sharedStrings.xml><?xml version="1.0" encoding="utf-8"?>
<sst xmlns="http://schemas.openxmlformats.org/spreadsheetml/2006/main" count="4935" uniqueCount="418">
  <si>
    <t>Storage</t>
  </si>
  <si>
    <t>Price</t>
  </si>
  <si>
    <t>RAM</t>
  </si>
  <si>
    <t>Harddisk type</t>
  </si>
  <si>
    <t>SAS, SATA, SSD</t>
  </si>
  <si>
    <t>Name</t>
  </si>
  <si>
    <t>Type</t>
  </si>
  <si>
    <t>Values</t>
  </si>
  <si>
    <t>Range slider</t>
  </si>
  <si>
    <t>Ram</t>
  </si>
  <si>
    <t>Checkboxes</t>
  </si>
  <si>
    <t>Dropdown</t>
  </si>
  <si>
    <t>0, 250GB, 500GB, 1TB, 2TB, 3TB, 4TB, 8TB, 12TB, 24TB, 48TB, 72TB</t>
  </si>
  <si>
    <t>2GB, 4GB, 8GB, 12GB, 16GB, 24GB, 32GB, 48GB, 64GB, 96GB</t>
  </si>
  <si>
    <t>Filters</t>
  </si>
  <si>
    <t>Model</t>
  </si>
  <si>
    <t>HDD</t>
  </si>
  <si>
    <t>Location</t>
  </si>
  <si>
    <t>Dell R210Intel Xeon X3440</t>
  </si>
  <si>
    <t>16GBDDR3</t>
  </si>
  <si>
    <t>2x2TBSATA2</t>
  </si>
  <si>
    <t>AmsterdamAMS-01</t>
  </si>
  <si>
    <t>€49.99</t>
  </si>
  <si>
    <t>HP DL180G62x Intel Xeon E5620</t>
  </si>
  <si>
    <t>32GBDDR3</t>
  </si>
  <si>
    <t>8x2TBSATA2</t>
  </si>
  <si>
    <t>€119.00</t>
  </si>
  <si>
    <t>HP DL380eG82x Intel Xeon E5-2420</t>
  </si>
  <si>
    <t>€131.99</t>
  </si>
  <si>
    <t>RH2288v32x Intel Xeon E5-2650V4</t>
  </si>
  <si>
    <t>128GBDDR4</t>
  </si>
  <si>
    <t>4x480GBSSD</t>
  </si>
  <si>
    <t>€227.99</t>
  </si>
  <si>
    <t>RH2288v32x Intel Xeon E5-2620v4</t>
  </si>
  <si>
    <t>64GBDDR4</t>
  </si>
  <si>
    <t>4x2TBSATA2</t>
  </si>
  <si>
    <t>€161.99</t>
  </si>
  <si>
    <t>Dell R210-IIIntel Xeon E3-1230v2</t>
  </si>
  <si>
    <t>€72.99</t>
  </si>
  <si>
    <t>HP DL380pG82x Intel Xeon E5-2650</t>
  </si>
  <si>
    <t>64GBDDR3</t>
  </si>
  <si>
    <t>€179.99</t>
  </si>
  <si>
    <t>IBM X36302x Intel Xeon E5620</t>
  </si>
  <si>
    <t>€106.99</t>
  </si>
  <si>
    <t>HP DL120G7Intel G850</t>
  </si>
  <si>
    <t>4GBDDR3</t>
  </si>
  <si>
    <t>4x1TBSATA2</t>
  </si>
  <si>
    <t>€39.99</t>
  </si>
  <si>
    <t>Dell R730XD2x Intel Xeon E5-2667v4</t>
  </si>
  <si>
    <t>2x120GBSSD</t>
  </si>
  <si>
    <t>€364.99</t>
  </si>
  <si>
    <t>Dell R730XD2x Intel Xeon E5-2670v3</t>
  </si>
  <si>
    <t>Dell R730XD2x Intel Xeon E5-2650v3</t>
  </si>
  <si>
    <t>€279.99</t>
  </si>
  <si>
    <t>Dell R730XD2x Intel Xeon E5-2650v4</t>
  </si>
  <si>
    <t>€286.99</t>
  </si>
  <si>
    <t>Dell R730XD2x Intel Xeon E5-2630v4</t>
  </si>
  <si>
    <t>€239.99</t>
  </si>
  <si>
    <t>HP DL180 G92x Intel Xeon E5-2620v3</t>
  </si>
  <si>
    <t>€199.99</t>
  </si>
  <si>
    <t>Dell R210-IIIntel G530</t>
  </si>
  <si>
    <t>2x500GBSATA2</t>
  </si>
  <si>
    <t>€35.99</t>
  </si>
  <si>
    <t>Dell R210-IIIntel Xeon E3-1220</t>
  </si>
  <si>
    <t>2x1TBSATA2</t>
  </si>
  <si>
    <t>€59.99</t>
  </si>
  <si>
    <t>Dell R9304x Intel Xeon E7-4850v3</t>
  </si>
  <si>
    <t>€1044.99</t>
  </si>
  <si>
    <t>Dell R9304x Intel Xeon E7-4820v3</t>
  </si>
  <si>
    <t>€756.99</t>
  </si>
  <si>
    <t>Dell R9304x Intel Xeon E7-4830v3</t>
  </si>
  <si>
    <t>€874.99</t>
  </si>
  <si>
    <t>Dell R210-IIIntel Xeon E3-1270v2</t>
  </si>
  <si>
    <t>€89.99</t>
  </si>
  <si>
    <t>Supermicro SC846Intel Xeon E5620</t>
  </si>
  <si>
    <t>24x1TBSATA2</t>
  </si>
  <si>
    <t>HP DL120G91x Intel E5-1650v3</t>
  </si>
  <si>
    <t>€154.99</t>
  </si>
  <si>
    <t>HP DL120G7Intel Xeon E3-1230</t>
  </si>
  <si>
    <t>€84.99</t>
  </si>
  <si>
    <t>DL20G9Intel Xeon E3-1270v5</t>
  </si>
  <si>
    <t>16GBDDR4</t>
  </si>
  <si>
    <t>€112.99</t>
  </si>
  <si>
    <t>HP DL120G91x Intel E5-1620v3</t>
  </si>
  <si>
    <t>32GBDDR4</t>
  </si>
  <si>
    <t>€119.99</t>
  </si>
  <si>
    <t>HP DL380pG82x Intel Xeon E5-2620</t>
  </si>
  <si>
    <t>€142.99</t>
  </si>
  <si>
    <t>Dell R730XD2x Intel Xeon E5-2620v3</t>
  </si>
  <si>
    <t>€209.99</t>
  </si>
  <si>
    <t>Dell R730XD2x Intel Xeon E5-2620v4</t>
  </si>
  <si>
    <t>€204.99</t>
  </si>
  <si>
    <t>Dell R7202x Intel Xeon E5-2643</t>
  </si>
  <si>
    <t>€221.99</t>
  </si>
  <si>
    <t>HP DL180G62x Intel Xeon E5645</t>
  </si>
  <si>
    <t>€129.99</t>
  </si>
  <si>
    <t>Dell R6202x Intel Xeon E5-2650</t>
  </si>
  <si>
    <t>96GBDDR3</t>
  </si>
  <si>
    <t>8x120GBSSD</t>
  </si>
  <si>
    <t>€191.99</t>
  </si>
  <si>
    <t>€195.99</t>
  </si>
  <si>
    <t>€295.99</t>
  </si>
  <si>
    <t>€355.99</t>
  </si>
  <si>
    <t>€163.99</t>
  </si>
  <si>
    <t>€272.99</t>
  </si>
  <si>
    <t>€367.99</t>
  </si>
  <si>
    <t>€212.99</t>
  </si>
  <si>
    <t>€277.99</t>
  </si>
  <si>
    <t>€389.99</t>
  </si>
  <si>
    <t>€180.99</t>
  </si>
  <si>
    <t>€246.99</t>
  </si>
  <si>
    <t>€341.99</t>
  </si>
  <si>
    <t>€166.99</t>
  </si>
  <si>
    <t>€304.99</t>
  </si>
  <si>
    <t>€60.99</t>
  </si>
  <si>
    <t>€110.99</t>
  </si>
  <si>
    <t>€83.99</t>
  </si>
  <si>
    <t>€1069.99</t>
  </si>
  <si>
    <t>€781.99</t>
  </si>
  <si>
    <t>€899.99</t>
  </si>
  <si>
    <t>€80.99</t>
  </si>
  <si>
    <t>€224.99</t>
  </si>
  <si>
    <t>€143.99</t>
  </si>
  <si>
    <t>€252.99</t>
  </si>
  <si>
    <t>€347.99</t>
  </si>
  <si>
    <t>€146.99</t>
  </si>
  <si>
    <t>€257.99</t>
  </si>
  <si>
    <t>€192.99</t>
  </si>
  <si>
    <t>€369.99</t>
  </si>
  <si>
    <t>€226.99</t>
  </si>
  <si>
    <t>€321.99</t>
  </si>
  <si>
    <t>€259.99</t>
  </si>
  <si>
    <t>€879.99</t>
  </si>
  <si>
    <t>€1049.99</t>
  </si>
  <si>
    <t>€761.99</t>
  </si>
  <si>
    <t>€40.99</t>
  </si>
  <si>
    <t>€63.99</t>
  </si>
  <si>
    <t>€90.99</t>
  </si>
  <si>
    <t>€190.99</t>
  </si>
  <si>
    <t>€160.99</t>
  </si>
  <si>
    <t>€197.99</t>
  </si>
  <si>
    <t>€386.99</t>
  </si>
  <si>
    <t>€481.99</t>
  </si>
  <si>
    <t>€280.99</t>
  </si>
  <si>
    <t>€391.99</t>
  </si>
  <si>
    <t>€326.99</t>
  </si>
  <si>
    <t>€503.99</t>
  </si>
  <si>
    <t>€360.99</t>
  </si>
  <si>
    <t>€455.99</t>
  </si>
  <si>
    <t>€393.99</t>
  </si>
  <si>
    <t>€1013.99</t>
  </si>
  <si>
    <t>€1183.99</t>
  </si>
  <si>
    <t>€895.99</t>
  </si>
  <si>
    <t>€174.99</t>
  </si>
  <si>
    <t>€194.99</t>
  </si>
  <si>
    <t>€489.99</t>
  </si>
  <si>
    <t>€294.99</t>
  </si>
  <si>
    <t>Dell R720XD2x Intel Xeon E5-2620</t>
  </si>
  <si>
    <t>8GBDDR3</t>
  </si>
  <si>
    <t>€1907.99</t>
  </si>
  <si>
    <t>Dell R720XD2x Intel Xeon E5-2650</t>
  </si>
  <si>
    <t>€1973.99</t>
  </si>
  <si>
    <t>€1967.99</t>
  </si>
  <si>
    <t>4x500GBSATA2</t>
  </si>
  <si>
    <t>€1775.99</t>
  </si>
  <si>
    <t>€1807.99</t>
  </si>
  <si>
    <t>HP DL120G7Intel Xeon E3-1240</t>
  </si>
  <si>
    <t>Washington D.C.WDC-01</t>
  </si>
  <si>
    <t>$105.99</t>
  </si>
  <si>
    <t>Dell R210Intel Xeon X3430</t>
  </si>
  <si>
    <t>$55.99</t>
  </si>
  <si>
    <t>San FranciscoSFO-12</t>
  </si>
  <si>
    <t>$121.99</t>
  </si>
  <si>
    <t>Dell R730XD2x Intel Xeon E5-2650V4</t>
  </si>
  <si>
    <t>SingaporeSIN-11</t>
  </si>
  <si>
    <t>S$565.99</t>
  </si>
  <si>
    <t>$431.99</t>
  </si>
  <si>
    <t>$380.99</t>
  </si>
  <si>
    <t>Dell R730XD2x Intel Xeon E5-2630v3</t>
  </si>
  <si>
    <t>$360.99</t>
  </si>
  <si>
    <t>HP DL180 G92x Intel Xeon E5-2650v3</t>
  </si>
  <si>
    <t>$413.99</t>
  </si>
  <si>
    <t>$305.99</t>
  </si>
  <si>
    <t>$303.99</t>
  </si>
  <si>
    <t>HP DL180 G92x Intel Xeon E5-2630v3</t>
  </si>
  <si>
    <t>$362.99</t>
  </si>
  <si>
    <t>$411.99</t>
  </si>
  <si>
    <t>$319.99</t>
  </si>
  <si>
    <t>8x300GBSAS</t>
  </si>
  <si>
    <t>DallasDAL-10</t>
  </si>
  <si>
    <t>$170.99</t>
  </si>
  <si>
    <t>Dell R5102x Intel Xeon E5620</t>
  </si>
  <si>
    <t>$165.99</t>
  </si>
  <si>
    <t>$199.99</t>
  </si>
  <si>
    <t>8x3TBSATA2</t>
  </si>
  <si>
    <t>$206.99</t>
  </si>
  <si>
    <t>IBM X3650M42x Intel Xeon E5-2620</t>
  </si>
  <si>
    <t>$220.99</t>
  </si>
  <si>
    <t>$225.99</t>
  </si>
  <si>
    <t>128GBDDR3</t>
  </si>
  <si>
    <t>1x120GBSSD</t>
  </si>
  <si>
    <t>$297.99</t>
  </si>
  <si>
    <t>S$228.00</t>
  </si>
  <si>
    <t>$421.99</t>
  </si>
  <si>
    <t>$135.99</t>
  </si>
  <si>
    <t>Huawei RH1288v22x Intel Xeon E5-2650</t>
  </si>
  <si>
    <t>S$269.99</t>
  </si>
  <si>
    <t>Dell R730XD2x Intel Xeon E5-2620V4</t>
  </si>
  <si>
    <t>S$421.99</t>
  </si>
  <si>
    <t>Huawei RH2288V22x Intel Xeon E5-2620</t>
  </si>
  <si>
    <t>S$239.99</t>
  </si>
  <si>
    <t>FrankfurtFRA-10</t>
  </si>
  <si>
    <t>€395.99</t>
  </si>
  <si>
    <t>€342.99</t>
  </si>
  <si>
    <t>$437.99</t>
  </si>
  <si>
    <t>€99.00</t>
  </si>
  <si>
    <t>6x1TBSATA2</t>
  </si>
  <si>
    <t>€124.99</t>
  </si>
  <si>
    <t>€187.99</t>
  </si>
  <si>
    <t>€176.99</t>
  </si>
  <si>
    <t>$183.99</t>
  </si>
  <si>
    <t>Hong KongHKG-10</t>
  </si>
  <si>
    <t>$175.99</t>
  </si>
  <si>
    <t>Dell R720XD2x Intel Xeon E5-2640v2</t>
  </si>
  <si>
    <t>8x1TBSATA2</t>
  </si>
  <si>
    <t>€249.00</t>
  </si>
  <si>
    <t>€316.99</t>
  </si>
  <si>
    <t>4x960GBSSD</t>
  </si>
  <si>
    <t>€362.99</t>
  </si>
  <si>
    <t>€471.99</t>
  </si>
  <si>
    <t>$187.99</t>
  </si>
  <si>
    <t>Dell R730XD2x Intel Xeon E5-2650V3</t>
  </si>
  <si>
    <t>S$545.99</t>
  </si>
  <si>
    <t>€254.99</t>
  </si>
  <si>
    <t>HP DL160 G92x Intel Xeon E5-2630v3</t>
  </si>
  <si>
    <t>$382.99</t>
  </si>
  <si>
    <t>€318.99</t>
  </si>
  <si>
    <t>Dell R6302x Intel Xeon E5-2650v3</t>
  </si>
  <si>
    <t>S$555.99</t>
  </si>
  <si>
    <t>HP DL120G7Intel Xeon E3-1270</t>
  </si>
  <si>
    <t>$110.99</t>
  </si>
  <si>
    <t>HP DL120G6Intel G6950</t>
  </si>
  <si>
    <t>$49.99</t>
  </si>
  <si>
    <t>$263.99</t>
  </si>
  <si>
    <t>HP DL120G9Intel Xeon E5-1650v3</t>
  </si>
  <si>
    <t>S$368.99</t>
  </si>
  <si>
    <t>S$1328.99</t>
  </si>
  <si>
    <t>S$1516.99</t>
  </si>
  <si>
    <t>S$1787.99</t>
  </si>
  <si>
    <t>$176.99</t>
  </si>
  <si>
    <t>$43.99</t>
  </si>
  <si>
    <t>HP DL20 G9Intel Xeon E3-1270v5</t>
  </si>
  <si>
    <t>S$208.00</t>
  </si>
  <si>
    <t>$139.00</t>
  </si>
  <si>
    <t>€350.99</t>
  </si>
  <si>
    <t>€87.99</t>
  </si>
  <si>
    <t>$103.99</t>
  </si>
  <si>
    <t>Supermicro SC8131x Intel E5-1650v2</t>
  </si>
  <si>
    <t>$233.99</t>
  </si>
  <si>
    <t>€219.99</t>
  </si>
  <si>
    <t>$275.99</t>
  </si>
  <si>
    <t>$239.99</t>
  </si>
  <si>
    <t>HP DL120G6Intel Xeon X3440</t>
  </si>
  <si>
    <t>$69.99</t>
  </si>
  <si>
    <t>2x240GBSSD</t>
  </si>
  <si>
    <t>$399.99</t>
  </si>
  <si>
    <t>€165.99</t>
  </si>
  <si>
    <t>€247.99</t>
  </si>
  <si>
    <t>$200.99</t>
  </si>
  <si>
    <t>Dell R5102x Intel Xeon E5504</t>
  </si>
  <si>
    <t>$104.99</t>
  </si>
  <si>
    <t>S$119.99</t>
  </si>
  <si>
    <t>Dell R6302x Intel Xeon E5-2630v4</t>
  </si>
  <si>
    <t>S$489.99</t>
  </si>
  <si>
    <t>RH2288v32x Intel Xeon E5-2620V4</t>
  </si>
  <si>
    <t>S$319.99</t>
  </si>
  <si>
    <t>S$429.99</t>
  </si>
  <si>
    <t>S$199.99</t>
  </si>
  <si>
    <t>Dell R6202x Intel Xeon E5-2620v2</t>
  </si>
  <si>
    <t>€74.00</t>
  </si>
  <si>
    <t>HP DL20G9Intel Xeon E3-1270v5</t>
  </si>
  <si>
    <t>€75.00</t>
  </si>
  <si>
    <t>$235.59</t>
  </si>
  <si>
    <t>$350.59</t>
  </si>
  <si>
    <t>$355.59</t>
  </si>
  <si>
    <t>$427.59</t>
  </si>
  <si>
    <t>€103.99</t>
  </si>
  <si>
    <t>$151.99</t>
  </si>
  <si>
    <t>€94.99</t>
  </si>
  <si>
    <t>$410.99</t>
  </si>
  <si>
    <t>$97.99</t>
  </si>
  <si>
    <t>$451.99</t>
  </si>
  <si>
    <t>S$719.99</t>
  </si>
  <si>
    <t>$349.99</t>
  </si>
  <si>
    <t>$461.99</t>
  </si>
  <si>
    <t>$169.99</t>
  </si>
  <si>
    <t>$327.99</t>
  </si>
  <si>
    <t>$333.99</t>
  </si>
  <si>
    <t>$441.99</t>
  </si>
  <si>
    <t>$467.99</t>
  </si>
  <si>
    <t>$195.99</t>
  </si>
  <si>
    <t>$217.99</t>
  </si>
  <si>
    <t>$367.79</t>
  </si>
  <si>
    <t>$250.99</t>
  </si>
  <si>
    <t>$255.99</t>
  </si>
  <si>
    <t>$202.99</t>
  </si>
  <si>
    <t>$335.99</t>
  </si>
  <si>
    <t>$412.99</t>
  </si>
  <si>
    <t>€343.99</t>
  </si>
  <si>
    <t>€99.99</t>
  </si>
  <si>
    <t>$79.99</t>
  </si>
  <si>
    <t>$140.99</t>
  </si>
  <si>
    <t>Supermicro SC813MTQIntel Xeon E5-1650v2</t>
  </si>
  <si>
    <t>$99.99</t>
  </si>
  <si>
    <t>S$1953.99</t>
  </si>
  <si>
    <t>S$2141.99</t>
  </si>
  <si>
    <t>S$2412.99</t>
  </si>
  <si>
    <t>€375.99</t>
  </si>
  <si>
    <t>€96.99</t>
  </si>
  <si>
    <t>$230.99</t>
  </si>
  <si>
    <t>$143.99</t>
  </si>
  <si>
    <t>$111.99</t>
  </si>
  <si>
    <t>$61.99</t>
  </si>
  <si>
    <t>$127.99</t>
  </si>
  <si>
    <t>$116.99</t>
  </si>
  <si>
    <t>$386.99</t>
  </si>
  <si>
    <t>$171.99</t>
  </si>
  <si>
    <t>$193.99</t>
  </si>
  <si>
    <t>$226.99</t>
  </si>
  <si>
    <t>$231.99</t>
  </si>
  <si>
    <t>$427.99</t>
  </si>
  <si>
    <t>S$569.99</t>
  </si>
  <si>
    <t>$464.99</t>
  </si>
  <si>
    <t>$576.99</t>
  </si>
  <si>
    <t>$280.99</t>
  </si>
  <si>
    <t>$309.99</t>
  </si>
  <si>
    <t>$417.99</t>
  </si>
  <si>
    <t>$443.99</t>
  </si>
  <si>
    <t>€279.00</t>
  </si>
  <si>
    <t>€323.99</t>
  </si>
  <si>
    <t>$311.99</t>
  </si>
  <si>
    <t>$388.99</t>
  </si>
  <si>
    <t>$209.99</t>
  </si>
  <si>
    <t>$75.99</t>
  </si>
  <si>
    <t>€92.99</t>
  </si>
  <si>
    <t>S$1553.99</t>
  </si>
  <si>
    <t>S$1741.99</t>
  </si>
  <si>
    <t>S$2012.99</t>
  </si>
  <si>
    <t>€170.99</t>
  </si>
  <si>
    <t>$236.79</t>
  </si>
  <si>
    <t>$272.79</t>
  </si>
  <si>
    <t>$277.79</t>
  </si>
  <si>
    <t>$288.79</t>
  </si>
  <si>
    <t>$237.79</t>
  </si>
  <si>
    <t>$222.79</t>
  </si>
  <si>
    <t>€230.99</t>
  </si>
  <si>
    <t>$547.79</t>
  </si>
  <si>
    <t>$332.79</t>
  </si>
  <si>
    <t>$337.79</t>
  </si>
  <si>
    <t>$354.79</t>
  </si>
  <si>
    <t>$387.79</t>
  </si>
  <si>
    <t>$392.79</t>
  </si>
  <si>
    <t>$464.79</t>
  </si>
  <si>
    <t>$588.79</t>
  </si>
  <si>
    <t>$994.99</t>
  </si>
  <si>
    <t>$1106.99</t>
  </si>
  <si>
    <t>$810.99</t>
  </si>
  <si>
    <t>$1055.99</t>
  </si>
  <si>
    <t>$578.79</t>
  </si>
  <si>
    <t>$470.79</t>
  </si>
  <si>
    <t>$604.79</t>
  </si>
  <si>
    <t>$339.79</t>
  </si>
  <si>
    <t>€457.99</t>
  </si>
  <si>
    <t>$472.79</t>
  </si>
  <si>
    <t>$549.79</t>
  </si>
  <si>
    <t>$370.79</t>
  </si>
  <si>
    <t>$216.79</t>
  </si>
  <si>
    <t>S$4203.99</t>
  </si>
  <si>
    <t>S$4391.99</t>
  </si>
  <si>
    <t>S$4662.99</t>
  </si>
  <si>
    <t>$271.79</t>
  </si>
  <si>
    <t>$2169.99</t>
  </si>
  <si>
    <t>$2289.99</t>
  </si>
  <si>
    <t>$2361.99</t>
  </si>
  <si>
    <t>Refer to Location list</t>
  </si>
  <si>
    <t>RAM SIZE</t>
  </si>
  <si>
    <t>RAM TYPE</t>
  </si>
  <si>
    <t>Ram 2G is not exist in the list</t>
  </si>
  <si>
    <t>Ram Type is only GDDR3 &amp; 4</t>
  </si>
  <si>
    <t>Desc - for current list</t>
  </si>
  <si>
    <t>Some price is in S$ probably means dollar</t>
  </si>
  <si>
    <t>HDD Count</t>
  </si>
  <si>
    <t>Count of HDD is 1,2,4,6,8,24</t>
  </si>
  <si>
    <t>Each Hdd Size</t>
  </si>
  <si>
    <t>Hard Type</t>
  </si>
  <si>
    <t>index</t>
  </si>
  <si>
    <t>list of storage in filter and data is not same. 120,240,300,480,500,960,1T,2T,3T</t>
  </si>
  <si>
    <t>City</t>
  </si>
  <si>
    <t>Zone</t>
  </si>
  <si>
    <t>Code</t>
  </si>
  <si>
    <t>Location is only 7 - pattern locationABC-00. code 01,10,11,12</t>
  </si>
  <si>
    <t>Row Labels</t>
  </si>
  <si>
    <t>Grand Total</t>
  </si>
  <si>
    <t>Count of RAM</t>
  </si>
  <si>
    <t>Brand</t>
  </si>
  <si>
    <t xml:space="preserve">Dell </t>
  </si>
  <si>
    <t xml:space="preserve">DL20G9Intel </t>
  </si>
  <si>
    <t xml:space="preserve">HP </t>
  </si>
  <si>
    <t xml:space="preserve">Huawei </t>
  </si>
  <si>
    <t xml:space="preserve">IBM </t>
  </si>
  <si>
    <t xml:space="preserve">RH2288v32x </t>
  </si>
  <si>
    <t xml:space="preserve">Supermicro </t>
  </si>
  <si>
    <t>Brand is 7 item. HP 223, Dell 202, SuperMicro 26, IBM 19, DL20G9Intel 8, RH2288v32x 6, Huawei 2</t>
  </si>
  <si>
    <t>CPU</t>
  </si>
  <si>
    <t>CPU series can extract from text</t>
  </si>
  <si>
    <t>Currency</t>
  </si>
  <si>
    <t>Price Int</t>
  </si>
  <si>
    <t>price from 35 up to 4662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</si>
</sst>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ad Adib" refreshedDate="44764.20766226852" createdVersion="8" refreshedVersion="8" minRefreshableVersion="3" recordCount="486" xr:uid="{547357FB-B005-4B5C-88F0-1FFFFC9C1EA6}">
  <cacheSource type="worksheet">
    <worksheetSource name="tbl_data"/>
  </cacheSource>
  <cacheFields count="15">
    <cacheField name="index" numFmtId="0">
      <sharedItems containsSemiMixedTypes="0" containsString="0" containsNumber="1" containsInteger="1" minValue="1" maxValue="486"/>
    </cacheField>
    <cacheField name="Model" numFmtId="0">
      <sharedItems count="57">
        <s v="Dell R210Intel Xeon X3440"/>
        <s v="HP DL180G62x Intel Xeon E5620"/>
        <s v="HP DL380eG82x Intel Xeon E5-2420"/>
        <s v="RH2288v32x Intel Xeon E5-2650V4"/>
        <s v="RH2288v32x Intel Xeon E5-2620v4"/>
        <s v="Dell R210-IIIntel Xeon E3-1230v2"/>
        <s v="HP DL380pG82x Intel Xeon E5-2650"/>
        <s v="IBM X36302x Intel Xeon E5620"/>
        <s v="HP DL120G7Intel G850"/>
        <s v="Dell R730XD2x Intel Xeon E5-2667v4"/>
        <s v="Dell R730XD2x Intel Xeon E5-2670v3"/>
        <s v="Dell R730XD2x Intel Xeon E5-2650v3"/>
        <s v="Dell R730XD2x Intel Xeon E5-2650v4"/>
        <s v="Dell R730XD2x Intel Xeon E5-2630v4"/>
        <s v="HP DL180 G92x Intel Xeon E5-2620v3"/>
        <s v="Dell R210-IIIntel G530"/>
        <s v="Dell R210-IIIntel Xeon E3-1220"/>
        <s v="Dell R9304x Intel Xeon E7-4850v3"/>
        <s v="Dell R9304x Intel Xeon E7-4820v3"/>
        <s v="Dell R9304x Intel Xeon E7-4830v3"/>
        <s v="Dell R210-IIIntel Xeon E3-1270v2"/>
        <s v="Supermicro SC846Intel Xeon E5620"/>
        <s v="HP DL120G91x Intel E5-1650v3"/>
        <s v="HP DL120G7Intel Xeon E3-1230"/>
        <s v="DL20G9Intel Xeon E3-1270v5"/>
        <s v="HP DL120G91x Intel E5-1620v3"/>
        <s v="HP DL380pG82x Intel Xeon E5-2620"/>
        <s v="Dell R730XD2x Intel Xeon E5-2620v3"/>
        <s v="Dell R730XD2x Intel Xeon E5-2620v4"/>
        <s v="Dell R7202x Intel Xeon E5-2643"/>
        <s v="HP DL180G62x Intel Xeon E5645"/>
        <s v="Dell R6202x Intel Xeon E5-2650"/>
        <s v="Dell R720XD2x Intel Xeon E5-2620"/>
        <s v="Dell R720XD2x Intel Xeon E5-2650"/>
        <s v="HP DL120G7Intel Xeon E3-1240"/>
        <s v="Dell R210Intel Xeon X3430"/>
        <s v="Dell R730XD2x Intel Xeon E5-2630v3"/>
        <s v="HP DL180 G92x Intel Xeon E5-2650v3"/>
        <s v="HP DL180 G92x Intel Xeon E5-2630v3"/>
        <s v="Dell R5102x Intel Xeon E5620"/>
        <s v="IBM X3650M42x Intel Xeon E5-2620"/>
        <s v="Huawei RH1288v22x Intel Xeon E5-2650"/>
        <s v="Huawei RH2288V22x Intel Xeon E5-2620"/>
        <s v="Dell R720XD2x Intel Xeon E5-2640v2"/>
        <s v="HP DL160 G92x Intel Xeon E5-2630v3"/>
        <s v="Dell R6302x Intel Xeon E5-2650v3"/>
        <s v="HP DL120G7Intel Xeon E3-1270"/>
        <s v="HP DL120G6Intel G6950"/>
        <s v="HP DL120G9Intel Xeon E5-1650v3"/>
        <s v="HP DL20 G9Intel Xeon E3-1270v5"/>
        <s v="Supermicro SC8131x Intel E5-1650v2"/>
        <s v="HP DL120G6Intel Xeon X3440"/>
        <s v="Dell R5102x Intel Xeon E5504"/>
        <s v="Dell R6302x Intel Xeon E5-2630v4"/>
        <s v="Dell R6202x Intel Xeon E5-2620v2"/>
        <s v="HP DL20G9Intel Xeon E3-1270v5"/>
        <s v="Supermicro SC813MTQIntel Xeon E5-1650v2"/>
      </sharedItems>
    </cacheField>
    <cacheField name="Brand" numFmtId="0">
      <sharedItems count="7">
        <s v="Dell "/>
        <s v="HP "/>
        <s v="RH2288v32x "/>
        <s v="IBM "/>
        <s v="Supermicro "/>
        <s v="DL20G9Intel "/>
        <s v="Huawei "/>
      </sharedItems>
    </cacheField>
    <cacheField name="RAM" numFmtId="0">
      <sharedItems/>
    </cacheField>
    <cacheField name="RAM SIZE" numFmtId="0">
      <sharedItems containsSemiMixedTypes="0" containsString="0" containsNumber="1" containsInteger="1" minValue="4" maxValue="96"/>
    </cacheField>
    <cacheField name="RAM TYPE" numFmtId="0">
      <sharedItems/>
    </cacheField>
    <cacheField name="HDD" numFmtId="0">
      <sharedItems/>
    </cacheField>
    <cacheField name="HDD Count" numFmtId="0">
      <sharedItems/>
    </cacheField>
    <cacheField name="Each Hdd Size" numFmtId="0">
      <sharedItems/>
    </cacheField>
    <cacheField name="Hard Type" numFmtId="0">
      <sharedItems/>
    </cacheField>
    <cacheField name="Location" numFmtId="0">
      <sharedItems/>
    </cacheField>
    <cacheField name="City" numFmtId="0">
      <sharedItems/>
    </cacheField>
    <cacheField name="Zone" numFmtId="0">
      <sharedItems/>
    </cacheField>
    <cacheField name="Code" numFmtId="0">
      <sharedItems/>
    </cacheField>
    <cacheField name="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n v="1"/>
    <x v="0"/>
    <x v="0"/>
    <s v="16GBDDR3"/>
    <n v="16"/>
    <s v="GDDR3"/>
    <s v="2x2TBSATA2"/>
    <s v="2x"/>
    <s v="2TB"/>
    <s v="SATA2"/>
    <s v="AmsterdamAMS-01"/>
    <s v="Amsterdam"/>
    <s v="AMS"/>
    <s v="01"/>
    <s v="€49.99"/>
  </r>
  <r>
    <n v="2"/>
    <x v="1"/>
    <x v="1"/>
    <s v="32GBDDR3"/>
    <n v="32"/>
    <s v="GDDR3"/>
    <s v="8x2TBSATA2"/>
    <s v="8x"/>
    <s v="2TB"/>
    <s v="SATA2"/>
    <s v="AmsterdamAMS-01"/>
    <s v="Amsterdam"/>
    <s v="AMS"/>
    <s v="01"/>
    <s v="€119.00"/>
  </r>
  <r>
    <n v="3"/>
    <x v="2"/>
    <x v="1"/>
    <s v="32GBDDR3"/>
    <n v="32"/>
    <s v="GDDR3"/>
    <s v="8x2TBSATA2"/>
    <s v="8x"/>
    <s v="2TB"/>
    <s v="SATA2"/>
    <s v="AmsterdamAMS-01"/>
    <s v="Amsterdam"/>
    <s v="AMS"/>
    <s v="01"/>
    <s v="€131.99"/>
  </r>
  <r>
    <n v="4"/>
    <x v="3"/>
    <x v="2"/>
    <s v="128GBDDR4"/>
    <n v="12"/>
    <s v="GDDR4"/>
    <s v="4x480GBSSD"/>
    <s v="4x"/>
    <s v="480GB"/>
    <s v="SSD"/>
    <s v="AmsterdamAMS-01"/>
    <s v="Amsterdam"/>
    <s v="AMS"/>
    <s v="01"/>
    <s v="€227.99"/>
  </r>
  <r>
    <n v="5"/>
    <x v="4"/>
    <x v="2"/>
    <s v="64GBDDR4"/>
    <n v="64"/>
    <s v="GDDR4"/>
    <s v="4x2TBSATA2"/>
    <s v="4x"/>
    <s v="2TB"/>
    <s v="SATA2"/>
    <s v="AmsterdamAMS-01"/>
    <s v="Amsterdam"/>
    <s v="AMS"/>
    <s v="01"/>
    <s v="€161.99"/>
  </r>
  <r>
    <n v="6"/>
    <x v="5"/>
    <x v="0"/>
    <s v="16GBDDR3"/>
    <n v="16"/>
    <s v="GDDR3"/>
    <s v="2x2TBSATA2"/>
    <s v="2x"/>
    <s v="2TB"/>
    <s v="SATA2"/>
    <s v="AmsterdamAMS-01"/>
    <s v="Amsterdam"/>
    <s v="AMS"/>
    <s v="01"/>
    <s v="€72.99"/>
  </r>
  <r>
    <n v="7"/>
    <x v="6"/>
    <x v="1"/>
    <s v="64GBDDR3"/>
    <n v="64"/>
    <s v="GDDR3"/>
    <s v="8x2TBSATA2"/>
    <s v="8x"/>
    <s v="2TB"/>
    <s v="SATA2"/>
    <s v="AmsterdamAMS-01"/>
    <s v="Amsterdam"/>
    <s v="AMS"/>
    <s v="01"/>
    <s v="€179.99"/>
  </r>
  <r>
    <n v="8"/>
    <x v="7"/>
    <x v="3"/>
    <s v="32GBDDR3"/>
    <n v="32"/>
    <s v="GDDR3"/>
    <s v="8x2TBSATA2"/>
    <s v="8x"/>
    <s v="2TB"/>
    <s v="SATA2"/>
    <s v="AmsterdamAMS-01"/>
    <s v="Amsterdam"/>
    <s v="AMS"/>
    <s v="01"/>
    <s v="€106.99"/>
  </r>
  <r>
    <n v="9"/>
    <x v="8"/>
    <x v="1"/>
    <s v="4GBDDR3"/>
    <n v="4"/>
    <s v="GDDR3"/>
    <s v="4x1TBSATA2"/>
    <s v="4x"/>
    <s v="1TB"/>
    <s v="SATA2"/>
    <s v="AmsterdamAMS-01"/>
    <s v="Amsterdam"/>
    <s v="AMS"/>
    <s v="01"/>
    <s v="€39.99"/>
  </r>
  <r>
    <n v="10"/>
    <x v="9"/>
    <x v="0"/>
    <s v="128GBDDR4"/>
    <n v="12"/>
    <s v="GDDR4"/>
    <s v="2x120GBSSD"/>
    <s v="2x"/>
    <s v="120GB"/>
    <s v="SSD"/>
    <s v="AmsterdamAMS-01"/>
    <s v="Amsterdam"/>
    <s v="AMS"/>
    <s v="01"/>
    <s v="€364.99"/>
  </r>
  <r>
    <n v="11"/>
    <x v="10"/>
    <x v="0"/>
    <s v="128GBDDR4"/>
    <n v="12"/>
    <s v="GDDR4"/>
    <s v="2x120GBSSD"/>
    <s v="2x"/>
    <s v="120GB"/>
    <s v="SSD"/>
    <s v="AmsterdamAMS-01"/>
    <s v="Amsterdam"/>
    <s v="AMS"/>
    <s v="01"/>
    <s v="€364.99"/>
  </r>
  <r>
    <n v="12"/>
    <x v="11"/>
    <x v="0"/>
    <s v="128GBDDR4"/>
    <n v="12"/>
    <s v="GDDR4"/>
    <s v="4x480GBSSD"/>
    <s v="4x"/>
    <s v="480GB"/>
    <s v="SSD"/>
    <s v="AmsterdamAMS-01"/>
    <s v="Amsterdam"/>
    <s v="AMS"/>
    <s v="01"/>
    <s v="€279.99"/>
  </r>
  <r>
    <n v="13"/>
    <x v="12"/>
    <x v="0"/>
    <s v="128GBDDR4"/>
    <n v="12"/>
    <s v="GDDR4"/>
    <s v="4x480GBSSD"/>
    <s v="4x"/>
    <s v="480GB"/>
    <s v="SSD"/>
    <s v="AmsterdamAMS-01"/>
    <s v="Amsterdam"/>
    <s v="AMS"/>
    <s v="01"/>
    <s v="€286.99"/>
  </r>
  <r>
    <n v="14"/>
    <x v="13"/>
    <x v="0"/>
    <s v="128GBDDR4"/>
    <n v="12"/>
    <s v="GDDR4"/>
    <s v="4x480GBSSD"/>
    <s v="4x"/>
    <s v="480GB"/>
    <s v="SSD"/>
    <s v="AmsterdamAMS-01"/>
    <s v="Amsterdam"/>
    <s v="AMS"/>
    <s v="01"/>
    <s v="€239.99"/>
  </r>
  <r>
    <n v="15"/>
    <x v="14"/>
    <x v="1"/>
    <s v="64GBDDR4"/>
    <n v="64"/>
    <s v="GDDR4"/>
    <s v="2x120GBSSD"/>
    <s v="2x"/>
    <s v="120GB"/>
    <s v="SSD"/>
    <s v="AmsterdamAMS-01"/>
    <s v="Amsterdam"/>
    <s v="AMS"/>
    <s v="01"/>
    <s v="€199.99"/>
  </r>
  <r>
    <n v="16"/>
    <x v="15"/>
    <x v="0"/>
    <s v="4GBDDR3"/>
    <n v="4"/>
    <s v="GDDR3"/>
    <s v="2x500GBSATA2"/>
    <s v="2x"/>
    <s v="500GB"/>
    <s v="SATA2"/>
    <s v="AmsterdamAMS-01"/>
    <s v="Amsterdam"/>
    <s v="AMS"/>
    <s v="01"/>
    <s v="€35.99"/>
  </r>
  <r>
    <n v="17"/>
    <x v="16"/>
    <x v="0"/>
    <s v="16GBDDR3"/>
    <n v="16"/>
    <s v="GDDR3"/>
    <s v="2x1TBSATA2"/>
    <s v="2x"/>
    <s v="1TB"/>
    <s v="SATA2"/>
    <s v="AmsterdamAMS-01"/>
    <s v="Amsterdam"/>
    <s v="AMS"/>
    <s v="01"/>
    <s v="€59.99"/>
  </r>
  <r>
    <n v="18"/>
    <x v="17"/>
    <x v="0"/>
    <s v="64GBDDR4"/>
    <n v="64"/>
    <s v="GDDR4"/>
    <s v="2x120GBSSD"/>
    <s v="2x"/>
    <s v="120GB"/>
    <s v="SSD"/>
    <s v="AmsterdamAMS-01"/>
    <s v="Amsterdam"/>
    <s v="AMS"/>
    <s v="01"/>
    <s v="€1044.99"/>
  </r>
  <r>
    <n v="19"/>
    <x v="18"/>
    <x v="0"/>
    <s v="64GBDDR4"/>
    <n v="64"/>
    <s v="GDDR4"/>
    <s v="2x120GBSSD"/>
    <s v="2x"/>
    <s v="120GB"/>
    <s v="SSD"/>
    <s v="AmsterdamAMS-01"/>
    <s v="Amsterdam"/>
    <s v="AMS"/>
    <s v="01"/>
    <s v="€756.99"/>
  </r>
  <r>
    <n v="20"/>
    <x v="19"/>
    <x v="0"/>
    <s v="64GBDDR4"/>
    <n v="64"/>
    <s v="GDDR4"/>
    <s v="2x120GBSSD"/>
    <s v="2x"/>
    <s v="120GB"/>
    <s v="SSD"/>
    <s v="AmsterdamAMS-01"/>
    <s v="Amsterdam"/>
    <s v="AMS"/>
    <s v="01"/>
    <s v="€874.99"/>
  </r>
  <r>
    <n v="21"/>
    <x v="20"/>
    <x v="0"/>
    <s v="16GBDDR3"/>
    <n v="16"/>
    <s v="GDDR3"/>
    <s v="2x1TBSATA2"/>
    <s v="2x"/>
    <s v="1TB"/>
    <s v="SATA2"/>
    <s v="AmsterdamAMS-01"/>
    <s v="Amsterdam"/>
    <s v="AMS"/>
    <s v="01"/>
    <s v="€89.99"/>
  </r>
  <r>
    <n v="22"/>
    <x v="21"/>
    <x v="4"/>
    <s v="32GBDDR3"/>
    <n v="32"/>
    <s v="GDDR3"/>
    <s v="24x1TBSATA2"/>
    <s v="24x"/>
    <s v="1TB"/>
    <s v="SATA2"/>
    <s v="AmsterdamAMS-01"/>
    <s v="Amsterdam"/>
    <s v="AMS"/>
    <s v="01"/>
    <s v="€199.99"/>
  </r>
  <r>
    <n v="23"/>
    <x v="22"/>
    <x v="1"/>
    <s v="64GBDDR4"/>
    <n v="64"/>
    <s v="GDDR4"/>
    <s v="4x2TBSATA2"/>
    <s v="4x"/>
    <s v="2TB"/>
    <s v="SATA2"/>
    <s v="AmsterdamAMS-01"/>
    <s v="Amsterdam"/>
    <s v="AMS"/>
    <s v="01"/>
    <s v="€154.99"/>
  </r>
  <r>
    <n v="24"/>
    <x v="23"/>
    <x v="1"/>
    <s v="16GBDDR3"/>
    <n v="16"/>
    <s v="GDDR3"/>
    <s v="4x1TBSATA2"/>
    <s v="4x"/>
    <s v="1TB"/>
    <s v="SATA2"/>
    <s v="AmsterdamAMS-01"/>
    <s v="Amsterdam"/>
    <s v="AMS"/>
    <s v="01"/>
    <s v="€84.99"/>
  </r>
  <r>
    <n v="25"/>
    <x v="24"/>
    <x v="5"/>
    <s v="16GBDDR4"/>
    <n v="16"/>
    <s v="GDDR4"/>
    <s v="2x1TBSATA2"/>
    <s v="2x"/>
    <s v="1TB"/>
    <s v="SATA2"/>
    <s v="AmsterdamAMS-01"/>
    <s v="Amsterdam"/>
    <s v="AMS"/>
    <s v="01"/>
    <s v="€112.99"/>
  </r>
  <r>
    <n v="26"/>
    <x v="25"/>
    <x v="1"/>
    <s v="32GBDDR4"/>
    <n v="32"/>
    <s v="GDDR4"/>
    <s v="4x2TBSATA2"/>
    <s v="4x"/>
    <s v="2TB"/>
    <s v="SATA2"/>
    <s v="AmsterdamAMS-01"/>
    <s v="Amsterdam"/>
    <s v="AMS"/>
    <s v="01"/>
    <s v="€119.99"/>
  </r>
  <r>
    <n v="27"/>
    <x v="26"/>
    <x v="1"/>
    <s v="64GBDDR3"/>
    <n v="64"/>
    <s v="GDDR3"/>
    <s v="8x2TBSATA2"/>
    <s v="8x"/>
    <s v="2TB"/>
    <s v="SATA2"/>
    <s v="AmsterdamAMS-01"/>
    <s v="Amsterdam"/>
    <s v="AMS"/>
    <s v="01"/>
    <s v="€154.99"/>
  </r>
  <r>
    <n v="28"/>
    <x v="2"/>
    <x v="1"/>
    <s v="32GBDDR3"/>
    <n v="32"/>
    <s v="GDDR3"/>
    <s v="8x2TBSATA2"/>
    <s v="8x"/>
    <s v="2TB"/>
    <s v="SATA2"/>
    <s v="AmsterdamAMS-01"/>
    <s v="Amsterdam"/>
    <s v="AMS"/>
    <s v="01"/>
    <s v="€142.99"/>
  </r>
  <r>
    <n v="29"/>
    <x v="27"/>
    <x v="0"/>
    <s v="64GBDDR4"/>
    <n v="64"/>
    <s v="GDDR4"/>
    <s v="4x2TBSATA2"/>
    <s v="4x"/>
    <s v="2TB"/>
    <s v="SATA2"/>
    <s v="AmsterdamAMS-01"/>
    <s v="Amsterdam"/>
    <s v="AMS"/>
    <s v="01"/>
    <s v="€209.99"/>
  </r>
  <r>
    <n v="30"/>
    <x v="3"/>
    <x v="2"/>
    <s v="128GBDDR4"/>
    <n v="12"/>
    <s v="GDDR4"/>
    <s v="4x480GBSSD"/>
    <s v="4x"/>
    <s v="480GB"/>
    <s v="SSD"/>
    <s v="AmsterdamAMS-01"/>
    <s v="Amsterdam"/>
    <s v="AMS"/>
    <s v="01"/>
    <s v="€227.99"/>
  </r>
  <r>
    <n v="31"/>
    <x v="4"/>
    <x v="2"/>
    <s v="64GBDDR4"/>
    <n v="64"/>
    <s v="GDDR4"/>
    <s v="4x2TBSATA2"/>
    <s v="4x"/>
    <s v="2TB"/>
    <s v="SATA2"/>
    <s v="AmsterdamAMS-01"/>
    <s v="Amsterdam"/>
    <s v="AMS"/>
    <s v="01"/>
    <s v="€161.99"/>
  </r>
  <r>
    <n v="32"/>
    <x v="28"/>
    <x v="0"/>
    <s v="64GBDDR4"/>
    <n v="64"/>
    <s v="GDDR4"/>
    <s v="4x2TBSATA2"/>
    <s v="4x"/>
    <s v="2TB"/>
    <s v="SATA2"/>
    <s v="AmsterdamAMS-01"/>
    <s v="Amsterdam"/>
    <s v="AMS"/>
    <s v="01"/>
    <s v="€204.99"/>
  </r>
  <r>
    <n v="33"/>
    <x v="5"/>
    <x v="0"/>
    <s v="16GBDDR3"/>
    <n v="16"/>
    <s v="GDDR3"/>
    <s v="2x2TBSATA2"/>
    <s v="2x"/>
    <s v="2TB"/>
    <s v="SATA2"/>
    <s v="AmsterdamAMS-01"/>
    <s v="Amsterdam"/>
    <s v="AMS"/>
    <s v="01"/>
    <s v="€72.99"/>
  </r>
  <r>
    <n v="34"/>
    <x v="29"/>
    <x v="0"/>
    <s v="32GBDDR3"/>
    <n v="32"/>
    <s v="GDDR3"/>
    <s v="2x120GBSSD"/>
    <s v="2x"/>
    <s v="120GB"/>
    <s v="SSD"/>
    <s v="AmsterdamAMS-01"/>
    <s v="Amsterdam"/>
    <s v="AMS"/>
    <s v="01"/>
    <s v="€221.99"/>
  </r>
  <r>
    <n v="35"/>
    <x v="30"/>
    <x v="1"/>
    <s v="32GBDDR3"/>
    <n v="32"/>
    <s v="GDDR3"/>
    <s v="8x2TBSATA2"/>
    <s v="8x"/>
    <s v="2TB"/>
    <s v="SATA2"/>
    <s v="AmsterdamAMS-01"/>
    <s v="Amsterdam"/>
    <s v="AMS"/>
    <s v="01"/>
    <s v="€129.99"/>
  </r>
  <r>
    <n v="36"/>
    <x v="31"/>
    <x v="0"/>
    <s v="96GBDDR3"/>
    <n v="96"/>
    <s v="GDDR3"/>
    <s v="8x120GBSSD"/>
    <s v="8x"/>
    <s v="120GB"/>
    <s v="SSD"/>
    <s v="AmsterdamAMS-01"/>
    <s v="Amsterdam"/>
    <s v="AMS"/>
    <s v="01"/>
    <s v="€191.99"/>
  </r>
  <r>
    <n v="37"/>
    <x v="23"/>
    <x v="1"/>
    <s v="16GBDDR3"/>
    <n v="16"/>
    <s v="GDDR3"/>
    <s v="4x1TBSATA2"/>
    <s v="4x"/>
    <s v="1TB"/>
    <s v="SATA2"/>
    <s v="AmsterdamAMS-01"/>
    <s v="Amsterdam"/>
    <s v="AMS"/>
    <s v="01"/>
    <s v="€195.99"/>
  </r>
  <r>
    <n v="38"/>
    <x v="26"/>
    <x v="1"/>
    <s v="64GBDDR3"/>
    <n v="64"/>
    <s v="GDDR3"/>
    <s v="8x2TBSATA2"/>
    <s v="8x"/>
    <s v="2TB"/>
    <s v="SATA2"/>
    <s v="AmsterdamAMS-01"/>
    <s v="Amsterdam"/>
    <s v="AMS"/>
    <s v="01"/>
    <s v="€295.99"/>
  </r>
  <r>
    <n v="39"/>
    <x v="6"/>
    <x v="1"/>
    <s v="64GBDDR3"/>
    <n v="64"/>
    <s v="GDDR3"/>
    <s v="8x2TBSATA2"/>
    <s v="8x"/>
    <s v="2TB"/>
    <s v="SATA2"/>
    <s v="AmsterdamAMS-01"/>
    <s v="Amsterdam"/>
    <s v="AMS"/>
    <s v="01"/>
    <s v="€355.99"/>
  </r>
  <r>
    <n v="40"/>
    <x v="8"/>
    <x v="1"/>
    <s v="4GBDDR3"/>
    <n v="4"/>
    <s v="GDDR3"/>
    <s v="4x1TBSATA2"/>
    <s v="4x"/>
    <s v="1TB"/>
    <s v="SATA2"/>
    <s v="AmsterdamAMS-01"/>
    <s v="Amsterdam"/>
    <s v="AMS"/>
    <s v="01"/>
    <s v="€163.99"/>
  </r>
  <r>
    <n v="41"/>
    <x v="5"/>
    <x v="0"/>
    <s v="16GBDDR3"/>
    <n v="16"/>
    <s v="GDDR3"/>
    <s v="2x500GBSATA2"/>
    <s v="2x"/>
    <s v="500GB"/>
    <s v="SATA2"/>
    <s v="AmsterdamAMS-01"/>
    <s v="Amsterdam"/>
    <s v="AMS"/>
    <s v="01"/>
    <s v="€119.99"/>
  </r>
  <r>
    <n v="42"/>
    <x v="6"/>
    <x v="1"/>
    <s v="64GBDDR3"/>
    <n v="64"/>
    <s v="GDDR3"/>
    <s v="8x2TBSATA2"/>
    <s v="8x"/>
    <s v="2TB"/>
    <s v="SATA2"/>
    <s v="AmsterdamAMS-01"/>
    <s v="Amsterdam"/>
    <s v="AMS"/>
    <s v="01"/>
    <s v="€272.99"/>
  </r>
  <r>
    <n v="43"/>
    <x v="11"/>
    <x v="0"/>
    <s v="128GBDDR4"/>
    <n v="12"/>
    <s v="GDDR4"/>
    <s v="4x480GBSSD"/>
    <s v="4x"/>
    <s v="480GB"/>
    <s v="SSD"/>
    <s v="AmsterdamAMS-01"/>
    <s v="Amsterdam"/>
    <s v="AMS"/>
    <s v="01"/>
    <s v="€367.99"/>
  </r>
  <r>
    <n v="44"/>
    <x v="26"/>
    <x v="1"/>
    <s v="64GBDDR3"/>
    <n v="64"/>
    <s v="GDDR3"/>
    <s v="8x2TBSATA2"/>
    <s v="8x"/>
    <s v="2TB"/>
    <s v="SATA2"/>
    <s v="AmsterdamAMS-01"/>
    <s v="Amsterdam"/>
    <s v="AMS"/>
    <s v="01"/>
    <s v="€212.99"/>
  </r>
  <r>
    <n v="45"/>
    <x v="27"/>
    <x v="0"/>
    <s v="64GBDDR4"/>
    <n v="64"/>
    <s v="GDDR4"/>
    <s v="4x2TBSATA2"/>
    <s v="4x"/>
    <s v="2TB"/>
    <s v="SATA2"/>
    <s v="AmsterdamAMS-01"/>
    <s v="Amsterdam"/>
    <s v="AMS"/>
    <s v="01"/>
    <s v="€277.99"/>
  </r>
  <r>
    <n v="46"/>
    <x v="10"/>
    <x v="0"/>
    <s v="128GBDDR4"/>
    <n v="12"/>
    <s v="GDDR4"/>
    <s v="2x120GBSSD"/>
    <s v="2x"/>
    <s v="120GB"/>
    <s v="SSD"/>
    <s v="AmsterdamAMS-01"/>
    <s v="Amsterdam"/>
    <s v="AMS"/>
    <s v="01"/>
    <s v="€389.99"/>
  </r>
  <r>
    <n v="47"/>
    <x v="30"/>
    <x v="1"/>
    <s v="32GBDDR3"/>
    <n v="32"/>
    <s v="GDDR3"/>
    <s v="8x2TBSATA2"/>
    <s v="8x"/>
    <s v="2TB"/>
    <s v="SATA2"/>
    <s v="AmsterdamAMS-01"/>
    <s v="Amsterdam"/>
    <s v="AMS"/>
    <s v="01"/>
    <s v="€180.99"/>
  </r>
  <r>
    <n v="48"/>
    <x v="29"/>
    <x v="0"/>
    <s v="32GBDDR3"/>
    <n v="32"/>
    <s v="GDDR3"/>
    <s v="2x120GBSSD"/>
    <s v="2x"/>
    <s v="120GB"/>
    <s v="SSD"/>
    <s v="AmsterdamAMS-01"/>
    <s v="Amsterdam"/>
    <s v="AMS"/>
    <s v="01"/>
    <s v="€246.99"/>
  </r>
  <r>
    <n v="49"/>
    <x v="13"/>
    <x v="0"/>
    <s v="128GBDDR4"/>
    <n v="12"/>
    <s v="GDDR4"/>
    <s v="4x480GBSSD"/>
    <s v="4x"/>
    <s v="480GB"/>
    <s v="SSD"/>
    <s v="AmsterdamAMS-01"/>
    <s v="Amsterdam"/>
    <s v="AMS"/>
    <s v="01"/>
    <s v="€341.99"/>
  </r>
  <r>
    <n v="50"/>
    <x v="1"/>
    <x v="1"/>
    <s v="32GBDDR3"/>
    <n v="32"/>
    <s v="GDDR3"/>
    <s v="8x2TBSATA2"/>
    <s v="8x"/>
    <s v="2TB"/>
    <s v="SATA2"/>
    <s v="AmsterdamAMS-01"/>
    <s v="Amsterdam"/>
    <s v="AMS"/>
    <s v="01"/>
    <s v="€166.99"/>
  </r>
  <r>
    <n v="51"/>
    <x v="2"/>
    <x v="1"/>
    <s v="64GBDDR3"/>
    <n v="64"/>
    <s v="GDDR3"/>
    <s v="8x2TBSATA2"/>
    <s v="8x"/>
    <s v="2TB"/>
    <s v="SATA2"/>
    <s v="AmsterdamAMS-01"/>
    <s v="Amsterdam"/>
    <s v="AMS"/>
    <s v="01"/>
    <s v="€304.99"/>
  </r>
  <r>
    <n v="52"/>
    <x v="14"/>
    <x v="1"/>
    <s v="64GBDDR4"/>
    <n v="64"/>
    <s v="GDDR4"/>
    <s v="2x120GBSSD"/>
    <s v="2x"/>
    <s v="120GB"/>
    <s v="SSD"/>
    <s v="AmsterdamAMS-01"/>
    <s v="Amsterdam"/>
    <s v="AMS"/>
    <s v="01"/>
    <s v="€279.99"/>
  </r>
  <r>
    <n v="53"/>
    <x v="15"/>
    <x v="0"/>
    <s v="4GBDDR3"/>
    <n v="4"/>
    <s v="GDDR3"/>
    <s v="2x500GBSATA2"/>
    <s v="2x"/>
    <s v="500GB"/>
    <s v="SATA2"/>
    <s v="AmsterdamAMS-01"/>
    <s v="Amsterdam"/>
    <s v="AMS"/>
    <s v="01"/>
    <s v="€60.99"/>
  </r>
  <r>
    <n v="54"/>
    <x v="16"/>
    <x v="0"/>
    <s v="16GBDDR3"/>
    <n v="16"/>
    <s v="GDDR3"/>
    <s v="2x1TBSATA2"/>
    <s v="2x"/>
    <s v="1TB"/>
    <s v="SATA2"/>
    <s v="AmsterdamAMS-01"/>
    <s v="Amsterdam"/>
    <s v="AMS"/>
    <s v="01"/>
    <s v="€110.99"/>
  </r>
  <r>
    <n v="55"/>
    <x v="0"/>
    <x v="0"/>
    <s v="16GBDDR3"/>
    <n v="16"/>
    <s v="GDDR3"/>
    <s v="2x2TBSATA2"/>
    <s v="2x"/>
    <s v="2TB"/>
    <s v="SATA2"/>
    <s v="AmsterdamAMS-01"/>
    <s v="Amsterdam"/>
    <s v="AMS"/>
    <s v="01"/>
    <s v="€83.99"/>
  </r>
  <r>
    <n v="56"/>
    <x v="17"/>
    <x v="0"/>
    <s v="64GBDDR4"/>
    <n v="64"/>
    <s v="GDDR4"/>
    <s v="2x120GBSSD"/>
    <s v="2x"/>
    <s v="120GB"/>
    <s v="SSD"/>
    <s v="AmsterdamAMS-01"/>
    <s v="Amsterdam"/>
    <s v="AMS"/>
    <s v="01"/>
    <s v="€1069.99"/>
  </r>
  <r>
    <n v="57"/>
    <x v="18"/>
    <x v="0"/>
    <s v="64GBDDR4"/>
    <n v="64"/>
    <s v="GDDR4"/>
    <s v="2x120GBSSD"/>
    <s v="2x"/>
    <s v="120GB"/>
    <s v="SSD"/>
    <s v="AmsterdamAMS-01"/>
    <s v="Amsterdam"/>
    <s v="AMS"/>
    <s v="01"/>
    <s v="€781.99"/>
  </r>
  <r>
    <n v="58"/>
    <x v="19"/>
    <x v="0"/>
    <s v="64GBDDR4"/>
    <n v="64"/>
    <s v="GDDR4"/>
    <s v="2x120GBSSD"/>
    <s v="2x"/>
    <s v="120GB"/>
    <s v="SSD"/>
    <s v="AmsterdamAMS-01"/>
    <s v="Amsterdam"/>
    <s v="AMS"/>
    <s v="01"/>
    <s v="€899.99"/>
  </r>
  <r>
    <n v="59"/>
    <x v="8"/>
    <x v="1"/>
    <s v="4GBDDR3"/>
    <n v="4"/>
    <s v="GDDR3"/>
    <s v="4x1TBSATA2"/>
    <s v="4x"/>
    <s v="1TB"/>
    <s v="SATA2"/>
    <s v="AmsterdamAMS-01"/>
    <s v="Amsterdam"/>
    <s v="AMS"/>
    <s v="01"/>
    <s v="€80.99"/>
  </r>
  <r>
    <n v="60"/>
    <x v="21"/>
    <x v="4"/>
    <s v="32GBDDR3"/>
    <n v="32"/>
    <s v="GDDR3"/>
    <s v="24x1TBSATA2"/>
    <s v="24x"/>
    <s v="1TB"/>
    <s v="SATA2"/>
    <s v="AmsterdamAMS-01"/>
    <s v="Amsterdam"/>
    <s v="AMS"/>
    <s v="01"/>
    <s v="€224.99"/>
  </r>
  <r>
    <n v="61"/>
    <x v="25"/>
    <x v="1"/>
    <s v="32GBDDR4"/>
    <n v="32"/>
    <s v="GDDR4"/>
    <s v="4x2TBSATA2"/>
    <s v="4x"/>
    <s v="2TB"/>
    <s v="SATA2"/>
    <s v="AmsterdamAMS-01"/>
    <s v="Amsterdam"/>
    <s v="AMS"/>
    <s v="01"/>
    <s v="€143.99"/>
  </r>
  <r>
    <n v="62"/>
    <x v="6"/>
    <x v="1"/>
    <s v="64GBDDR3"/>
    <n v="64"/>
    <s v="GDDR3"/>
    <s v="8x2TBSATA2"/>
    <s v="8x"/>
    <s v="2TB"/>
    <s v="SATA2"/>
    <s v="AmsterdamAMS-01"/>
    <s v="Amsterdam"/>
    <s v="AMS"/>
    <s v="01"/>
    <s v="€252.99"/>
  </r>
  <r>
    <n v="63"/>
    <x v="11"/>
    <x v="0"/>
    <s v="128GBDDR4"/>
    <n v="12"/>
    <s v="GDDR4"/>
    <s v="4x480GBSSD"/>
    <s v="4x"/>
    <s v="480GB"/>
    <s v="SSD"/>
    <s v="AmsterdamAMS-01"/>
    <s v="Amsterdam"/>
    <s v="AMS"/>
    <s v="01"/>
    <s v="€347.99"/>
  </r>
  <r>
    <n v="64"/>
    <x v="1"/>
    <x v="1"/>
    <s v="32GBDDR3"/>
    <n v="32"/>
    <s v="GDDR3"/>
    <s v="8x2TBSATA2"/>
    <s v="8x"/>
    <s v="2TB"/>
    <s v="SATA2"/>
    <s v="AmsterdamAMS-01"/>
    <s v="Amsterdam"/>
    <s v="AMS"/>
    <s v="01"/>
    <s v="€146.99"/>
  </r>
  <r>
    <n v="65"/>
    <x v="27"/>
    <x v="0"/>
    <s v="64GBDDR4"/>
    <n v="64"/>
    <s v="GDDR4"/>
    <s v="4x2TBSATA2"/>
    <s v="4x"/>
    <s v="2TB"/>
    <s v="SATA2"/>
    <s v="AmsterdamAMS-01"/>
    <s v="Amsterdam"/>
    <s v="AMS"/>
    <s v="01"/>
    <s v="€257.99"/>
  </r>
  <r>
    <n v="66"/>
    <x v="26"/>
    <x v="1"/>
    <s v="64GBDDR3"/>
    <n v="64"/>
    <s v="GDDR3"/>
    <s v="8x2TBSATA2"/>
    <s v="8x"/>
    <s v="2TB"/>
    <s v="SATA2"/>
    <s v="AmsterdamAMS-01"/>
    <s v="Amsterdam"/>
    <s v="AMS"/>
    <s v="01"/>
    <s v="€192.99"/>
  </r>
  <r>
    <n v="67"/>
    <x v="10"/>
    <x v="0"/>
    <s v="128GBDDR4"/>
    <n v="12"/>
    <s v="GDDR4"/>
    <s v="2x120GBSSD"/>
    <s v="2x"/>
    <s v="120GB"/>
    <s v="SSD"/>
    <s v="AmsterdamAMS-01"/>
    <s v="Amsterdam"/>
    <s v="AMS"/>
    <s v="01"/>
    <s v="€369.99"/>
  </r>
  <r>
    <n v="68"/>
    <x v="29"/>
    <x v="0"/>
    <s v="32GBDDR3"/>
    <n v="32"/>
    <s v="GDDR3"/>
    <s v="2x120GBSSD"/>
    <s v="2x"/>
    <s v="120GB"/>
    <s v="SSD"/>
    <s v="AmsterdamAMS-01"/>
    <s v="Amsterdam"/>
    <s v="AMS"/>
    <s v="01"/>
    <s v="€226.99"/>
  </r>
  <r>
    <n v="69"/>
    <x v="13"/>
    <x v="0"/>
    <s v="128GBDDR4"/>
    <n v="12"/>
    <s v="GDDR4"/>
    <s v="4x480GBSSD"/>
    <s v="4x"/>
    <s v="480GB"/>
    <s v="SSD"/>
    <s v="AmsterdamAMS-01"/>
    <s v="Amsterdam"/>
    <s v="AMS"/>
    <s v="01"/>
    <s v="€321.99"/>
  </r>
  <r>
    <n v="70"/>
    <x v="14"/>
    <x v="1"/>
    <s v="64GBDDR4"/>
    <n v="64"/>
    <s v="GDDR4"/>
    <s v="2x120GBSSD"/>
    <s v="2x"/>
    <s v="120GB"/>
    <s v="SSD"/>
    <s v="AmsterdamAMS-01"/>
    <s v="Amsterdam"/>
    <s v="AMS"/>
    <s v="01"/>
    <s v="€259.99"/>
  </r>
  <r>
    <n v="71"/>
    <x v="19"/>
    <x v="0"/>
    <s v="64GBDDR4"/>
    <n v="64"/>
    <s v="GDDR4"/>
    <s v="2x120GBSSD"/>
    <s v="2x"/>
    <s v="120GB"/>
    <s v="SSD"/>
    <s v="AmsterdamAMS-01"/>
    <s v="Amsterdam"/>
    <s v="AMS"/>
    <s v="01"/>
    <s v="€879.99"/>
  </r>
  <r>
    <n v="72"/>
    <x v="17"/>
    <x v="0"/>
    <s v="64GBDDR4"/>
    <n v="64"/>
    <s v="GDDR4"/>
    <s v="2x120GBSSD"/>
    <s v="2x"/>
    <s v="120GB"/>
    <s v="SSD"/>
    <s v="AmsterdamAMS-01"/>
    <s v="Amsterdam"/>
    <s v="AMS"/>
    <s v="01"/>
    <s v="€1049.99"/>
  </r>
  <r>
    <n v="73"/>
    <x v="18"/>
    <x v="0"/>
    <s v="64GBDDR4"/>
    <n v="64"/>
    <s v="GDDR4"/>
    <s v="2x120GBSSD"/>
    <s v="2x"/>
    <s v="120GB"/>
    <s v="SSD"/>
    <s v="AmsterdamAMS-01"/>
    <s v="Amsterdam"/>
    <s v="AMS"/>
    <s v="01"/>
    <s v="€761.99"/>
  </r>
  <r>
    <n v="74"/>
    <x v="15"/>
    <x v="0"/>
    <s v="4GBDDR3"/>
    <n v="4"/>
    <s v="GDDR3"/>
    <s v="2x500GBSATA2"/>
    <s v="2x"/>
    <s v="500GB"/>
    <s v="SATA2"/>
    <s v="AmsterdamAMS-01"/>
    <s v="Amsterdam"/>
    <s v="AMS"/>
    <s v="01"/>
    <s v="€40.99"/>
  </r>
  <r>
    <n v="75"/>
    <x v="0"/>
    <x v="0"/>
    <s v="16GBDDR3"/>
    <n v="16"/>
    <s v="GDDR3"/>
    <s v="2x2TBSATA2"/>
    <s v="2x"/>
    <s v="2TB"/>
    <s v="SATA2"/>
    <s v="AmsterdamAMS-01"/>
    <s v="Amsterdam"/>
    <s v="AMS"/>
    <s v="01"/>
    <s v="€63.99"/>
  </r>
  <r>
    <n v="76"/>
    <x v="16"/>
    <x v="0"/>
    <s v="16GBDDR3"/>
    <n v="16"/>
    <s v="GDDR3"/>
    <s v="2x1TBSATA2"/>
    <s v="2x"/>
    <s v="1TB"/>
    <s v="SATA2"/>
    <s v="AmsterdamAMS-01"/>
    <s v="Amsterdam"/>
    <s v="AMS"/>
    <s v="01"/>
    <s v="€90.99"/>
  </r>
  <r>
    <n v="77"/>
    <x v="8"/>
    <x v="1"/>
    <s v="4GBDDR3"/>
    <n v="4"/>
    <s v="GDDR3"/>
    <s v="4x1TBSATA2"/>
    <s v="4x"/>
    <s v="1TB"/>
    <s v="SATA2"/>
    <s v="AmsterdamAMS-01"/>
    <s v="Amsterdam"/>
    <s v="AMS"/>
    <s v="01"/>
    <s v="€60.99"/>
  </r>
  <r>
    <n v="78"/>
    <x v="21"/>
    <x v="4"/>
    <s v="32GBDDR3"/>
    <n v="32"/>
    <s v="GDDR3"/>
    <s v="24x1TBSATA2"/>
    <s v="24x"/>
    <s v="1TB"/>
    <s v="SATA2"/>
    <s v="AmsterdamAMS-01"/>
    <s v="Amsterdam"/>
    <s v="AMS"/>
    <s v="01"/>
    <s v="€355.99"/>
  </r>
  <r>
    <n v="79"/>
    <x v="2"/>
    <x v="1"/>
    <s v="64GBDDR3"/>
    <n v="64"/>
    <s v="GDDR3"/>
    <s v="8x2TBSATA2"/>
    <s v="8x"/>
    <s v="2TB"/>
    <s v="SATA2"/>
    <s v="AmsterdamAMS-01"/>
    <s v="Amsterdam"/>
    <s v="AMS"/>
    <s v="01"/>
    <s v="€190.99"/>
  </r>
  <r>
    <n v="80"/>
    <x v="30"/>
    <x v="1"/>
    <s v="32GBDDR3"/>
    <n v="32"/>
    <s v="GDDR3"/>
    <s v="8x2TBSATA2"/>
    <s v="8x"/>
    <s v="2TB"/>
    <s v="SATA2"/>
    <s v="AmsterdamAMS-01"/>
    <s v="Amsterdam"/>
    <s v="AMS"/>
    <s v="01"/>
    <s v="€160.99"/>
  </r>
  <r>
    <n v="81"/>
    <x v="0"/>
    <x v="0"/>
    <s v="16GBDDR3"/>
    <n v="16"/>
    <s v="GDDR3"/>
    <s v="2x2TBSATA2"/>
    <s v="2x"/>
    <s v="2TB"/>
    <s v="SATA2"/>
    <s v="AmsterdamAMS-01"/>
    <s v="Amsterdam"/>
    <s v="AMS"/>
    <s v="01"/>
    <s v="€197.99"/>
  </r>
  <r>
    <n v="82"/>
    <x v="6"/>
    <x v="1"/>
    <s v="64GBDDR3"/>
    <n v="64"/>
    <s v="GDDR3"/>
    <s v="8x2TBSATA2"/>
    <s v="8x"/>
    <s v="2TB"/>
    <s v="SATA2"/>
    <s v="AmsterdamAMS-01"/>
    <s v="Amsterdam"/>
    <s v="AMS"/>
    <s v="01"/>
    <s v="€386.99"/>
  </r>
  <r>
    <n v="83"/>
    <x v="11"/>
    <x v="0"/>
    <s v="128GBDDR4"/>
    <n v="12"/>
    <s v="GDDR4"/>
    <s v="4x480GBSSD"/>
    <s v="4x"/>
    <s v="480GB"/>
    <s v="SSD"/>
    <s v="AmsterdamAMS-01"/>
    <s v="Amsterdam"/>
    <s v="AMS"/>
    <s v="01"/>
    <s v="€481.99"/>
  </r>
  <r>
    <n v="84"/>
    <x v="1"/>
    <x v="1"/>
    <s v="32GBDDR3"/>
    <n v="32"/>
    <s v="GDDR3"/>
    <s v="8x2TBSATA2"/>
    <s v="8x"/>
    <s v="2TB"/>
    <s v="SATA2"/>
    <s v="AmsterdamAMS-01"/>
    <s v="Amsterdam"/>
    <s v="AMS"/>
    <s v="01"/>
    <s v="€280.99"/>
  </r>
  <r>
    <n v="85"/>
    <x v="27"/>
    <x v="0"/>
    <s v="64GBDDR4"/>
    <n v="64"/>
    <s v="GDDR4"/>
    <s v="4x2TBSATA2"/>
    <s v="4x"/>
    <s v="2TB"/>
    <s v="SATA2"/>
    <s v="AmsterdamAMS-01"/>
    <s v="Amsterdam"/>
    <s v="AMS"/>
    <s v="01"/>
    <s v="€391.99"/>
  </r>
  <r>
    <n v="86"/>
    <x v="26"/>
    <x v="1"/>
    <s v="64GBDDR3"/>
    <n v="64"/>
    <s v="GDDR3"/>
    <s v="8x2TBSATA2"/>
    <s v="8x"/>
    <s v="2TB"/>
    <s v="SATA2"/>
    <s v="AmsterdamAMS-01"/>
    <s v="Amsterdam"/>
    <s v="AMS"/>
    <s v="01"/>
    <s v="€326.99"/>
  </r>
  <r>
    <n v="87"/>
    <x v="10"/>
    <x v="0"/>
    <s v="128GBDDR4"/>
    <n v="12"/>
    <s v="GDDR4"/>
    <s v="2x120GBSSD"/>
    <s v="2x"/>
    <s v="120GB"/>
    <s v="SSD"/>
    <s v="AmsterdamAMS-01"/>
    <s v="Amsterdam"/>
    <s v="AMS"/>
    <s v="01"/>
    <s v="€503.99"/>
  </r>
  <r>
    <n v="88"/>
    <x v="29"/>
    <x v="0"/>
    <s v="32GBDDR3"/>
    <n v="32"/>
    <s v="GDDR3"/>
    <s v="2x120GBSSD"/>
    <s v="2x"/>
    <s v="120GB"/>
    <s v="SSD"/>
    <s v="AmsterdamAMS-01"/>
    <s v="Amsterdam"/>
    <s v="AMS"/>
    <s v="01"/>
    <s v="€360.99"/>
  </r>
  <r>
    <n v="89"/>
    <x v="13"/>
    <x v="0"/>
    <s v="128GBDDR4"/>
    <n v="12"/>
    <s v="GDDR4"/>
    <s v="4x480GBSSD"/>
    <s v="4x"/>
    <s v="480GB"/>
    <s v="SSD"/>
    <s v="AmsterdamAMS-01"/>
    <s v="Amsterdam"/>
    <s v="AMS"/>
    <s v="01"/>
    <s v="€455.99"/>
  </r>
  <r>
    <n v="90"/>
    <x v="14"/>
    <x v="1"/>
    <s v="64GBDDR4"/>
    <n v="64"/>
    <s v="GDDR4"/>
    <s v="2x120GBSSD"/>
    <s v="2x"/>
    <s v="120GB"/>
    <s v="SSD"/>
    <s v="AmsterdamAMS-01"/>
    <s v="Amsterdam"/>
    <s v="AMS"/>
    <s v="01"/>
    <s v="€393.99"/>
  </r>
  <r>
    <n v="91"/>
    <x v="19"/>
    <x v="0"/>
    <s v="64GBDDR4"/>
    <n v="64"/>
    <s v="GDDR4"/>
    <s v="2x120GBSSD"/>
    <s v="2x"/>
    <s v="120GB"/>
    <s v="SSD"/>
    <s v="AmsterdamAMS-01"/>
    <s v="Amsterdam"/>
    <s v="AMS"/>
    <s v="01"/>
    <s v="€1013.99"/>
  </r>
  <r>
    <n v="92"/>
    <x v="17"/>
    <x v="0"/>
    <s v="64GBDDR4"/>
    <n v="64"/>
    <s v="GDDR4"/>
    <s v="2x120GBSSD"/>
    <s v="2x"/>
    <s v="120GB"/>
    <s v="SSD"/>
    <s v="AmsterdamAMS-01"/>
    <s v="Amsterdam"/>
    <s v="AMS"/>
    <s v="01"/>
    <s v="€1183.99"/>
  </r>
  <r>
    <n v="93"/>
    <x v="18"/>
    <x v="0"/>
    <s v="64GBDDR4"/>
    <n v="64"/>
    <s v="GDDR4"/>
    <s v="2x120GBSSD"/>
    <s v="2x"/>
    <s v="120GB"/>
    <s v="SSD"/>
    <s v="AmsterdamAMS-01"/>
    <s v="Amsterdam"/>
    <s v="AMS"/>
    <s v="01"/>
    <s v="€895.99"/>
  </r>
  <r>
    <n v="94"/>
    <x v="15"/>
    <x v="0"/>
    <s v="4GBDDR3"/>
    <n v="4"/>
    <s v="GDDR3"/>
    <s v="2x500GBSATA2"/>
    <s v="2x"/>
    <s v="500GB"/>
    <s v="SATA2"/>
    <s v="AmsterdamAMS-01"/>
    <s v="Amsterdam"/>
    <s v="AMS"/>
    <s v="01"/>
    <s v="€174.99"/>
  </r>
  <r>
    <n v="95"/>
    <x v="16"/>
    <x v="0"/>
    <s v="16GBDDR3"/>
    <n v="16"/>
    <s v="GDDR3"/>
    <s v="2x1TBSATA2"/>
    <s v="2x"/>
    <s v="1TB"/>
    <s v="SATA2"/>
    <s v="AmsterdamAMS-01"/>
    <s v="Amsterdam"/>
    <s v="AMS"/>
    <s v="01"/>
    <s v="€224.99"/>
  </r>
  <r>
    <n v="96"/>
    <x v="8"/>
    <x v="1"/>
    <s v="4GBDDR3"/>
    <n v="4"/>
    <s v="GDDR3"/>
    <s v="4x1TBSATA2"/>
    <s v="4x"/>
    <s v="1TB"/>
    <s v="SATA2"/>
    <s v="AmsterdamAMS-01"/>
    <s v="Amsterdam"/>
    <s v="AMS"/>
    <s v="01"/>
    <s v="€194.99"/>
  </r>
  <r>
    <n v="97"/>
    <x v="21"/>
    <x v="4"/>
    <s v="32GBDDR3"/>
    <n v="32"/>
    <s v="GDDR3"/>
    <s v="24x1TBSATA2"/>
    <s v="24x"/>
    <s v="1TB"/>
    <s v="SATA2"/>
    <s v="AmsterdamAMS-01"/>
    <s v="Amsterdam"/>
    <s v="AMS"/>
    <s v="01"/>
    <s v="€489.99"/>
  </r>
  <r>
    <n v="98"/>
    <x v="2"/>
    <x v="1"/>
    <s v="64GBDDR3"/>
    <n v="64"/>
    <s v="GDDR3"/>
    <s v="8x2TBSATA2"/>
    <s v="8x"/>
    <s v="2TB"/>
    <s v="SATA2"/>
    <s v="AmsterdamAMS-01"/>
    <s v="Amsterdam"/>
    <s v="AMS"/>
    <s v="01"/>
    <s v="€304.99"/>
  </r>
  <r>
    <n v="99"/>
    <x v="30"/>
    <x v="1"/>
    <s v="32GBDDR3"/>
    <n v="32"/>
    <s v="GDDR3"/>
    <s v="8x2TBSATA2"/>
    <s v="8x"/>
    <s v="2TB"/>
    <s v="SATA2"/>
    <s v="AmsterdamAMS-01"/>
    <s v="Amsterdam"/>
    <s v="AMS"/>
    <s v="01"/>
    <s v="€294.99"/>
  </r>
  <r>
    <n v="100"/>
    <x v="32"/>
    <x v="0"/>
    <s v="8GBDDR3"/>
    <n v="8"/>
    <s v="GDDR3"/>
    <s v="4x1TBSATA2"/>
    <s v="4x"/>
    <s v="1TB"/>
    <s v="SATA2"/>
    <s v="AmsterdamAMS-01"/>
    <s v="Amsterdam"/>
    <s v="AMS"/>
    <s v="01"/>
    <s v="€1907.99"/>
  </r>
  <r>
    <n v="101"/>
    <x v="33"/>
    <x v="0"/>
    <s v="8GBDDR3"/>
    <n v="8"/>
    <s v="GDDR3"/>
    <s v="4x1TBSATA2"/>
    <s v="4x"/>
    <s v="1TB"/>
    <s v="SATA2"/>
    <s v="AmsterdamAMS-01"/>
    <s v="Amsterdam"/>
    <s v="AMS"/>
    <s v="01"/>
    <s v="€1973.99"/>
  </r>
  <r>
    <n v="102"/>
    <x v="26"/>
    <x v="1"/>
    <s v="8GBDDR3"/>
    <n v="8"/>
    <s v="GDDR3"/>
    <s v="4x1TBSATA2"/>
    <s v="4x"/>
    <s v="1TB"/>
    <s v="SATA2"/>
    <s v="AmsterdamAMS-01"/>
    <s v="Amsterdam"/>
    <s v="AMS"/>
    <s v="01"/>
    <s v="€1907.99"/>
  </r>
  <r>
    <n v="103"/>
    <x v="6"/>
    <x v="1"/>
    <s v="8GBDDR3"/>
    <n v="8"/>
    <s v="GDDR3"/>
    <s v="4x1TBSATA2"/>
    <s v="4x"/>
    <s v="1TB"/>
    <s v="SATA2"/>
    <s v="AmsterdamAMS-01"/>
    <s v="Amsterdam"/>
    <s v="AMS"/>
    <s v="01"/>
    <s v="€1967.99"/>
  </r>
  <r>
    <n v="104"/>
    <x v="8"/>
    <x v="1"/>
    <s v="4GBDDR3"/>
    <n v="4"/>
    <s v="GDDR3"/>
    <s v="4x500GBSATA2"/>
    <s v="4x"/>
    <s v="500GB"/>
    <s v="SATA2"/>
    <s v="AmsterdamAMS-01"/>
    <s v="Amsterdam"/>
    <s v="AMS"/>
    <s v="01"/>
    <s v="€1775.99"/>
  </r>
  <r>
    <n v="105"/>
    <x v="23"/>
    <x v="1"/>
    <s v="8GBDDR3"/>
    <n v="8"/>
    <s v="GDDR3"/>
    <s v="4x500GBSATA2"/>
    <s v="4x"/>
    <s v="500GB"/>
    <s v="SATA2"/>
    <s v="AmsterdamAMS-01"/>
    <s v="Amsterdam"/>
    <s v="AMS"/>
    <s v="01"/>
    <s v="€1807.99"/>
  </r>
  <r>
    <n v="106"/>
    <x v="34"/>
    <x v="1"/>
    <s v="16GBDDR3"/>
    <n v="16"/>
    <s v="GDDR3"/>
    <s v="4x1TBSATA2"/>
    <s v="4x"/>
    <s v="1TB"/>
    <s v="SATA2"/>
    <s v="Washington D.C.WDC-01"/>
    <s v="Washington D.C."/>
    <s v="WDC"/>
    <s v="01"/>
    <s v="$105.99"/>
  </r>
  <r>
    <n v="107"/>
    <x v="35"/>
    <x v="0"/>
    <s v="8GBDDR3"/>
    <n v="8"/>
    <s v="GDDR3"/>
    <s v="2x500GBSATA2"/>
    <s v="2x"/>
    <s v="500GB"/>
    <s v="SATA2"/>
    <s v="Washington D.C.WDC-01"/>
    <s v="Washington D.C."/>
    <s v="WDC"/>
    <s v="01"/>
    <s v="$55.99"/>
  </r>
  <r>
    <n v="108"/>
    <x v="20"/>
    <x v="0"/>
    <s v="16GBDDR3"/>
    <n v="16"/>
    <s v="GDDR3"/>
    <s v="2x1TBSATA2"/>
    <s v="2x"/>
    <s v="1TB"/>
    <s v="SATA2"/>
    <s v="San FranciscoSFO-12"/>
    <s v="San Francisco"/>
    <s v="SFO"/>
    <s v="12"/>
    <s v="$121.99"/>
  </r>
  <r>
    <n v="109"/>
    <x v="12"/>
    <x v="0"/>
    <s v="128GBDDR4"/>
    <n v="12"/>
    <s v="GDDR4"/>
    <s v="4x480GBSSD"/>
    <s v="4x"/>
    <s v="480GB"/>
    <s v="SSD"/>
    <s v="SingaporeSIN-11"/>
    <s v="Singapore"/>
    <s v="SIN"/>
    <s v="11"/>
    <s v="S$565.99"/>
  </r>
  <r>
    <n v="110"/>
    <x v="12"/>
    <x v="0"/>
    <s v="128GBDDR4"/>
    <n v="12"/>
    <s v="GDDR4"/>
    <s v="4x480GBSSD"/>
    <s v="4x"/>
    <s v="480GB"/>
    <s v="SSD"/>
    <s v="Washington D.C.WDC-01"/>
    <s v="Washington D.C."/>
    <s v="WDC"/>
    <s v="01"/>
    <s v="$431.99"/>
  </r>
  <r>
    <n v="111"/>
    <x v="13"/>
    <x v="0"/>
    <s v="128GBDDR4"/>
    <n v="12"/>
    <s v="GDDR4"/>
    <s v="4x480GBSSD"/>
    <s v="4x"/>
    <s v="480GB"/>
    <s v="SSD"/>
    <s v="Washington D.C.WDC-01"/>
    <s v="Washington D.C."/>
    <s v="WDC"/>
    <s v="01"/>
    <s v="$380.99"/>
  </r>
  <r>
    <n v="112"/>
    <x v="36"/>
    <x v="0"/>
    <s v="128GBDDR4"/>
    <n v="12"/>
    <s v="GDDR4"/>
    <s v="2x120GBSSD"/>
    <s v="2x"/>
    <s v="120GB"/>
    <s v="SSD"/>
    <s v="Washington D.C.WDC-01"/>
    <s v="Washington D.C."/>
    <s v="WDC"/>
    <s v="01"/>
    <s v="$360.99"/>
  </r>
  <r>
    <n v="113"/>
    <x v="37"/>
    <x v="1"/>
    <s v="128GBDDR4"/>
    <n v="12"/>
    <s v="GDDR4"/>
    <s v="2x120GBSSD"/>
    <s v="2x"/>
    <s v="120GB"/>
    <s v="SSD"/>
    <s v="Washington D.C.WDC-01"/>
    <s v="Washington D.C."/>
    <s v="WDC"/>
    <s v="01"/>
    <s v="$413.99"/>
  </r>
  <r>
    <n v="114"/>
    <x v="14"/>
    <x v="1"/>
    <s v="64GBDDR4"/>
    <n v="64"/>
    <s v="GDDR4"/>
    <s v="2x120GBSSD"/>
    <s v="2x"/>
    <s v="120GB"/>
    <s v="SSD"/>
    <s v="San FranciscoSFO-12"/>
    <s v="San Francisco"/>
    <s v="SFO"/>
    <s v="12"/>
    <s v="$305.99"/>
  </r>
  <r>
    <n v="115"/>
    <x v="27"/>
    <x v="0"/>
    <s v="64GBDDR4"/>
    <n v="64"/>
    <s v="GDDR4"/>
    <s v="2x120GBSSD"/>
    <s v="2x"/>
    <s v="120GB"/>
    <s v="SSD"/>
    <s v="San FranciscoSFO-12"/>
    <s v="San Francisco"/>
    <s v="SFO"/>
    <s v="12"/>
    <s v="$303.99"/>
  </r>
  <r>
    <n v="116"/>
    <x v="38"/>
    <x v="1"/>
    <s v="128GBDDR4"/>
    <n v="12"/>
    <s v="GDDR4"/>
    <s v="2x120GBSSD"/>
    <s v="2x"/>
    <s v="120GB"/>
    <s v="SSD"/>
    <s v="San FranciscoSFO-12"/>
    <s v="San Francisco"/>
    <s v="SFO"/>
    <s v="12"/>
    <s v="$362.99"/>
  </r>
  <r>
    <n v="117"/>
    <x v="36"/>
    <x v="0"/>
    <s v="128GBDDR4"/>
    <n v="12"/>
    <s v="GDDR4"/>
    <s v="2x120GBSSD"/>
    <s v="2x"/>
    <s v="120GB"/>
    <s v="SSD"/>
    <s v="San FranciscoSFO-12"/>
    <s v="San Francisco"/>
    <s v="SFO"/>
    <s v="12"/>
    <s v="$360.99"/>
  </r>
  <r>
    <n v="118"/>
    <x v="13"/>
    <x v="0"/>
    <s v="128GBDDR4"/>
    <n v="12"/>
    <s v="GDDR4"/>
    <s v="4x480GBSSD"/>
    <s v="4x"/>
    <s v="480GB"/>
    <s v="SSD"/>
    <s v="San FranciscoSFO-12"/>
    <s v="San Francisco"/>
    <s v="SFO"/>
    <s v="12"/>
    <s v="$380.99"/>
  </r>
  <r>
    <n v="119"/>
    <x v="37"/>
    <x v="1"/>
    <s v="128GBDDR4"/>
    <n v="12"/>
    <s v="GDDR4"/>
    <s v="2x120GBSSD"/>
    <s v="2x"/>
    <s v="120GB"/>
    <s v="SSD"/>
    <s v="San FranciscoSFO-12"/>
    <s v="San Francisco"/>
    <s v="SFO"/>
    <s v="12"/>
    <s v="$413.99"/>
  </r>
  <r>
    <n v="120"/>
    <x v="11"/>
    <x v="0"/>
    <s v="128GBDDR4"/>
    <n v="12"/>
    <s v="GDDR4"/>
    <s v="2x120GBSSD"/>
    <s v="2x"/>
    <s v="120GB"/>
    <s v="SSD"/>
    <s v="San FranciscoSFO-12"/>
    <s v="San Francisco"/>
    <s v="SFO"/>
    <s v="12"/>
    <s v="$411.99"/>
  </r>
  <r>
    <n v="121"/>
    <x v="12"/>
    <x v="0"/>
    <s v="128GBDDR4"/>
    <n v="12"/>
    <s v="GDDR4"/>
    <s v="4x480GBSSD"/>
    <s v="4x"/>
    <s v="480GB"/>
    <s v="SSD"/>
    <s v="San FranciscoSFO-12"/>
    <s v="San Francisco"/>
    <s v="SFO"/>
    <s v="12"/>
    <s v="$431.99"/>
  </r>
  <r>
    <n v="122"/>
    <x v="28"/>
    <x v="0"/>
    <s v="64GBDDR4"/>
    <n v="64"/>
    <s v="GDDR4"/>
    <s v="2x120GBSSD"/>
    <s v="2x"/>
    <s v="120GB"/>
    <s v="SSD"/>
    <s v="San FranciscoSFO-12"/>
    <s v="San Francisco"/>
    <s v="SFO"/>
    <s v="12"/>
    <s v="$319.99"/>
  </r>
  <r>
    <n v="123"/>
    <x v="28"/>
    <x v="0"/>
    <s v="64GBDDR4"/>
    <n v="64"/>
    <s v="GDDR4"/>
    <s v="2x120GBSSD"/>
    <s v="2x"/>
    <s v="120GB"/>
    <s v="SSD"/>
    <s v="Washington D.C.WDC-01"/>
    <s v="Washington D.C."/>
    <s v="WDC"/>
    <s v="01"/>
    <s v="$319.99"/>
  </r>
  <r>
    <n v="124"/>
    <x v="1"/>
    <x v="1"/>
    <s v="32GBDDR3"/>
    <n v="32"/>
    <s v="GDDR3"/>
    <s v="8x300GBSAS"/>
    <s v="8x"/>
    <s v="300GB"/>
    <s v="SAS"/>
    <s v="DallasDAL-10"/>
    <s v="Dallas"/>
    <s v="DAL"/>
    <s v="10"/>
    <s v="$170.99"/>
  </r>
  <r>
    <n v="125"/>
    <x v="39"/>
    <x v="0"/>
    <s v="8GBDDR3"/>
    <n v="8"/>
    <s v="GDDR3"/>
    <s v="2x1TBSATA2"/>
    <s v="2x"/>
    <s v="1TB"/>
    <s v="SATA2"/>
    <s v="DallasDAL-10"/>
    <s v="Dallas"/>
    <s v="DAL"/>
    <s v="10"/>
    <s v="$165.99"/>
  </r>
  <r>
    <n v="126"/>
    <x v="2"/>
    <x v="1"/>
    <s v="64GBDDR3"/>
    <n v="64"/>
    <s v="GDDR3"/>
    <s v="8x2TBSATA2"/>
    <s v="8x"/>
    <s v="2TB"/>
    <s v="SATA2"/>
    <s v="DallasDAL-10"/>
    <s v="Dallas"/>
    <s v="DAL"/>
    <s v="10"/>
    <s v="$199.99"/>
  </r>
  <r>
    <n v="127"/>
    <x v="2"/>
    <x v="1"/>
    <s v="16GBDDR3"/>
    <n v="16"/>
    <s v="GDDR3"/>
    <s v="8x3TBSATA2"/>
    <s v="8x"/>
    <s v="3TB"/>
    <s v="SATA2"/>
    <s v="DallasDAL-10"/>
    <s v="Dallas"/>
    <s v="DAL"/>
    <s v="10"/>
    <s v="$206.99"/>
  </r>
  <r>
    <n v="128"/>
    <x v="40"/>
    <x v="3"/>
    <s v="32GBDDR3"/>
    <n v="32"/>
    <s v="GDDR3"/>
    <s v="2x1TBSATA2"/>
    <s v="2x"/>
    <s v="1TB"/>
    <s v="SATA2"/>
    <s v="DallasDAL-10"/>
    <s v="Dallas"/>
    <s v="DAL"/>
    <s v="10"/>
    <s v="$220.99"/>
  </r>
  <r>
    <n v="129"/>
    <x v="26"/>
    <x v="1"/>
    <s v="32GBDDR3"/>
    <n v="32"/>
    <s v="GDDR3"/>
    <s v="2x1TBSATA2"/>
    <s v="2x"/>
    <s v="1TB"/>
    <s v="SATA2"/>
    <s v="DallasDAL-10"/>
    <s v="Dallas"/>
    <s v="DAL"/>
    <s v="10"/>
    <s v="$225.99"/>
  </r>
  <r>
    <n v="130"/>
    <x v="6"/>
    <x v="1"/>
    <s v="128GBDDR3"/>
    <n v="12"/>
    <s v="GDDR3"/>
    <s v="1x120GBSSD"/>
    <s v="1x"/>
    <s v="120GB"/>
    <s v="SSD"/>
    <s v="DallasDAL-10"/>
    <s v="Dallas"/>
    <s v="DAL"/>
    <s v="10"/>
    <s v="$297.99"/>
  </r>
  <r>
    <n v="131"/>
    <x v="1"/>
    <x v="1"/>
    <s v="32GBDDR3"/>
    <n v="32"/>
    <s v="GDDR3"/>
    <s v="8x300GBSAS"/>
    <s v="8x"/>
    <s v="300GB"/>
    <s v="SAS"/>
    <s v="Washington D.C.WDC-01"/>
    <s v="Washington D.C."/>
    <s v="WDC"/>
    <s v="01"/>
    <s v="$170.99"/>
  </r>
  <r>
    <n v="132"/>
    <x v="2"/>
    <x v="1"/>
    <s v="32GBDDR3"/>
    <n v="32"/>
    <s v="GDDR3"/>
    <s v="2x1TBSATA2"/>
    <s v="2x"/>
    <s v="1TB"/>
    <s v="SATA2"/>
    <s v="Washington D.C.WDC-01"/>
    <s v="Washington D.C."/>
    <s v="WDC"/>
    <s v="01"/>
    <s v="$199.99"/>
  </r>
  <r>
    <n v="133"/>
    <x v="40"/>
    <x v="3"/>
    <s v="32GBDDR3"/>
    <n v="32"/>
    <s v="GDDR3"/>
    <s v="2x1TBSATA2"/>
    <s v="2x"/>
    <s v="1TB"/>
    <s v="SATA2"/>
    <s v="Washington D.C.WDC-01"/>
    <s v="Washington D.C."/>
    <s v="WDC"/>
    <s v="01"/>
    <s v="$220.99"/>
  </r>
  <r>
    <n v="134"/>
    <x v="1"/>
    <x v="1"/>
    <s v="32GBDDR3"/>
    <n v="32"/>
    <s v="GDDR3"/>
    <s v="2x1TBSATA2"/>
    <s v="2x"/>
    <s v="1TB"/>
    <s v="SATA2"/>
    <s v="SingaporeSIN-11"/>
    <s v="Singapore"/>
    <s v="SIN"/>
    <s v="11"/>
    <s v="S$228.00"/>
  </r>
  <r>
    <n v="135"/>
    <x v="21"/>
    <x v="4"/>
    <s v="32GBDDR3"/>
    <n v="32"/>
    <s v="GDDR3"/>
    <s v="24x1TBSATA2"/>
    <s v="24x"/>
    <s v="1TB"/>
    <s v="SATA2"/>
    <s v="DallasDAL-10"/>
    <s v="Dallas"/>
    <s v="DAL"/>
    <s v="10"/>
    <s v="$421.99"/>
  </r>
  <r>
    <n v="136"/>
    <x v="24"/>
    <x v="5"/>
    <s v="16GBDDR4"/>
    <n v="16"/>
    <s v="GDDR4"/>
    <s v="2x1TBSATA2"/>
    <s v="2x"/>
    <s v="1TB"/>
    <s v="SATA2"/>
    <s v="San FranciscoSFO-12"/>
    <s v="San Francisco"/>
    <s v="SFO"/>
    <s v="12"/>
    <s v="$135.99"/>
  </r>
  <r>
    <n v="137"/>
    <x v="41"/>
    <x v="6"/>
    <s v="8GBDDR3"/>
    <n v="8"/>
    <s v="GDDR3"/>
    <s v="2x1TBSATA2"/>
    <s v="2x"/>
    <s v="1TB"/>
    <s v="SATA2"/>
    <s v="SingaporeSIN-11"/>
    <s v="Singapore"/>
    <s v="SIN"/>
    <s v="11"/>
    <s v="S$269.99"/>
  </r>
  <r>
    <n v="138"/>
    <x v="28"/>
    <x v="0"/>
    <s v="64GBDDR4"/>
    <n v="64"/>
    <s v="GDDR4"/>
    <s v="4x2TBSATA2"/>
    <s v="4x"/>
    <s v="2TB"/>
    <s v="SATA2"/>
    <s v="SingaporeSIN-11"/>
    <s v="Singapore"/>
    <s v="SIN"/>
    <s v="11"/>
    <s v="S$421.99"/>
  </r>
  <r>
    <n v="139"/>
    <x v="42"/>
    <x v="6"/>
    <s v="32GBDDR3"/>
    <n v="32"/>
    <s v="GDDR3"/>
    <s v="2x1TBSATA2"/>
    <s v="2x"/>
    <s v="1TB"/>
    <s v="SATA2"/>
    <s v="SingaporeSIN-11"/>
    <s v="Singapore"/>
    <s v="SIN"/>
    <s v="11"/>
    <s v="S$239.99"/>
  </r>
  <r>
    <n v="140"/>
    <x v="12"/>
    <x v="0"/>
    <s v="128GBDDR4"/>
    <n v="12"/>
    <s v="GDDR4"/>
    <s v="4x480GBSSD"/>
    <s v="4x"/>
    <s v="480GB"/>
    <s v="SSD"/>
    <s v="FrankfurtFRA-10"/>
    <s v="Frankfurt"/>
    <s v="FRA"/>
    <s v="10"/>
    <s v="€395.99"/>
  </r>
  <r>
    <n v="141"/>
    <x v="27"/>
    <x v="0"/>
    <s v="64GBDDR4"/>
    <n v="64"/>
    <s v="GDDR4"/>
    <s v="2x120GBSSD"/>
    <s v="2x"/>
    <s v="120GB"/>
    <s v="SSD"/>
    <s v="FrankfurtFRA-10"/>
    <s v="Frankfurt"/>
    <s v="FRA"/>
    <s v="10"/>
    <s v="€252.99"/>
  </r>
  <r>
    <n v="142"/>
    <x v="11"/>
    <x v="0"/>
    <s v="128GBDDR4"/>
    <n v="12"/>
    <s v="GDDR4"/>
    <s v="2x120GBSSD"/>
    <s v="2x"/>
    <s v="120GB"/>
    <s v="SSD"/>
    <s v="FrankfurtFRA-10"/>
    <s v="Frankfurt"/>
    <s v="FRA"/>
    <s v="10"/>
    <s v="€342.99"/>
  </r>
  <r>
    <n v="143"/>
    <x v="10"/>
    <x v="0"/>
    <s v="128GBDDR4"/>
    <n v="12"/>
    <s v="GDDR4"/>
    <s v="2x120GBSSD"/>
    <s v="2x"/>
    <s v="120GB"/>
    <s v="SSD"/>
    <s v="FrankfurtFRA-10"/>
    <s v="Frankfurt"/>
    <s v="FRA"/>
    <s v="10"/>
    <s v="€364.99"/>
  </r>
  <r>
    <n v="144"/>
    <x v="10"/>
    <x v="0"/>
    <s v="128GBDDR4"/>
    <n v="12"/>
    <s v="GDDR4"/>
    <s v="2x120GBSSD"/>
    <s v="2x"/>
    <s v="120GB"/>
    <s v="SSD"/>
    <s v="Washington D.C.WDC-01"/>
    <s v="Washington D.C."/>
    <s v="WDC"/>
    <s v="01"/>
    <s v="$437.99"/>
  </r>
  <r>
    <n v="145"/>
    <x v="27"/>
    <x v="0"/>
    <s v="64GBDDR4"/>
    <n v="64"/>
    <s v="GDDR4"/>
    <s v="2x120GBSSD"/>
    <s v="2x"/>
    <s v="120GB"/>
    <s v="SSD"/>
    <s v="DallasDAL-10"/>
    <s v="Dallas"/>
    <s v="DAL"/>
    <s v="10"/>
    <s v="$303.99"/>
  </r>
  <r>
    <n v="146"/>
    <x v="11"/>
    <x v="0"/>
    <s v="128GBDDR4"/>
    <n v="12"/>
    <s v="GDDR4"/>
    <s v="2x120GBSSD"/>
    <s v="2x"/>
    <s v="120GB"/>
    <s v="SSD"/>
    <s v="DallasDAL-10"/>
    <s v="Dallas"/>
    <s v="DAL"/>
    <s v="10"/>
    <s v="$411.99"/>
  </r>
  <r>
    <n v="147"/>
    <x v="1"/>
    <x v="1"/>
    <s v="32GBDDR3"/>
    <n v="32"/>
    <s v="GDDR3"/>
    <s v="8x2TBSATA2"/>
    <s v="8x"/>
    <s v="2TB"/>
    <s v="SATA2"/>
    <s v="FrankfurtFRA-10"/>
    <s v="Frankfurt"/>
    <s v="FRA"/>
    <s v="10"/>
    <s v="€99.00"/>
  </r>
  <r>
    <n v="148"/>
    <x v="7"/>
    <x v="3"/>
    <s v="32GBDDR3"/>
    <n v="32"/>
    <s v="GDDR3"/>
    <s v="8x2TBSATA2"/>
    <s v="8x"/>
    <s v="2TB"/>
    <s v="SATA2"/>
    <s v="FrankfurtFRA-10"/>
    <s v="Frankfurt"/>
    <s v="FRA"/>
    <s v="10"/>
    <s v="€99.00"/>
  </r>
  <r>
    <n v="149"/>
    <x v="40"/>
    <x v="3"/>
    <s v="32GBDDR3"/>
    <n v="32"/>
    <s v="GDDR3"/>
    <s v="6x1TBSATA2"/>
    <s v="6x"/>
    <s v="1TB"/>
    <s v="SATA2"/>
    <s v="FrankfurtFRA-10"/>
    <s v="Frankfurt"/>
    <s v="FRA"/>
    <s v="10"/>
    <s v="€124.99"/>
  </r>
  <r>
    <n v="150"/>
    <x v="32"/>
    <x v="0"/>
    <s v="32GBDDR3"/>
    <n v="32"/>
    <s v="GDDR3"/>
    <s v="2x1TBSATA2"/>
    <s v="2x"/>
    <s v="1TB"/>
    <s v="SATA2"/>
    <s v="DallasDAL-10"/>
    <s v="Dallas"/>
    <s v="DAL"/>
    <s v="10"/>
    <s v="$225.99"/>
  </r>
  <r>
    <n v="151"/>
    <x v="1"/>
    <x v="1"/>
    <s v="32GBDDR3"/>
    <n v="32"/>
    <s v="GDDR3"/>
    <s v="8x2TBSATA2"/>
    <s v="8x"/>
    <s v="2TB"/>
    <s v="SATA2"/>
    <s v="FrankfurtFRA-10"/>
    <s v="Frankfurt"/>
    <s v="FRA"/>
    <s v="10"/>
    <s v="€187.99"/>
  </r>
  <r>
    <n v="152"/>
    <x v="2"/>
    <x v="1"/>
    <s v="32GBDDR3"/>
    <n v="32"/>
    <s v="GDDR3"/>
    <s v="8x300GBSAS"/>
    <s v="8x"/>
    <s v="300GB"/>
    <s v="SAS"/>
    <s v="FrankfurtFRA-10"/>
    <s v="Frankfurt"/>
    <s v="FRA"/>
    <s v="10"/>
    <s v="€176.99"/>
  </r>
  <r>
    <n v="153"/>
    <x v="2"/>
    <x v="1"/>
    <s v="8GBDDR3"/>
    <n v="8"/>
    <s v="GDDR3"/>
    <s v="4x1TBSATA2"/>
    <s v="4x"/>
    <s v="1TB"/>
    <s v="SATA2"/>
    <s v="Washington D.C.WDC-01"/>
    <s v="Washington D.C."/>
    <s v="WDC"/>
    <s v="01"/>
    <s v="$183.99"/>
  </r>
  <r>
    <n v="154"/>
    <x v="1"/>
    <x v="1"/>
    <s v="32GBDDR3"/>
    <n v="32"/>
    <s v="GDDR3"/>
    <s v="2x1TBSATA2"/>
    <s v="2x"/>
    <s v="1TB"/>
    <s v="SATA2"/>
    <s v="Hong KongHKG-10"/>
    <s v="Hong Kong"/>
    <s v="HKG"/>
    <s v="10"/>
    <s v="S$228.00"/>
  </r>
  <r>
    <n v="155"/>
    <x v="1"/>
    <x v="1"/>
    <s v="8GBDDR3"/>
    <n v="8"/>
    <s v="GDDR3"/>
    <s v="4x1TBSATA2"/>
    <s v="4x"/>
    <s v="1TB"/>
    <s v="SATA2"/>
    <s v="Washington D.C.WDC-01"/>
    <s v="Washington D.C."/>
    <s v="WDC"/>
    <s v="01"/>
    <s v="$175.99"/>
  </r>
  <r>
    <n v="156"/>
    <x v="43"/>
    <x v="0"/>
    <s v="64GBDDR3"/>
    <n v="64"/>
    <s v="GDDR3"/>
    <s v="8x1TBSATA2"/>
    <s v="8x"/>
    <s v="1TB"/>
    <s v="SATA2"/>
    <s v="FrankfurtFRA-10"/>
    <s v="Frankfurt"/>
    <s v="FRA"/>
    <s v="10"/>
    <s v="€249.00"/>
  </r>
  <r>
    <n v="157"/>
    <x v="13"/>
    <x v="0"/>
    <s v="128GBDDR4"/>
    <n v="12"/>
    <s v="GDDR4"/>
    <s v="4x480GBSSD"/>
    <s v="4x"/>
    <s v="480GB"/>
    <s v="SSD"/>
    <s v="FrankfurtFRA-10"/>
    <s v="Frankfurt"/>
    <s v="FRA"/>
    <s v="10"/>
    <s v="€316.99"/>
  </r>
  <r>
    <n v="158"/>
    <x v="13"/>
    <x v="0"/>
    <s v="128GBDDR4"/>
    <n v="12"/>
    <s v="GDDR4"/>
    <s v="4x480GBSSD"/>
    <s v="4x"/>
    <s v="480GB"/>
    <s v="SSD"/>
    <s v="DallasDAL-10"/>
    <s v="Dallas"/>
    <s v="DAL"/>
    <s v="10"/>
    <s v="$380.99"/>
  </r>
  <r>
    <n v="159"/>
    <x v="13"/>
    <x v="0"/>
    <s v="128GBDDR4"/>
    <n v="12"/>
    <s v="GDDR4"/>
    <s v="4x960GBSSD"/>
    <s v="4x"/>
    <s v="960GB"/>
    <s v="SSD"/>
    <s v="FrankfurtFRA-10"/>
    <s v="Frankfurt"/>
    <s v="FRA"/>
    <s v="10"/>
    <s v="€362.99"/>
  </r>
  <r>
    <n v="160"/>
    <x v="12"/>
    <x v="0"/>
    <s v="128GBDDR4"/>
    <n v="12"/>
    <s v="GDDR4"/>
    <s v="4x960GBSSD"/>
    <s v="4x"/>
    <s v="960GB"/>
    <s v="SSD"/>
    <s v="FrankfurtFRA-10"/>
    <s v="Frankfurt"/>
    <s v="FRA"/>
    <s v="10"/>
    <s v="€471.99"/>
  </r>
  <r>
    <n v="161"/>
    <x v="30"/>
    <x v="1"/>
    <s v="8GBDDR3"/>
    <n v="8"/>
    <s v="GDDR3"/>
    <s v="4x1TBSATA2"/>
    <s v="4x"/>
    <s v="1TB"/>
    <s v="SATA2"/>
    <s v="Washington D.C.WDC-01"/>
    <s v="Washington D.C."/>
    <s v="WDC"/>
    <s v="01"/>
    <s v="$187.99"/>
  </r>
  <r>
    <n v="162"/>
    <x v="32"/>
    <x v="0"/>
    <s v="32GBDDR3"/>
    <n v="32"/>
    <s v="GDDR3"/>
    <s v="2x1TBSATA2"/>
    <s v="2x"/>
    <s v="1TB"/>
    <s v="SATA2"/>
    <s v="Washington D.C.WDC-01"/>
    <s v="Washington D.C."/>
    <s v="WDC"/>
    <s v="01"/>
    <s v="$225.99"/>
  </r>
  <r>
    <n v="163"/>
    <x v="11"/>
    <x v="0"/>
    <s v="128GBDDR4"/>
    <n v="12"/>
    <s v="GDDR4"/>
    <s v="2x120GBSSD"/>
    <s v="2x"/>
    <s v="120GB"/>
    <s v="SSD"/>
    <s v="SingaporeSIN-11"/>
    <s v="Singapore"/>
    <s v="SIN"/>
    <s v="11"/>
    <s v="S$545.99"/>
  </r>
  <r>
    <n v="164"/>
    <x v="27"/>
    <x v="0"/>
    <s v="64GBDDR4"/>
    <n v="64"/>
    <s v="GDDR4"/>
    <s v="2x120GBSSD"/>
    <s v="2x"/>
    <s v="120GB"/>
    <s v="SSD"/>
    <s v="Washington D.C.WDC-01"/>
    <s v="Washington D.C."/>
    <s v="WDC"/>
    <s v="01"/>
    <s v="$303.99"/>
  </r>
  <r>
    <n v="165"/>
    <x v="11"/>
    <x v="0"/>
    <s v="128GBDDR4"/>
    <n v="12"/>
    <s v="GDDR4"/>
    <s v="2x120GBSSD"/>
    <s v="2x"/>
    <s v="120GB"/>
    <s v="SSD"/>
    <s v="Washington D.C.WDC-01"/>
    <s v="Washington D.C."/>
    <s v="WDC"/>
    <s v="01"/>
    <s v="$411.99"/>
  </r>
  <r>
    <n v="166"/>
    <x v="14"/>
    <x v="1"/>
    <s v="64GBDDR4"/>
    <n v="64"/>
    <s v="GDDR4"/>
    <s v="2x120GBSSD"/>
    <s v="2x"/>
    <s v="120GB"/>
    <s v="SSD"/>
    <s v="FrankfurtFRA-10"/>
    <s v="Frankfurt"/>
    <s v="FRA"/>
    <s v="10"/>
    <s v="€254.99"/>
  </r>
  <r>
    <n v="167"/>
    <x v="14"/>
    <x v="1"/>
    <s v="64GBDDR4"/>
    <n v="64"/>
    <s v="GDDR4"/>
    <s v="2x120GBSSD"/>
    <s v="2x"/>
    <s v="120GB"/>
    <s v="SSD"/>
    <s v="Washington D.C.WDC-01"/>
    <s v="Washington D.C."/>
    <s v="WDC"/>
    <s v="01"/>
    <s v="$305.99"/>
  </r>
  <r>
    <n v="168"/>
    <x v="14"/>
    <x v="1"/>
    <s v="64GBDDR4"/>
    <n v="64"/>
    <s v="GDDR4"/>
    <s v="2x120GBSSD"/>
    <s v="2x"/>
    <s v="120GB"/>
    <s v="SSD"/>
    <s v="DallasDAL-10"/>
    <s v="Dallas"/>
    <s v="DAL"/>
    <s v="10"/>
    <s v="$305.99"/>
  </r>
  <r>
    <n v="169"/>
    <x v="44"/>
    <x v="1"/>
    <s v="128GBDDR4"/>
    <n v="12"/>
    <s v="GDDR4"/>
    <s v="2x120GBSSD"/>
    <s v="2x"/>
    <s v="120GB"/>
    <s v="SSD"/>
    <s v="DallasDAL-10"/>
    <s v="Dallas"/>
    <s v="DAL"/>
    <s v="10"/>
    <s v="$382.99"/>
  </r>
  <r>
    <n v="170"/>
    <x v="10"/>
    <x v="0"/>
    <s v="128GBDDR4"/>
    <n v="12"/>
    <s v="GDDR4"/>
    <s v="2x120GBSSD"/>
    <s v="2x"/>
    <s v="120GB"/>
    <s v="SSD"/>
    <s v="DallasDAL-10"/>
    <s v="Dallas"/>
    <s v="DAL"/>
    <s v="10"/>
    <s v="$437.99"/>
  </r>
  <r>
    <n v="171"/>
    <x v="38"/>
    <x v="1"/>
    <s v="128GBDDR4"/>
    <n v="12"/>
    <s v="GDDR4"/>
    <s v="2x120GBSSD"/>
    <s v="2x"/>
    <s v="120GB"/>
    <s v="SSD"/>
    <s v="Washington D.C.WDC-01"/>
    <s v="Washington D.C."/>
    <s v="WDC"/>
    <s v="01"/>
    <s v="$362.99"/>
  </r>
  <r>
    <n v="172"/>
    <x v="38"/>
    <x v="1"/>
    <s v="128GBDDR4"/>
    <n v="12"/>
    <s v="GDDR4"/>
    <s v="2x120GBSSD"/>
    <s v="2x"/>
    <s v="120GB"/>
    <s v="SSD"/>
    <s v="FrankfurtFRA-10"/>
    <s v="Frankfurt"/>
    <s v="FRA"/>
    <s v="10"/>
    <s v="€318.99"/>
  </r>
  <r>
    <n v="173"/>
    <x v="45"/>
    <x v="0"/>
    <s v="128GBDDR4"/>
    <n v="12"/>
    <s v="GDDR4"/>
    <s v="2x120GBSSD"/>
    <s v="2x"/>
    <s v="120GB"/>
    <s v="SSD"/>
    <s v="SingaporeSIN-11"/>
    <s v="Singapore"/>
    <s v="SIN"/>
    <s v="11"/>
    <s v="S$555.99"/>
  </r>
  <r>
    <n v="174"/>
    <x v="23"/>
    <x v="1"/>
    <s v="16GBDDR3"/>
    <n v="16"/>
    <s v="GDDR3"/>
    <s v="2x500GBSATA2"/>
    <s v="2x"/>
    <s v="500GB"/>
    <s v="SATA2"/>
    <s v="San FranciscoSFO-12"/>
    <s v="San Francisco"/>
    <s v="SFO"/>
    <s v="12"/>
    <s v="$105.99"/>
  </r>
  <r>
    <n v="175"/>
    <x v="23"/>
    <x v="1"/>
    <s v="16GBDDR3"/>
    <n v="16"/>
    <s v="GDDR3"/>
    <s v="2x500GBSATA2"/>
    <s v="2x"/>
    <s v="500GB"/>
    <s v="SATA2"/>
    <s v="Washington D.C.WDC-01"/>
    <s v="Washington D.C."/>
    <s v="WDC"/>
    <s v="01"/>
    <s v="$105.99"/>
  </r>
  <r>
    <n v="176"/>
    <x v="46"/>
    <x v="1"/>
    <s v="16GBDDR3"/>
    <n v="16"/>
    <s v="GDDR3"/>
    <s v="2x500GBSATA2"/>
    <s v="2x"/>
    <s v="500GB"/>
    <s v="SATA2"/>
    <s v="DallasDAL-10"/>
    <s v="Dallas"/>
    <s v="DAL"/>
    <s v="10"/>
    <s v="$110.99"/>
  </r>
  <r>
    <n v="177"/>
    <x v="23"/>
    <x v="1"/>
    <s v="16GBDDR3"/>
    <n v="16"/>
    <s v="GDDR3"/>
    <s v="2x500GBSATA2"/>
    <s v="2x"/>
    <s v="500GB"/>
    <s v="SATA2"/>
    <s v="DallasDAL-10"/>
    <s v="Dallas"/>
    <s v="DAL"/>
    <s v="10"/>
    <s v="$105.99"/>
  </r>
  <r>
    <n v="178"/>
    <x v="20"/>
    <x v="0"/>
    <s v="16GBDDR3"/>
    <n v="16"/>
    <s v="GDDR3"/>
    <s v="2x1TBSATA2"/>
    <s v="2x"/>
    <s v="1TB"/>
    <s v="SATA2"/>
    <s v="DallasDAL-10"/>
    <s v="Dallas"/>
    <s v="DAL"/>
    <s v="10"/>
    <s v="$121.99"/>
  </r>
  <r>
    <n v="179"/>
    <x v="47"/>
    <x v="1"/>
    <s v="4GBDDR3"/>
    <n v="4"/>
    <s v="GDDR3"/>
    <s v="4x500GBSATA2"/>
    <s v="4x"/>
    <s v="500GB"/>
    <s v="SATA2"/>
    <s v="Washington D.C.WDC-01"/>
    <s v="Washington D.C."/>
    <s v="WDC"/>
    <s v="01"/>
    <s v="$49.99"/>
  </r>
  <r>
    <n v="180"/>
    <x v="46"/>
    <x v="1"/>
    <s v="16GBDDR3"/>
    <n v="16"/>
    <s v="GDDR3"/>
    <s v="2x1TBSATA2"/>
    <s v="2x"/>
    <s v="1TB"/>
    <s v="SATA2"/>
    <s v="Washington D.C.WDC-01"/>
    <s v="Washington D.C."/>
    <s v="WDC"/>
    <s v="01"/>
    <s v="$110.99"/>
  </r>
  <r>
    <n v="181"/>
    <x v="22"/>
    <x v="1"/>
    <s v="64GBDDR4"/>
    <n v="64"/>
    <s v="GDDR4"/>
    <s v="2x120GBSSD"/>
    <s v="2x"/>
    <s v="120GB"/>
    <s v="SSD"/>
    <s v="San FranciscoSFO-12"/>
    <s v="San Francisco"/>
    <s v="SFO"/>
    <s v="12"/>
    <s v="$263.99"/>
  </r>
  <r>
    <n v="182"/>
    <x v="22"/>
    <x v="1"/>
    <s v="64GBDDR4"/>
    <n v="64"/>
    <s v="GDDR4"/>
    <s v="2x120GBSSD"/>
    <s v="2x"/>
    <s v="120GB"/>
    <s v="SSD"/>
    <s v="DallasDAL-10"/>
    <s v="Dallas"/>
    <s v="DAL"/>
    <s v="10"/>
    <s v="$263.99"/>
  </r>
  <r>
    <n v="183"/>
    <x v="48"/>
    <x v="1"/>
    <s v="64GBDDR4"/>
    <n v="64"/>
    <s v="GDDR4"/>
    <s v="2x120GBSSD"/>
    <s v="2x"/>
    <s v="120GB"/>
    <s v="SSD"/>
    <s v="Hong KongHKG-10"/>
    <s v="Hong Kong"/>
    <s v="HKG"/>
    <s v="10"/>
    <s v="S$368.99"/>
  </r>
  <r>
    <n v="184"/>
    <x v="48"/>
    <x v="1"/>
    <s v="64GBDDR4"/>
    <n v="64"/>
    <s v="GDDR4"/>
    <s v="2x120GBSSD"/>
    <s v="2x"/>
    <s v="120GB"/>
    <s v="SSD"/>
    <s v="SingaporeSIN-11"/>
    <s v="Singapore"/>
    <s v="SIN"/>
    <s v="11"/>
    <s v="S$368.99"/>
  </r>
  <r>
    <n v="185"/>
    <x v="18"/>
    <x v="0"/>
    <s v="64GBDDR4"/>
    <n v="64"/>
    <s v="GDDR4"/>
    <s v="2x120GBSSD"/>
    <s v="2x"/>
    <s v="120GB"/>
    <s v="SSD"/>
    <s v="SingaporeSIN-11"/>
    <s v="Singapore"/>
    <s v="SIN"/>
    <s v="11"/>
    <s v="S$1328.99"/>
  </r>
  <r>
    <n v="186"/>
    <x v="19"/>
    <x v="0"/>
    <s v="64GBDDR4"/>
    <n v="64"/>
    <s v="GDDR4"/>
    <s v="2x120GBSSD"/>
    <s v="2x"/>
    <s v="120GB"/>
    <s v="SSD"/>
    <s v="SingaporeSIN-11"/>
    <s v="Singapore"/>
    <s v="SIN"/>
    <s v="11"/>
    <s v="S$1516.99"/>
  </r>
  <r>
    <n v="187"/>
    <x v="17"/>
    <x v="0"/>
    <s v="64GBDDR4"/>
    <n v="64"/>
    <s v="GDDR4"/>
    <s v="2x120GBSSD"/>
    <s v="2x"/>
    <s v="120GB"/>
    <s v="SSD"/>
    <s v="FrankfurtFRA-10"/>
    <s v="Frankfurt"/>
    <s v="FRA"/>
    <s v="10"/>
    <s v="€1044.99"/>
  </r>
  <r>
    <n v="188"/>
    <x v="17"/>
    <x v="0"/>
    <s v="64GBDDR4"/>
    <n v="64"/>
    <s v="GDDR4"/>
    <s v="2x120GBSSD"/>
    <s v="2x"/>
    <s v="120GB"/>
    <s v="SSD"/>
    <s v="SingaporeSIN-11"/>
    <s v="Singapore"/>
    <s v="SIN"/>
    <s v="11"/>
    <s v="S$1787.99"/>
  </r>
  <r>
    <n v="189"/>
    <x v="18"/>
    <x v="0"/>
    <s v="64GBDDR4"/>
    <n v="64"/>
    <s v="GDDR4"/>
    <s v="2x120GBSSD"/>
    <s v="2x"/>
    <s v="120GB"/>
    <s v="SSD"/>
    <s v="FrankfurtFRA-10"/>
    <s v="Frankfurt"/>
    <s v="FRA"/>
    <s v="10"/>
    <s v="€756.99"/>
  </r>
  <r>
    <n v="190"/>
    <x v="19"/>
    <x v="0"/>
    <s v="64GBDDR4"/>
    <n v="64"/>
    <s v="GDDR4"/>
    <s v="2x120GBSSD"/>
    <s v="2x"/>
    <s v="120GB"/>
    <s v="SSD"/>
    <s v="FrankfurtFRA-10"/>
    <s v="Frankfurt"/>
    <s v="FRA"/>
    <s v="10"/>
    <s v="€874.99"/>
  </r>
  <r>
    <n v="191"/>
    <x v="24"/>
    <x v="5"/>
    <s v="16GBDDR4"/>
    <n v="16"/>
    <s v="GDDR4"/>
    <s v="2x1TBSATA2"/>
    <s v="2x"/>
    <s v="1TB"/>
    <s v="SATA2"/>
    <s v="Washington D.C.WDC-01"/>
    <s v="Washington D.C."/>
    <s v="WDC"/>
    <s v="01"/>
    <s v="$135.99"/>
  </r>
  <r>
    <n v="192"/>
    <x v="25"/>
    <x v="1"/>
    <s v="16GBDDR4"/>
    <n v="16"/>
    <s v="GDDR4"/>
    <s v="4x1TBSATA2"/>
    <s v="4x"/>
    <s v="1TB"/>
    <s v="SATA2"/>
    <s v="Washington D.C.WDC-01"/>
    <s v="Washington D.C."/>
    <s v="WDC"/>
    <s v="01"/>
    <s v="$176.99"/>
  </r>
  <r>
    <n v="193"/>
    <x v="28"/>
    <x v="0"/>
    <s v="64GBDDR4"/>
    <n v="64"/>
    <s v="GDDR4"/>
    <s v="4x2TBSATA2"/>
    <s v="4x"/>
    <s v="2TB"/>
    <s v="SATA2"/>
    <s v="FrankfurtFRA-10"/>
    <s v="Frankfurt"/>
    <s v="FRA"/>
    <s v="10"/>
    <s v="€204.99"/>
  </r>
  <r>
    <n v="194"/>
    <x v="47"/>
    <x v="1"/>
    <s v="4GBDDR3"/>
    <n v="4"/>
    <s v="GDDR3"/>
    <s v="4x500GBSATA2"/>
    <s v="4x"/>
    <s v="500GB"/>
    <s v="SATA2"/>
    <s v="Washington D.C.WDC-01"/>
    <s v="Washington D.C."/>
    <s v="WDC"/>
    <s v="01"/>
    <s v="$43.99"/>
  </r>
  <r>
    <n v="195"/>
    <x v="49"/>
    <x v="1"/>
    <s v="16GBDDR4"/>
    <n v="16"/>
    <s v="GDDR4"/>
    <s v="2x1TBSATA2"/>
    <s v="2x"/>
    <s v="1TB"/>
    <s v="SATA2"/>
    <s v="SingaporeSIN-11"/>
    <s v="Singapore"/>
    <s v="SIN"/>
    <s v="11"/>
    <s v="S$208.00"/>
  </r>
  <r>
    <n v="196"/>
    <x v="49"/>
    <x v="1"/>
    <s v="16GBDDR4"/>
    <n v="16"/>
    <s v="GDDR4"/>
    <s v="2x1TBSATA2"/>
    <s v="2x"/>
    <s v="1TB"/>
    <s v="SATA2"/>
    <s v="Hong KongHKG-10"/>
    <s v="Hong Kong"/>
    <s v="HKG"/>
    <s v="10"/>
    <s v="S$208.00"/>
  </r>
  <r>
    <n v="197"/>
    <x v="5"/>
    <x v="0"/>
    <s v="16GBDDR3"/>
    <n v="16"/>
    <s v="GDDR3"/>
    <s v="2x500GBSATA2"/>
    <s v="2x"/>
    <s v="500GB"/>
    <s v="SATA2"/>
    <s v="Washington D.C.WDC-01"/>
    <s v="Washington D.C."/>
    <s v="WDC"/>
    <s v="01"/>
    <s v="$139.00"/>
  </r>
  <r>
    <n v="198"/>
    <x v="21"/>
    <x v="4"/>
    <s v="32GBDDR3"/>
    <n v="32"/>
    <s v="GDDR3"/>
    <s v="24x1TBSATA2"/>
    <s v="24x"/>
    <s v="1TB"/>
    <s v="SATA2"/>
    <s v="Washington D.C.WDC-01"/>
    <s v="Washington D.C."/>
    <s v="WDC"/>
    <s v="01"/>
    <s v="$421.99"/>
  </r>
  <r>
    <n v="199"/>
    <x v="21"/>
    <x v="4"/>
    <s v="32GBDDR3"/>
    <n v="32"/>
    <s v="GDDR3"/>
    <s v="24x1TBSATA2"/>
    <s v="24x"/>
    <s v="1TB"/>
    <s v="SATA2"/>
    <s v="FrankfurtFRA-10"/>
    <s v="Frankfurt"/>
    <s v="FRA"/>
    <s v="10"/>
    <s v="€350.99"/>
  </r>
  <r>
    <n v="200"/>
    <x v="46"/>
    <x v="1"/>
    <s v="16GBDDR3"/>
    <n v="16"/>
    <s v="GDDR3"/>
    <s v="4x1TBSATA2"/>
    <s v="4x"/>
    <s v="1TB"/>
    <s v="SATA2"/>
    <s v="FrankfurtFRA-10"/>
    <s v="Frankfurt"/>
    <s v="FRA"/>
    <s v="10"/>
    <s v="€87.99"/>
  </r>
  <r>
    <n v="201"/>
    <x v="23"/>
    <x v="1"/>
    <s v="16GBDDR3"/>
    <n v="16"/>
    <s v="GDDR3"/>
    <s v="4x1TBSATA2"/>
    <s v="4x"/>
    <s v="1TB"/>
    <s v="SATA2"/>
    <s v="Washington D.C.WDC-01"/>
    <s v="Washington D.C."/>
    <s v="WDC"/>
    <s v="01"/>
    <s v="$103.99"/>
  </r>
  <r>
    <n v="202"/>
    <x v="50"/>
    <x v="4"/>
    <s v="64GBDDR3"/>
    <n v="64"/>
    <s v="GDDR3"/>
    <s v="2x120GBSSD"/>
    <s v="2x"/>
    <s v="120GB"/>
    <s v="SSD"/>
    <s v="Washington D.C.WDC-01"/>
    <s v="Washington D.C."/>
    <s v="WDC"/>
    <s v="01"/>
    <s v="$233.99"/>
  </r>
  <r>
    <n v="203"/>
    <x v="22"/>
    <x v="1"/>
    <s v="64GBDDR4"/>
    <n v="64"/>
    <s v="GDDR4"/>
    <s v="4x2TBSATA2"/>
    <s v="4x"/>
    <s v="2TB"/>
    <s v="SATA2"/>
    <s v="FrankfurtFRA-10"/>
    <s v="Frankfurt"/>
    <s v="FRA"/>
    <s v="10"/>
    <s v="€219.99"/>
  </r>
  <r>
    <n v="204"/>
    <x v="22"/>
    <x v="1"/>
    <s v="64GBDDR4"/>
    <n v="64"/>
    <s v="GDDR4"/>
    <s v="4x2TBSATA2"/>
    <s v="4x"/>
    <s v="2TB"/>
    <s v="SATA2"/>
    <s v="Washington D.C.WDC-01"/>
    <s v="Washington D.C."/>
    <s v="WDC"/>
    <s v="01"/>
    <s v="$275.99"/>
  </r>
  <r>
    <n v="205"/>
    <x v="24"/>
    <x v="5"/>
    <s v="16GBDDR4"/>
    <n v="16"/>
    <s v="GDDR4"/>
    <s v="2x1TBSATA2"/>
    <s v="2x"/>
    <s v="1TB"/>
    <s v="SATA2"/>
    <s v="Washington D.C.WDC-01"/>
    <s v="Washington D.C."/>
    <s v="WDC"/>
    <s v="01"/>
    <s v="$135.99"/>
  </r>
  <r>
    <n v="206"/>
    <x v="34"/>
    <x v="1"/>
    <s v="16GBDDR3"/>
    <n v="16"/>
    <s v="GDDR3"/>
    <s v="4x1TBSATA2"/>
    <s v="4x"/>
    <s v="1TB"/>
    <s v="SATA2"/>
    <s v="Washington D.C.WDC-01"/>
    <s v="Washington D.C."/>
    <s v="WDC"/>
    <s v="01"/>
    <s v="$105.99"/>
  </r>
  <r>
    <n v="207"/>
    <x v="22"/>
    <x v="1"/>
    <s v="32GBDDR4"/>
    <n v="32"/>
    <s v="GDDR4"/>
    <s v="4x1TBSATA2"/>
    <s v="4x"/>
    <s v="1TB"/>
    <s v="SATA2"/>
    <s v="San FranciscoSFO-12"/>
    <s v="San Francisco"/>
    <s v="SFO"/>
    <s v="12"/>
    <s v="$239.99"/>
  </r>
  <r>
    <n v="208"/>
    <x v="51"/>
    <x v="1"/>
    <s v="8GBDDR3"/>
    <n v="8"/>
    <s v="GDDR3"/>
    <s v="2x1TBSATA2"/>
    <s v="2x"/>
    <s v="1TB"/>
    <s v="SATA2"/>
    <s v="Washington D.C.WDC-01"/>
    <s v="Washington D.C."/>
    <s v="WDC"/>
    <s v="01"/>
    <s v="$69.99"/>
  </r>
  <r>
    <n v="209"/>
    <x v="24"/>
    <x v="5"/>
    <s v="16GBDDR4"/>
    <n v="16"/>
    <s v="GDDR4"/>
    <s v="2x1TBSATA2"/>
    <s v="2x"/>
    <s v="1TB"/>
    <s v="SATA2"/>
    <s v="San FranciscoSFO-12"/>
    <s v="San Francisco"/>
    <s v="SFO"/>
    <s v="12"/>
    <s v="$135.99"/>
  </r>
  <r>
    <n v="210"/>
    <x v="10"/>
    <x v="0"/>
    <s v="128GBDDR4"/>
    <n v="12"/>
    <s v="GDDR4"/>
    <s v="2x120GBSSD"/>
    <s v="2x"/>
    <s v="120GB"/>
    <s v="SSD"/>
    <s v="San FranciscoSFO-12"/>
    <s v="San Francisco"/>
    <s v="SFO"/>
    <s v="12"/>
    <s v="$437.99"/>
  </r>
  <r>
    <n v="211"/>
    <x v="51"/>
    <x v="1"/>
    <s v="8GBDDR3"/>
    <n v="8"/>
    <s v="GDDR3"/>
    <s v="2x240GBSSD"/>
    <s v="2x"/>
    <s v="240GB"/>
    <s v="SSD"/>
    <s v="Washington D.C.WDC-01"/>
    <s v="Washington D.C."/>
    <s v="WDC"/>
    <s v="01"/>
    <s v="$69.99"/>
  </r>
  <r>
    <n v="212"/>
    <x v="6"/>
    <x v="1"/>
    <s v="128GBDDR3"/>
    <n v="12"/>
    <s v="GDDR3"/>
    <s v="4x480GBSSD"/>
    <s v="4x"/>
    <s v="480GB"/>
    <s v="SSD"/>
    <s v="Washington D.C.WDC-01"/>
    <s v="Washington D.C."/>
    <s v="WDC"/>
    <s v="01"/>
    <s v="$399.99"/>
  </r>
  <r>
    <n v="213"/>
    <x v="2"/>
    <x v="1"/>
    <s v="32GBDDR3"/>
    <n v="32"/>
    <s v="GDDR3"/>
    <s v="8x2TBSATA2"/>
    <s v="8x"/>
    <s v="2TB"/>
    <s v="SATA2"/>
    <s v="FrankfurtFRA-10"/>
    <s v="Frankfurt"/>
    <s v="FRA"/>
    <s v="10"/>
    <s v="€142.99"/>
  </r>
  <r>
    <n v="214"/>
    <x v="29"/>
    <x v="0"/>
    <s v="32GBDDR3"/>
    <n v="32"/>
    <s v="GDDR3"/>
    <s v="2x120GBSSD"/>
    <s v="2x"/>
    <s v="120GB"/>
    <s v="SSD"/>
    <s v="FrankfurtFRA-10"/>
    <s v="Frankfurt"/>
    <s v="FRA"/>
    <s v="10"/>
    <s v="€221.99"/>
  </r>
  <r>
    <n v="215"/>
    <x v="32"/>
    <x v="0"/>
    <s v="32GBDDR3"/>
    <n v="32"/>
    <s v="GDDR3"/>
    <s v="2x1TBSATA2"/>
    <s v="2x"/>
    <s v="1TB"/>
    <s v="SATA2"/>
    <s v="FrankfurtFRA-10"/>
    <s v="Frankfurt"/>
    <s v="FRA"/>
    <s v="10"/>
    <s v="€187.99"/>
  </r>
  <r>
    <n v="216"/>
    <x v="2"/>
    <x v="1"/>
    <s v="64GBDDR3"/>
    <n v="64"/>
    <s v="GDDR3"/>
    <s v="8x2TBSATA2"/>
    <s v="8x"/>
    <s v="2TB"/>
    <s v="SATA2"/>
    <s v="FrankfurtFRA-10"/>
    <s v="Frankfurt"/>
    <s v="FRA"/>
    <s v="10"/>
    <s v="€165.99"/>
  </r>
  <r>
    <n v="217"/>
    <x v="2"/>
    <x v="1"/>
    <s v="16GBDDR3"/>
    <n v="16"/>
    <s v="GDDR3"/>
    <s v="8x3TBSATA2"/>
    <s v="8x"/>
    <s v="3TB"/>
    <s v="SATA2"/>
    <s v="FrankfurtFRA-10"/>
    <s v="Frankfurt"/>
    <s v="FRA"/>
    <s v="10"/>
    <s v="€165.99"/>
  </r>
  <r>
    <n v="218"/>
    <x v="6"/>
    <x v="1"/>
    <s v="128GBDDR3"/>
    <n v="12"/>
    <s v="GDDR3"/>
    <s v="1x120GBSSD"/>
    <s v="1x"/>
    <s v="120GB"/>
    <s v="SSD"/>
    <s v="FrankfurtFRA-10"/>
    <s v="Frankfurt"/>
    <s v="FRA"/>
    <s v="10"/>
    <s v="€247.99"/>
  </r>
  <r>
    <n v="219"/>
    <x v="26"/>
    <x v="1"/>
    <s v="32GBDDR3"/>
    <n v="32"/>
    <s v="GDDR3"/>
    <s v="2x1TBSATA2"/>
    <s v="2x"/>
    <s v="1TB"/>
    <s v="SATA2"/>
    <s v="Washington D.C.WDC-01"/>
    <s v="Washington D.C."/>
    <s v="WDC"/>
    <s v="01"/>
    <s v="$225.99"/>
  </r>
  <r>
    <n v="220"/>
    <x v="26"/>
    <x v="1"/>
    <s v="32GBDDR3"/>
    <n v="32"/>
    <s v="GDDR3"/>
    <s v="2x1TBSATA2"/>
    <s v="2x"/>
    <s v="1TB"/>
    <s v="SATA2"/>
    <s v="San FranciscoSFO-12"/>
    <s v="San Francisco"/>
    <s v="SFO"/>
    <s v="12"/>
    <s v="$225.99"/>
  </r>
  <r>
    <n v="221"/>
    <x v="6"/>
    <x v="1"/>
    <s v="128GBDDR3"/>
    <n v="12"/>
    <s v="GDDR3"/>
    <s v="1x120GBSSD"/>
    <s v="1x"/>
    <s v="120GB"/>
    <s v="SSD"/>
    <s v="Washington D.C.WDC-01"/>
    <s v="Washington D.C."/>
    <s v="WDC"/>
    <s v="01"/>
    <s v="$297.99"/>
  </r>
  <r>
    <n v="222"/>
    <x v="6"/>
    <x v="1"/>
    <s v="128GBDDR3"/>
    <n v="12"/>
    <s v="GDDR3"/>
    <s v="1x120GBSSD"/>
    <s v="1x"/>
    <s v="120GB"/>
    <s v="SSD"/>
    <s v="San FranciscoSFO-12"/>
    <s v="San Francisco"/>
    <s v="SFO"/>
    <s v="12"/>
    <s v="$297.99"/>
  </r>
  <r>
    <n v="223"/>
    <x v="2"/>
    <x v="1"/>
    <s v="64GBDDR3"/>
    <n v="64"/>
    <s v="GDDR3"/>
    <s v="8x2TBSATA2"/>
    <s v="8x"/>
    <s v="2TB"/>
    <s v="SATA2"/>
    <s v="San FranciscoSFO-12"/>
    <s v="San Francisco"/>
    <s v="SFO"/>
    <s v="12"/>
    <s v="$200.99"/>
  </r>
  <r>
    <n v="224"/>
    <x v="2"/>
    <x v="1"/>
    <s v="16GBDDR3"/>
    <n v="16"/>
    <s v="GDDR3"/>
    <s v="8x3TBSATA2"/>
    <s v="8x"/>
    <s v="3TB"/>
    <s v="SATA2"/>
    <s v="San FranciscoSFO-12"/>
    <s v="San Francisco"/>
    <s v="SFO"/>
    <s v="12"/>
    <s v="$200.99"/>
  </r>
  <r>
    <n v="225"/>
    <x v="40"/>
    <x v="3"/>
    <s v="32GBDDR3"/>
    <n v="32"/>
    <s v="GDDR3"/>
    <s v="2x1TBSATA2"/>
    <s v="2x"/>
    <s v="1TB"/>
    <s v="SATA2"/>
    <s v="San FranciscoSFO-12"/>
    <s v="San Francisco"/>
    <s v="SFO"/>
    <s v="12"/>
    <s v="$220.99"/>
  </r>
  <r>
    <n v="226"/>
    <x v="52"/>
    <x v="0"/>
    <s v="4GBDDR3"/>
    <n v="4"/>
    <s v="GDDR3"/>
    <s v="4x1TBSATA2"/>
    <s v="4x"/>
    <s v="1TB"/>
    <s v="SATA2"/>
    <s v="Washington D.C.WDC-01"/>
    <s v="Washington D.C."/>
    <s v="WDC"/>
    <s v="01"/>
    <s v="$104.99"/>
  </r>
  <r>
    <n v="227"/>
    <x v="39"/>
    <x v="0"/>
    <s v="8GBDDR3"/>
    <n v="8"/>
    <s v="GDDR3"/>
    <s v="2x1TBSATA2"/>
    <s v="2x"/>
    <s v="1TB"/>
    <s v="SATA2"/>
    <s v="Washington D.C.WDC-01"/>
    <s v="Washington D.C."/>
    <s v="WDC"/>
    <s v="01"/>
    <s v="$165.99"/>
  </r>
  <r>
    <n v="228"/>
    <x v="8"/>
    <x v="1"/>
    <s v="4GBDDR3"/>
    <n v="4"/>
    <s v="GDDR3"/>
    <s v="4x1TBSATA2"/>
    <s v="4x"/>
    <s v="1TB"/>
    <s v="SATA2"/>
    <s v="SingaporeSIN-11"/>
    <s v="Singapore"/>
    <s v="SIN"/>
    <s v="11"/>
    <s v="S$119.99"/>
  </r>
  <r>
    <n v="229"/>
    <x v="53"/>
    <x v="0"/>
    <s v="64GBDDR4"/>
    <n v="64"/>
    <s v="GDDR4"/>
    <s v="2x240GBSSD"/>
    <s v="2x"/>
    <s v="240GB"/>
    <s v="SSD"/>
    <s v="SingaporeSIN-11"/>
    <s v="Singapore"/>
    <s v="SIN"/>
    <s v="11"/>
    <s v="S$489.99"/>
  </r>
  <r>
    <n v="230"/>
    <x v="53"/>
    <x v="0"/>
    <s v="64GBDDR4"/>
    <n v="64"/>
    <s v="GDDR4"/>
    <s v="2x240GBSSD"/>
    <s v="2x"/>
    <s v="240GB"/>
    <s v="SSD"/>
    <s v="Hong KongHKG-10"/>
    <s v="Hong Kong"/>
    <s v="HKG"/>
    <s v="10"/>
    <s v="S$489.99"/>
  </r>
  <r>
    <n v="231"/>
    <x v="28"/>
    <x v="0"/>
    <s v="64GBDDR4"/>
    <n v="64"/>
    <s v="GDDR4"/>
    <s v="4x2TBSATA2"/>
    <s v="4x"/>
    <s v="2TB"/>
    <s v="SATA2"/>
    <s v="Hong KongHKG-10"/>
    <s v="Hong Kong"/>
    <s v="HKG"/>
    <s v="10"/>
    <s v="S$421.99"/>
  </r>
  <r>
    <n v="232"/>
    <x v="4"/>
    <x v="2"/>
    <s v="64GBDDR4"/>
    <n v="64"/>
    <s v="GDDR4"/>
    <s v="4x2TBSATA2"/>
    <s v="4x"/>
    <s v="2TB"/>
    <s v="SATA2"/>
    <s v="SingaporeSIN-11"/>
    <s v="Singapore"/>
    <s v="SIN"/>
    <s v="11"/>
    <s v="S$319.99"/>
  </r>
  <r>
    <n v="233"/>
    <x v="3"/>
    <x v="2"/>
    <s v="128GBDDR4"/>
    <n v="12"/>
    <s v="GDDR4"/>
    <s v="4x480GBSSD"/>
    <s v="4x"/>
    <s v="480GB"/>
    <s v="SSD"/>
    <s v="SingaporeSIN-11"/>
    <s v="Singapore"/>
    <s v="SIN"/>
    <s v="11"/>
    <s v="S$429.99"/>
  </r>
  <r>
    <n v="234"/>
    <x v="20"/>
    <x v="0"/>
    <s v="8GBDDR3"/>
    <n v="8"/>
    <s v="GDDR3"/>
    <s v="2x1TBSATA2"/>
    <s v="2x"/>
    <s v="1TB"/>
    <s v="SATA2"/>
    <s v="SingaporeSIN-11"/>
    <s v="Singapore"/>
    <s v="SIN"/>
    <s v="11"/>
    <s v="S$199.99"/>
  </r>
  <r>
    <n v="235"/>
    <x v="8"/>
    <x v="1"/>
    <s v="16GBDDR3"/>
    <n v="16"/>
    <s v="GDDR3"/>
    <s v="4x1TBSATA2"/>
    <s v="4x"/>
    <s v="1TB"/>
    <s v="SATA2"/>
    <s v="FrankfurtFRA-10"/>
    <s v="Frankfurt"/>
    <s v="FRA"/>
    <s v="10"/>
    <s v="€49.99"/>
  </r>
  <r>
    <n v="236"/>
    <x v="54"/>
    <x v="0"/>
    <s v="8GBDDR3"/>
    <n v="8"/>
    <s v="GDDR3"/>
    <s v="2x1TBSATA2"/>
    <s v="2x"/>
    <s v="1TB"/>
    <s v="SATA2"/>
    <s v="SingaporeSIN-11"/>
    <s v="Singapore"/>
    <s v="SIN"/>
    <s v="11"/>
    <s v="S$319.99"/>
  </r>
  <r>
    <n v="237"/>
    <x v="20"/>
    <x v="0"/>
    <s v="8GBDDR3"/>
    <n v="8"/>
    <s v="GDDR3"/>
    <s v="2x1TBSATA2"/>
    <s v="2x"/>
    <s v="1TB"/>
    <s v="SATA2"/>
    <s v="Hong KongHKG-10"/>
    <s v="Hong Kong"/>
    <s v="HKG"/>
    <s v="10"/>
    <s v="S$199.99"/>
  </r>
  <r>
    <n v="238"/>
    <x v="5"/>
    <x v="0"/>
    <s v="16GBDDR3"/>
    <n v="16"/>
    <s v="GDDR3"/>
    <s v="2x500GBSATA2"/>
    <s v="2x"/>
    <s v="500GB"/>
    <s v="SATA2"/>
    <s v="FrankfurtFRA-10"/>
    <s v="Frankfurt"/>
    <s v="FRA"/>
    <s v="10"/>
    <s v="€74.00"/>
  </r>
  <r>
    <n v="239"/>
    <x v="55"/>
    <x v="1"/>
    <s v="16GBDDR4"/>
    <n v="16"/>
    <s v="GDDR4"/>
    <s v="2x1TBSATA2"/>
    <s v="2x"/>
    <s v="1TB"/>
    <s v="SATA2"/>
    <s v="FrankfurtFRA-10"/>
    <s v="Frankfurt"/>
    <s v="FRA"/>
    <s v="10"/>
    <s v="€112.99"/>
  </r>
  <r>
    <n v="240"/>
    <x v="23"/>
    <x v="1"/>
    <s v="16GBDDR3"/>
    <n v="16"/>
    <s v="GDDR3"/>
    <s v="4x1TBSATA2"/>
    <s v="4x"/>
    <s v="1TB"/>
    <s v="SATA2"/>
    <s v="FrankfurtFRA-10"/>
    <s v="Frankfurt"/>
    <s v="FRA"/>
    <s v="10"/>
    <s v="€75.00"/>
  </r>
  <r>
    <n v="241"/>
    <x v="2"/>
    <x v="1"/>
    <s v="64GBDDR3"/>
    <n v="64"/>
    <s v="GDDR3"/>
    <s v="8x2TBSATA2"/>
    <s v="8x"/>
    <s v="2TB"/>
    <s v="SATA2"/>
    <s v="FrankfurtFRA-10"/>
    <s v="Frankfurt"/>
    <s v="FRA"/>
    <s v="10"/>
    <s v="€142.99"/>
  </r>
  <r>
    <n v="242"/>
    <x v="23"/>
    <x v="1"/>
    <s v="16GBDDR3"/>
    <n v="16"/>
    <s v="GDDR3"/>
    <s v="2x500GBSATA2"/>
    <s v="2x"/>
    <s v="500GB"/>
    <s v="SATA2"/>
    <s v="Washington D.C.WDC-01"/>
    <s v="Washington D.C."/>
    <s v="WDC"/>
    <s v="01"/>
    <s v="$235.59"/>
  </r>
  <r>
    <n v="243"/>
    <x v="40"/>
    <x v="3"/>
    <s v="32GBDDR3"/>
    <n v="32"/>
    <s v="GDDR3"/>
    <s v="2x1TBSATA2"/>
    <s v="2x"/>
    <s v="1TB"/>
    <s v="SATA2"/>
    <s v="Washington D.C.WDC-01"/>
    <s v="Washington D.C."/>
    <s v="WDC"/>
    <s v="01"/>
    <s v="$350.59"/>
  </r>
  <r>
    <n v="244"/>
    <x v="26"/>
    <x v="1"/>
    <s v="32GBDDR3"/>
    <n v="32"/>
    <s v="GDDR3"/>
    <s v="2x1TBSATA2"/>
    <s v="2x"/>
    <s v="1TB"/>
    <s v="SATA2"/>
    <s v="Washington D.C.WDC-01"/>
    <s v="Washington D.C."/>
    <s v="WDC"/>
    <s v="01"/>
    <s v="$355.59"/>
  </r>
  <r>
    <n v="245"/>
    <x v="6"/>
    <x v="1"/>
    <s v="128GBDDR3"/>
    <n v="12"/>
    <s v="GDDR3"/>
    <s v="1x120GBSSD"/>
    <s v="1x"/>
    <s v="120GB"/>
    <s v="SSD"/>
    <s v="Washington D.C.WDC-01"/>
    <s v="Washington D.C."/>
    <s v="WDC"/>
    <s v="01"/>
    <s v="$427.59"/>
  </r>
  <r>
    <n v="246"/>
    <x v="40"/>
    <x v="3"/>
    <s v="32GBDDR3"/>
    <n v="32"/>
    <s v="GDDR3"/>
    <s v="2x1TBSATA2"/>
    <s v="2x"/>
    <s v="1TB"/>
    <s v="SATA2"/>
    <s v="FrankfurtFRA-10"/>
    <s v="Frankfurt"/>
    <s v="FRA"/>
    <s v="10"/>
    <s v="€295.99"/>
  </r>
  <r>
    <n v="247"/>
    <x v="6"/>
    <x v="1"/>
    <s v="128GBDDR3"/>
    <n v="12"/>
    <s v="GDDR3"/>
    <s v="1x120GBSSD"/>
    <s v="1x"/>
    <s v="120GB"/>
    <s v="SSD"/>
    <s v="FrankfurtFRA-10"/>
    <s v="Frankfurt"/>
    <s v="FRA"/>
    <s v="10"/>
    <s v="€355.99"/>
  </r>
  <r>
    <n v="248"/>
    <x v="20"/>
    <x v="0"/>
    <s v="16GBDDR3"/>
    <n v="16"/>
    <s v="GDDR3"/>
    <s v="2x1TBSATA2"/>
    <s v="2x"/>
    <s v="1TB"/>
    <s v="SATA2"/>
    <s v="FrankfurtFRA-10"/>
    <s v="Frankfurt"/>
    <s v="FRA"/>
    <s v="10"/>
    <s v="€103.99"/>
  </r>
  <r>
    <n v="249"/>
    <x v="20"/>
    <x v="0"/>
    <s v="16GBDDR3"/>
    <n v="16"/>
    <s v="GDDR3"/>
    <s v="2x1TBSATA2"/>
    <s v="2x"/>
    <s v="1TB"/>
    <s v="SATA2"/>
    <s v="San FranciscoSFO-12"/>
    <s v="San Francisco"/>
    <s v="SFO"/>
    <s v="12"/>
    <s v="$151.99"/>
  </r>
  <r>
    <n v="250"/>
    <x v="23"/>
    <x v="1"/>
    <s v="16GBDDR3"/>
    <n v="16"/>
    <s v="GDDR3"/>
    <s v="2x500GBSATA2"/>
    <s v="2x"/>
    <s v="500GB"/>
    <s v="SATA2"/>
    <s v="San FranciscoSFO-12"/>
    <s v="San Francisco"/>
    <s v="SFO"/>
    <s v="12"/>
    <s v="$135.99"/>
  </r>
  <r>
    <n v="251"/>
    <x v="23"/>
    <x v="1"/>
    <s v="16GBDDR3"/>
    <n v="16"/>
    <s v="GDDR3"/>
    <s v="2x500GBSATA2"/>
    <s v="2x"/>
    <s v="500GB"/>
    <s v="SATA2"/>
    <s v="FrankfurtFRA-10"/>
    <s v="Frankfurt"/>
    <s v="FRA"/>
    <s v="10"/>
    <s v="€94.99"/>
  </r>
  <r>
    <n v="252"/>
    <x v="13"/>
    <x v="0"/>
    <s v="128GBDDR4"/>
    <n v="12"/>
    <s v="GDDR4"/>
    <s v="4x480GBSSD"/>
    <s v="4x"/>
    <s v="480GB"/>
    <s v="SSD"/>
    <s v="Washington D.C.WDC-01"/>
    <s v="Washington D.C."/>
    <s v="WDC"/>
    <s v="01"/>
    <s v="$410.99"/>
  </r>
  <r>
    <n v="253"/>
    <x v="8"/>
    <x v="1"/>
    <s v="4GBDDR3"/>
    <n v="4"/>
    <s v="GDDR3"/>
    <s v="4x1TBSATA2"/>
    <s v="4x"/>
    <s v="1TB"/>
    <s v="SATA2"/>
    <s v="Washington D.C.WDC-01"/>
    <s v="Washington D.C."/>
    <s v="WDC"/>
    <s v="01"/>
    <s v="$97.99"/>
  </r>
  <r>
    <n v="254"/>
    <x v="2"/>
    <x v="1"/>
    <s v="64GBDDR3"/>
    <n v="64"/>
    <s v="GDDR3"/>
    <s v="8x2TBSATA2"/>
    <s v="8x"/>
    <s v="2TB"/>
    <s v="SATA2"/>
    <s v="DallasDAL-10"/>
    <s v="Dallas"/>
    <s v="DAL"/>
    <s v="10"/>
    <s v="$206.99"/>
  </r>
  <r>
    <n v="255"/>
    <x v="21"/>
    <x v="4"/>
    <s v="32GBDDR3"/>
    <n v="32"/>
    <s v="GDDR3"/>
    <s v="24x1TBSATA2"/>
    <s v="24x"/>
    <s v="1TB"/>
    <s v="SATA2"/>
    <s v="DallasDAL-10"/>
    <s v="Dallas"/>
    <s v="DAL"/>
    <s v="10"/>
    <s v="$451.99"/>
  </r>
  <r>
    <n v="256"/>
    <x v="1"/>
    <x v="1"/>
    <s v="32GBDDR3"/>
    <n v="32"/>
    <s v="GDDR3"/>
    <s v="2x1TBSATA2"/>
    <s v="2x"/>
    <s v="1TB"/>
    <s v="SATA2"/>
    <s v="Hong KongHKG-10"/>
    <s v="Hong Kong"/>
    <s v="HKG"/>
    <s v="10"/>
    <s v="S$719.99"/>
  </r>
  <r>
    <n v="257"/>
    <x v="28"/>
    <x v="0"/>
    <s v="64GBDDR4"/>
    <n v="64"/>
    <s v="GDDR4"/>
    <s v="2x120GBSSD"/>
    <s v="2x"/>
    <s v="120GB"/>
    <s v="SSD"/>
    <s v="Washington D.C.WDC-01"/>
    <s v="Washington D.C."/>
    <s v="WDC"/>
    <s v="01"/>
    <s v="$349.99"/>
  </r>
  <r>
    <n v="258"/>
    <x v="12"/>
    <x v="0"/>
    <s v="128GBDDR4"/>
    <n v="12"/>
    <s v="GDDR4"/>
    <s v="4x480GBSSD"/>
    <s v="4x"/>
    <s v="480GB"/>
    <s v="SSD"/>
    <s v="Washington D.C.WDC-01"/>
    <s v="Washington D.C."/>
    <s v="WDC"/>
    <s v="01"/>
    <s v="$461.99"/>
  </r>
  <r>
    <n v="259"/>
    <x v="24"/>
    <x v="5"/>
    <s v="16GBDDR4"/>
    <n v="16"/>
    <s v="GDDR4"/>
    <s v="2x1TBSATA2"/>
    <s v="2x"/>
    <s v="1TB"/>
    <s v="SATA2"/>
    <s v="Washington D.C.WDC-01"/>
    <s v="Washington D.C."/>
    <s v="WDC"/>
    <s v="01"/>
    <s v="$169.99"/>
  </r>
  <r>
    <n v="260"/>
    <x v="6"/>
    <x v="1"/>
    <s v="128GBDDR3"/>
    <n v="12"/>
    <s v="GDDR3"/>
    <s v="1x120GBSSD"/>
    <s v="1x"/>
    <s v="120GB"/>
    <s v="SSD"/>
    <s v="San FranciscoSFO-12"/>
    <s v="San Francisco"/>
    <s v="SFO"/>
    <s v="12"/>
    <s v="$327.99"/>
  </r>
  <r>
    <n v="261"/>
    <x v="27"/>
    <x v="0"/>
    <s v="64GBDDR4"/>
    <n v="64"/>
    <s v="GDDR4"/>
    <s v="2x120GBSSD"/>
    <s v="2x"/>
    <s v="120GB"/>
    <s v="SSD"/>
    <s v="FrankfurtFRA-10"/>
    <s v="Frankfurt"/>
    <s v="FRA"/>
    <s v="10"/>
    <s v="€277.99"/>
  </r>
  <r>
    <n v="262"/>
    <x v="11"/>
    <x v="0"/>
    <s v="128GBDDR4"/>
    <n v="12"/>
    <s v="GDDR4"/>
    <s v="2x120GBSSD"/>
    <s v="2x"/>
    <s v="120GB"/>
    <s v="SSD"/>
    <s v="FrankfurtFRA-10"/>
    <s v="Frankfurt"/>
    <s v="FRA"/>
    <s v="10"/>
    <s v="€367.99"/>
  </r>
  <r>
    <n v="263"/>
    <x v="10"/>
    <x v="0"/>
    <s v="128GBDDR4"/>
    <n v="12"/>
    <s v="GDDR4"/>
    <s v="2x120GBSSD"/>
    <s v="2x"/>
    <s v="120GB"/>
    <s v="SSD"/>
    <s v="FrankfurtFRA-10"/>
    <s v="Frankfurt"/>
    <s v="FRA"/>
    <s v="10"/>
    <s v="€389.99"/>
  </r>
  <r>
    <n v="264"/>
    <x v="27"/>
    <x v="0"/>
    <s v="64GBDDR4"/>
    <n v="64"/>
    <s v="GDDR4"/>
    <s v="2x120GBSSD"/>
    <s v="2x"/>
    <s v="120GB"/>
    <s v="SSD"/>
    <s v="DallasDAL-10"/>
    <s v="Dallas"/>
    <s v="DAL"/>
    <s v="10"/>
    <s v="$333.99"/>
  </r>
  <r>
    <n v="265"/>
    <x v="11"/>
    <x v="0"/>
    <s v="128GBDDR4"/>
    <n v="12"/>
    <s v="GDDR4"/>
    <s v="2x120GBSSD"/>
    <s v="2x"/>
    <s v="120GB"/>
    <s v="SSD"/>
    <s v="DallasDAL-10"/>
    <s v="Dallas"/>
    <s v="DAL"/>
    <s v="10"/>
    <s v="$441.99"/>
  </r>
  <r>
    <n v="266"/>
    <x v="10"/>
    <x v="0"/>
    <s v="128GBDDR4"/>
    <n v="12"/>
    <s v="GDDR4"/>
    <s v="2x120GBSSD"/>
    <s v="2x"/>
    <s v="120GB"/>
    <s v="SSD"/>
    <s v="Washington D.C.WDC-01"/>
    <s v="Washington D.C."/>
    <s v="WDC"/>
    <s v="01"/>
    <s v="$467.99"/>
  </r>
  <r>
    <n v="267"/>
    <x v="1"/>
    <x v="1"/>
    <s v="32GBDDR3"/>
    <n v="32"/>
    <s v="GDDR3"/>
    <s v="8x300GBSAS"/>
    <s v="8x"/>
    <s v="300GB"/>
    <s v="SAS"/>
    <s v="DallasDAL-10"/>
    <s v="Dallas"/>
    <s v="DAL"/>
    <s v="10"/>
    <s v="$200.99"/>
  </r>
  <r>
    <n v="268"/>
    <x v="39"/>
    <x v="0"/>
    <s v="8GBDDR3"/>
    <n v="8"/>
    <s v="GDDR3"/>
    <s v="2x1TBSATA2"/>
    <s v="2x"/>
    <s v="1TB"/>
    <s v="SATA2"/>
    <s v="DallasDAL-10"/>
    <s v="Dallas"/>
    <s v="DAL"/>
    <s v="10"/>
    <s v="$195.99"/>
  </r>
  <r>
    <n v="269"/>
    <x v="30"/>
    <x v="1"/>
    <s v="32GBDDR3"/>
    <n v="32"/>
    <s v="GDDR3"/>
    <s v="8x2TBSATA2"/>
    <s v="8x"/>
    <s v="2TB"/>
    <s v="SATA2"/>
    <s v="DallasDAL-10"/>
    <s v="Dallas"/>
    <s v="DAL"/>
    <s v="10"/>
    <s v="$217.99"/>
  </r>
  <r>
    <n v="270"/>
    <x v="2"/>
    <x v="1"/>
    <s v="16GBDDR3"/>
    <n v="16"/>
    <s v="GDDR3"/>
    <s v="8x3TBSATA2"/>
    <s v="8x"/>
    <s v="3TB"/>
    <s v="SATA2"/>
    <s v="DallasDAL-10"/>
    <s v="Dallas"/>
    <s v="DAL"/>
    <s v="10"/>
    <s v="$367.79"/>
  </r>
  <r>
    <n v="271"/>
    <x v="40"/>
    <x v="3"/>
    <s v="32GBDDR3"/>
    <n v="32"/>
    <s v="GDDR3"/>
    <s v="2x1TBSATA2"/>
    <s v="2x"/>
    <s v="1TB"/>
    <s v="SATA2"/>
    <s v="DallasDAL-10"/>
    <s v="Dallas"/>
    <s v="DAL"/>
    <s v="10"/>
    <s v="$250.99"/>
  </r>
  <r>
    <n v="272"/>
    <x v="32"/>
    <x v="0"/>
    <s v="32GBDDR3"/>
    <n v="32"/>
    <s v="GDDR3"/>
    <s v="2x1TBSATA2"/>
    <s v="2x"/>
    <s v="1TB"/>
    <s v="SATA2"/>
    <s v="DallasDAL-10"/>
    <s v="Dallas"/>
    <s v="DAL"/>
    <s v="10"/>
    <s v="$255.99"/>
  </r>
  <r>
    <n v="273"/>
    <x v="6"/>
    <x v="1"/>
    <s v="128GBDDR3"/>
    <n v="12"/>
    <s v="GDDR3"/>
    <s v="1x120GBSSD"/>
    <s v="1x"/>
    <s v="120GB"/>
    <s v="SSD"/>
    <s v="DallasDAL-10"/>
    <s v="Dallas"/>
    <s v="DAL"/>
    <s v="10"/>
    <s v="$327.99"/>
  </r>
  <r>
    <n v="274"/>
    <x v="1"/>
    <x v="1"/>
    <s v="32GBDDR3"/>
    <n v="32"/>
    <s v="GDDR3"/>
    <s v="8x300GBSAS"/>
    <s v="8x"/>
    <s v="300GB"/>
    <s v="SAS"/>
    <s v="Washington D.C.WDC-01"/>
    <s v="Washington D.C."/>
    <s v="WDC"/>
    <s v="01"/>
    <s v="$200.99"/>
  </r>
  <r>
    <n v="275"/>
    <x v="39"/>
    <x v="0"/>
    <s v="8GBDDR3"/>
    <n v="8"/>
    <s v="GDDR3"/>
    <s v="2x1TBSATA2"/>
    <s v="2x"/>
    <s v="1TB"/>
    <s v="SATA2"/>
    <s v="Washington D.C.WDC-01"/>
    <s v="Washington D.C."/>
    <s v="WDC"/>
    <s v="01"/>
    <s v="$195.99"/>
  </r>
  <r>
    <n v="276"/>
    <x v="13"/>
    <x v="0"/>
    <s v="128GBDDR4"/>
    <n v="12"/>
    <s v="GDDR4"/>
    <s v="4x480GBSSD"/>
    <s v="4x"/>
    <s v="480GB"/>
    <s v="SSD"/>
    <s v="FrankfurtFRA-10"/>
    <s v="Frankfurt"/>
    <s v="FRA"/>
    <s v="10"/>
    <s v="€341.99"/>
  </r>
  <r>
    <n v="277"/>
    <x v="13"/>
    <x v="0"/>
    <s v="128GBDDR4"/>
    <n v="12"/>
    <s v="GDDR4"/>
    <s v="4x480GBSSD"/>
    <s v="4x"/>
    <s v="480GB"/>
    <s v="SSD"/>
    <s v="DallasDAL-10"/>
    <s v="Dallas"/>
    <s v="DAL"/>
    <s v="10"/>
    <s v="$410.99"/>
  </r>
  <r>
    <n v="278"/>
    <x v="26"/>
    <x v="1"/>
    <s v="32GBDDR3"/>
    <n v="32"/>
    <s v="GDDR3"/>
    <s v="2x1TBSATA2"/>
    <s v="2x"/>
    <s v="1TB"/>
    <s v="SATA2"/>
    <s v="DallasDAL-10"/>
    <s v="Dallas"/>
    <s v="DAL"/>
    <s v="10"/>
    <s v="$255.99"/>
  </r>
  <r>
    <n v="279"/>
    <x v="6"/>
    <x v="1"/>
    <s v="128GBDDR3"/>
    <n v="12"/>
    <s v="GDDR3"/>
    <s v="1x120GBSSD"/>
    <s v="1x"/>
    <s v="120GB"/>
    <s v="SSD"/>
    <s v="San FranciscoSFO-12"/>
    <s v="San Francisco"/>
    <s v="SFO"/>
    <s v="12"/>
    <s v="$327.99"/>
  </r>
  <r>
    <n v="280"/>
    <x v="26"/>
    <x v="1"/>
    <s v="32GBDDR3"/>
    <n v="32"/>
    <s v="GDDR3"/>
    <s v="2x1TBSATA2"/>
    <s v="2x"/>
    <s v="1TB"/>
    <s v="SATA2"/>
    <s v="San FranciscoSFO-12"/>
    <s v="San Francisco"/>
    <s v="SFO"/>
    <s v="12"/>
    <s v="$255.99"/>
  </r>
  <r>
    <n v="281"/>
    <x v="6"/>
    <x v="1"/>
    <s v="128GBDDR3"/>
    <n v="12"/>
    <s v="GDDR3"/>
    <s v="1x120GBSSD"/>
    <s v="1x"/>
    <s v="120GB"/>
    <s v="SSD"/>
    <s v="Washington D.C.WDC-01"/>
    <s v="Washington D.C."/>
    <s v="WDC"/>
    <s v="01"/>
    <s v="$327.99"/>
  </r>
  <r>
    <n v="282"/>
    <x v="32"/>
    <x v="0"/>
    <s v="32GBDDR3"/>
    <n v="32"/>
    <s v="GDDR3"/>
    <s v="2x1TBSATA2"/>
    <s v="2x"/>
    <s v="1TB"/>
    <s v="SATA2"/>
    <s v="Washington D.C.WDC-01"/>
    <s v="Washington D.C."/>
    <s v="WDC"/>
    <s v="01"/>
    <s v="$255.99"/>
  </r>
  <r>
    <n v="283"/>
    <x v="7"/>
    <x v="3"/>
    <s v="16GBDDR3"/>
    <n v="16"/>
    <s v="GDDR3"/>
    <s v="2x1TBSATA2"/>
    <s v="2x"/>
    <s v="1TB"/>
    <s v="SATA2"/>
    <s v="Washington D.C.WDC-01"/>
    <s v="Washington D.C."/>
    <s v="WDC"/>
    <s v="01"/>
    <s v="$202.99"/>
  </r>
  <r>
    <n v="284"/>
    <x v="40"/>
    <x v="3"/>
    <s v="32GBDDR3"/>
    <n v="32"/>
    <s v="GDDR3"/>
    <s v="2x1TBSATA2"/>
    <s v="2x"/>
    <s v="1TB"/>
    <s v="SATA2"/>
    <s v="Washington D.C.WDC-01"/>
    <s v="Washington D.C."/>
    <s v="WDC"/>
    <s v="01"/>
    <s v="$250.99"/>
  </r>
  <r>
    <n v="285"/>
    <x v="26"/>
    <x v="1"/>
    <s v="32GBDDR3"/>
    <n v="32"/>
    <s v="GDDR3"/>
    <s v="2x1TBSATA2"/>
    <s v="2x"/>
    <s v="1TB"/>
    <s v="SATA2"/>
    <s v="Washington D.C.WDC-01"/>
    <s v="Washington D.C."/>
    <s v="WDC"/>
    <s v="01"/>
    <s v="$255.99"/>
  </r>
  <r>
    <n v="286"/>
    <x v="2"/>
    <x v="1"/>
    <s v="16GBDDR3"/>
    <n v="16"/>
    <s v="GDDR3"/>
    <s v="8x3TBSATA2"/>
    <s v="8x"/>
    <s v="3TB"/>
    <s v="SATA2"/>
    <s v="Washington D.C.WDC-01"/>
    <s v="Washington D.C."/>
    <s v="WDC"/>
    <s v="01"/>
    <s v="$367.79"/>
  </r>
  <r>
    <n v="287"/>
    <x v="2"/>
    <x v="1"/>
    <s v="16GBDDR3"/>
    <n v="16"/>
    <s v="GDDR3"/>
    <s v="8x3TBSATA2"/>
    <s v="8x"/>
    <s v="3TB"/>
    <s v="SATA2"/>
    <s v="San FranciscoSFO-12"/>
    <s v="San Francisco"/>
    <s v="SFO"/>
    <s v="12"/>
    <s v="$200.99"/>
  </r>
  <r>
    <n v="288"/>
    <x v="40"/>
    <x v="3"/>
    <s v="32GBDDR3"/>
    <n v="32"/>
    <s v="GDDR3"/>
    <s v="2x1TBSATA2"/>
    <s v="2x"/>
    <s v="1TB"/>
    <s v="SATA2"/>
    <s v="San FranciscoSFO-12"/>
    <s v="San Francisco"/>
    <s v="SFO"/>
    <s v="12"/>
    <s v="$250.99"/>
  </r>
  <r>
    <n v="289"/>
    <x v="27"/>
    <x v="0"/>
    <s v="64GBDDR4"/>
    <n v="64"/>
    <s v="GDDR4"/>
    <s v="2x120GBSSD"/>
    <s v="2x"/>
    <s v="120GB"/>
    <s v="SSD"/>
    <s v="Washington D.C.WDC-01"/>
    <s v="Washington D.C."/>
    <s v="WDC"/>
    <s v="01"/>
    <s v="$333.99"/>
  </r>
  <r>
    <n v="290"/>
    <x v="11"/>
    <x v="0"/>
    <s v="128GBDDR4"/>
    <n v="12"/>
    <s v="GDDR4"/>
    <s v="2x120GBSSD"/>
    <s v="2x"/>
    <s v="120GB"/>
    <s v="SSD"/>
    <s v="Washington D.C.WDC-01"/>
    <s v="Washington D.C."/>
    <s v="WDC"/>
    <s v="01"/>
    <s v="$441.99"/>
  </r>
  <r>
    <n v="291"/>
    <x v="14"/>
    <x v="1"/>
    <s v="64GBDDR4"/>
    <n v="64"/>
    <s v="GDDR4"/>
    <s v="2x120GBSSD"/>
    <s v="2x"/>
    <s v="120GB"/>
    <s v="SSD"/>
    <s v="FrankfurtFRA-10"/>
    <s v="Frankfurt"/>
    <s v="FRA"/>
    <s v="10"/>
    <s v="€279.99"/>
  </r>
  <r>
    <n v="292"/>
    <x v="14"/>
    <x v="1"/>
    <s v="64GBDDR4"/>
    <n v="64"/>
    <s v="GDDR4"/>
    <s v="2x120GBSSD"/>
    <s v="2x"/>
    <s v="120GB"/>
    <s v="SSD"/>
    <s v="Washington D.C.WDC-01"/>
    <s v="Washington D.C."/>
    <s v="WDC"/>
    <s v="01"/>
    <s v="$335.99"/>
  </r>
  <r>
    <n v="293"/>
    <x v="14"/>
    <x v="1"/>
    <s v="64GBDDR4"/>
    <n v="64"/>
    <s v="GDDR4"/>
    <s v="2x120GBSSD"/>
    <s v="2x"/>
    <s v="120GB"/>
    <s v="SSD"/>
    <s v="DallasDAL-10"/>
    <s v="Dallas"/>
    <s v="DAL"/>
    <s v="10"/>
    <s v="$335.99"/>
  </r>
  <r>
    <n v="294"/>
    <x v="44"/>
    <x v="1"/>
    <s v="128GBDDR4"/>
    <n v="12"/>
    <s v="GDDR4"/>
    <s v="2x120GBSSD"/>
    <s v="2x"/>
    <s v="120GB"/>
    <s v="SSD"/>
    <s v="DallasDAL-10"/>
    <s v="Dallas"/>
    <s v="DAL"/>
    <s v="10"/>
    <s v="$412.99"/>
  </r>
  <r>
    <n v="295"/>
    <x v="10"/>
    <x v="0"/>
    <s v="128GBDDR4"/>
    <n v="12"/>
    <s v="GDDR4"/>
    <s v="2x120GBSSD"/>
    <s v="2x"/>
    <s v="120GB"/>
    <s v="SSD"/>
    <s v="DallasDAL-10"/>
    <s v="Dallas"/>
    <s v="DAL"/>
    <s v="10"/>
    <s v="$467.99"/>
  </r>
  <r>
    <n v="296"/>
    <x v="38"/>
    <x v="1"/>
    <s v="128GBDDR4"/>
    <n v="12"/>
    <s v="GDDR4"/>
    <s v="2x120GBSSD"/>
    <s v="2x"/>
    <s v="120GB"/>
    <s v="SSD"/>
    <s v="FrankfurtFRA-10"/>
    <s v="Frankfurt"/>
    <s v="FRA"/>
    <s v="10"/>
    <s v="€343.99"/>
  </r>
  <r>
    <n v="297"/>
    <x v="38"/>
    <x v="1"/>
    <s v="128GBDDR4"/>
    <n v="12"/>
    <s v="GDDR4"/>
    <s v="2x120GBSSD"/>
    <s v="2x"/>
    <s v="120GB"/>
    <s v="SSD"/>
    <s v="Washington D.C.WDC-01"/>
    <s v="Washington D.C."/>
    <s v="WDC"/>
    <s v="01"/>
    <s v="$412.99"/>
  </r>
  <r>
    <n v="298"/>
    <x v="46"/>
    <x v="1"/>
    <s v="16GBDDR3"/>
    <n v="16"/>
    <s v="GDDR3"/>
    <s v="2x1TBSATA2"/>
    <s v="2x"/>
    <s v="1TB"/>
    <s v="SATA2"/>
    <s v="FrankfurtFRA-10"/>
    <s v="Frankfurt"/>
    <s v="FRA"/>
    <s v="10"/>
    <s v="€99.99"/>
  </r>
  <r>
    <n v="299"/>
    <x v="47"/>
    <x v="1"/>
    <s v="4GBDDR3"/>
    <n v="4"/>
    <s v="GDDR3"/>
    <s v="4x500GBSATA2"/>
    <s v="4x"/>
    <s v="500GB"/>
    <s v="SATA2"/>
    <s v="Washington D.C.WDC-01"/>
    <s v="Washington D.C."/>
    <s v="WDC"/>
    <s v="01"/>
    <s v="$79.99"/>
  </r>
  <r>
    <n v="300"/>
    <x v="23"/>
    <x v="1"/>
    <s v="16GBDDR3"/>
    <n v="16"/>
    <s v="GDDR3"/>
    <s v="2x500GBSATA2"/>
    <s v="2x"/>
    <s v="500GB"/>
    <s v="SATA2"/>
    <s v="DallasDAL-10"/>
    <s v="Dallas"/>
    <s v="DAL"/>
    <s v="10"/>
    <s v="$135.99"/>
  </r>
  <r>
    <n v="301"/>
    <x v="46"/>
    <x v="1"/>
    <s v="16GBDDR3"/>
    <n v="16"/>
    <s v="GDDR3"/>
    <s v="2x500GBSATA2"/>
    <s v="2x"/>
    <s v="500GB"/>
    <s v="SATA2"/>
    <s v="DallasDAL-10"/>
    <s v="Dallas"/>
    <s v="DAL"/>
    <s v="10"/>
    <s v="$140.99"/>
  </r>
  <r>
    <n v="302"/>
    <x v="56"/>
    <x v="4"/>
    <s v="64GBDDR3"/>
    <n v="64"/>
    <s v="GDDR3"/>
    <s v="2x120GBSSD"/>
    <s v="2x"/>
    <s v="120GB"/>
    <s v="SSD"/>
    <s v="San FranciscoSFO-12"/>
    <s v="San Francisco"/>
    <s v="SFO"/>
    <s v="12"/>
    <s v="$233.99"/>
  </r>
  <r>
    <n v="303"/>
    <x v="56"/>
    <x v="4"/>
    <s v="64GBDDR3"/>
    <n v="64"/>
    <s v="GDDR3"/>
    <s v="2x120GBSSD"/>
    <s v="2x"/>
    <s v="120GB"/>
    <s v="SSD"/>
    <s v="Washington D.C.WDC-01"/>
    <s v="Washington D.C."/>
    <s v="WDC"/>
    <s v="01"/>
    <s v="$233.99"/>
  </r>
  <r>
    <n v="304"/>
    <x v="51"/>
    <x v="1"/>
    <s v="8GBDDR3"/>
    <n v="8"/>
    <s v="GDDR3"/>
    <s v="2x1TBSATA2"/>
    <s v="2x"/>
    <s v="1TB"/>
    <s v="SATA2"/>
    <s v="Washington D.C.WDC-01"/>
    <s v="Washington D.C."/>
    <s v="WDC"/>
    <s v="01"/>
    <s v="$99.99"/>
  </r>
  <r>
    <n v="305"/>
    <x v="20"/>
    <x v="0"/>
    <s v="16GBDDR3"/>
    <n v="16"/>
    <s v="GDDR3"/>
    <s v="2x1TBSATA2"/>
    <s v="2x"/>
    <s v="1TB"/>
    <s v="SATA2"/>
    <s v="DallasDAL-10"/>
    <s v="Dallas"/>
    <s v="DAL"/>
    <s v="10"/>
    <s v="$151.99"/>
  </r>
  <r>
    <n v="306"/>
    <x v="56"/>
    <x v="4"/>
    <s v="64GBDDR3"/>
    <n v="64"/>
    <s v="GDDR3"/>
    <s v="2x120GBSSD"/>
    <s v="2x"/>
    <s v="120GB"/>
    <s v="SSD"/>
    <s v="DallasDAL-10"/>
    <s v="Dallas"/>
    <s v="DAL"/>
    <s v="10"/>
    <s v="$233.99"/>
  </r>
  <r>
    <n v="307"/>
    <x v="46"/>
    <x v="1"/>
    <s v="16GBDDR3"/>
    <n v="16"/>
    <s v="GDDR3"/>
    <s v="2x1TBSATA2"/>
    <s v="2x"/>
    <s v="1TB"/>
    <s v="SATA2"/>
    <s v="Washington D.C.WDC-01"/>
    <s v="Washington D.C."/>
    <s v="WDC"/>
    <s v="01"/>
    <s v="$140.99"/>
  </r>
  <r>
    <n v="308"/>
    <x v="23"/>
    <x v="1"/>
    <s v="16GBDDR3"/>
    <n v="16"/>
    <s v="GDDR3"/>
    <s v="2x500GBSATA2"/>
    <s v="2x"/>
    <s v="500GB"/>
    <s v="SATA2"/>
    <s v="Washington D.C.WDC-01"/>
    <s v="Washington D.C."/>
    <s v="WDC"/>
    <s v="01"/>
    <s v="$135.99"/>
  </r>
  <r>
    <n v="309"/>
    <x v="18"/>
    <x v="0"/>
    <s v="64GBDDR4"/>
    <n v="64"/>
    <s v="GDDR4"/>
    <s v="2x120GBSSD"/>
    <s v="2x"/>
    <s v="120GB"/>
    <s v="SSD"/>
    <s v="SingaporeSIN-11"/>
    <s v="Singapore"/>
    <s v="SIN"/>
    <s v="11"/>
    <s v="S$1953.99"/>
  </r>
  <r>
    <n v="310"/>
    <x v="19"/>
    <x v="0"/>
    <s v="64GBDDR4"/>
    <n v="64"/>
    <s v="GDDR4"/>
    <s v="2x120GBSSD"/>
    <s v="2x"/>
    <s v="120GB"/>
    <s v="SSD"/>
    <s v="SingaporeSIN-11"/>
    <s v="Singapore"/>
    <s v="SIN"/>
    <s v="11"/>
    <s v="S$2141.99"/>
  </r>
  <r>
    <n v="311"/>
    <x v="17"/>
    <x v="0"/>
    <s v="64GBDDR4"/>
    <n v="64"/>
    <s v="GDDR4"/>
    <s v="2x120GBSSD"/>
    <s v="2x"/>
    <s v="120GB"/>
    <s v="SSD"/>
    <s v="FrankfurtFRA-10"/>
    <s v="Frankfurt"/>
    <s v="FRA"/>
    <s v="10"/>
    <s v="€1069.99"/>
  </r>
  <r>
    <n v="312"/>
    <x v="17"/>
    <x v="0"/>
    <s v="64GBDDR4"/>
    <n v="64"/>
    <s v="GDDR4"/>
    <s v="2x120GBSSD"/>
    <s v="2x"/>
    <s v="120GB"/>
    <s v="SSD"/>
    <s v="SingaporeSIN-11"/>
    <s v="Singapore"/>
    <s v="SIN"/>
    <s v="11"/>
    <s v="S$2412.99"/>
  </r>
  <r>
    <n v="313"/>
    <x v="18"/>
    <x v="0"/>
    <s v="64GBDDR4"/>
    <n v="64"/>
    <s v="GDDR4"/>
    <s v="2x120GBSSD"/>
    <s v="2x"/>
    <s v="120GB"/>
    <s v="SSD"/>
    <s v="FrankfurtFRA-10"/>
    <s v="Frankfurt"/>
    <s v="FRA"/>
    <s v="10"/>
    <s v="€781.99"/>
  </r>
  <r>
    <n v="314"/>
    <x v="19"/>
    <x v="0"/>
    <s v="64GBDDR4"/>
    <n v="64"/>
    <s v="GDDR4"/>
    <s v="2x120GBSSD"/>
    <s v="2x"/>
    <s v="120GB"/>
    <s v="SSD"/>
    <s v="FrankfurtFRA-10"/>
    <s v="Frankfurt"/>
    <s v="FRA"/>
    <s v="10"/>
    <s v="€899.99"/>
  </r>
  <r>
    <n v="315"/>
    <x v="21"/>
    <x v="4"/>
    <s v="32GBDDR3"/>
    <n v="32"/>
    <s v="GDDR3"/>
    <s v="24x1TBSATA2"/>
    <s v="24x"/>
    <s v="1TB"/>
    <s v="SATA2"/>
    <s v="Washington D.C.WDC-01"/>
    <s v="Washington D.C."/>
    <s v="WDC"/>
    <s v="01"/>
    <s v="$451.99"/>
  </r>
  <r>
    <n v="316"/>
    <x v="21"/>
    <x v="4"/>
    <s v="32GBDDR3"/>
    <n v="32"/>
    <s v="GDDR3"/>
    <s v="24x1TBSATA2"/>
    <s v="24x"/>
    <s v="1TB"/>
    <s v="SATA2"/>
    <s v="FrankfurtFRA-10"/>
    <s v="Frankfurt"/>
    <s v="FRA"/>
    <s v="10"/>
    <s v="€375.99"/>
  </r>
  <r>
    <n v="317"/>
    <x v="5"/>
    <x v="0"/>
    <s v="16GBDDR3"/>
    <n v="16"/>
    <s v="GDDR3"/>
    <s v="2x500GBSATA2"/>
    <s v="2x"/>
    <s v="500GB"/>
    <s v="SATA2"/>
    <s v="FrankfurtFRA-10"/>
    <s v="Frankfurt"/>
    <s v="FRA"/>
    <s v="10"/>
    <s v="€96.99"/>
  </r>
  <r>
    <n v="318"/>
    <x v="6"/>
    <x v="1"/>
    <s v="128GBDDR3"/>
    <n v="12"/>
    <s v="GDDR3"/>
    <s v="1x120GBSSD"/>
    <s v="1x"/>
    <s v="120GB"/>
    <s v="SSD"/>
    <s v="FrankfurtFRA-10"/>
    <s v="Frankfurt"/>
    <s v="FRA"/>
    <s v="10"/>
    <s v="€272.99"/>
  </r>
  <r>
    <n v="319"/>
    <x v="1"/>
    <x v="1"/>
    <s v="32GBDDR3"/>
    <n v="32"/>
    <s v="GDDR3"/>
    <s v="8x300GBSAS"/>
    <s v="8x"/>
    <s v="300GB"/>
    <s v="SAS"/>
    <s v="FrankfurtFRA-10"/>
    <s v="Frankfurt"/>
    <s v="FRA"/>
    <s v="10"/>
    <s v="€166.99"/>
  </r>
  <r>
    <n v="320"/>
    <x v="2"/>
    <x v="1"/>
    <s v="16GBDDR3"/>
    <n v="16"/>
    <s v="GDDR3"/>
    <s v="8x3TBSATA2"/>
    <s v="8x"/>
    <s v="3TB"/>
    <s v="SATA2"/>
    <s v="FrankfurtFRA-10"/>
    <s v="Frankfurt"/>
    <s v="FRA"/>
    <s v="10"/>
    <s v="€190.99"/>
  </r>
  <r>
    <n v="321"/>
    <x v="32"/>
    <x v="0"/>
    <s v="32GBDDR3"/>
    <n v="32"/>
    <s v="GDDR3"/>
    <s v="2x1TBSATA2"/>
    <s v="2x"/>
    <s v="1TB"/>
    <s v="SATA2"/>
    <s v="FrankfurtFRA-10"/>
    <s v="Frankfurt"/>
    <s v="FRA"/>
    <s v="10"/>
    <s v="€212.99"/>
  </r>
  <r>
    <n v="322"/>
    <x v="29"/>
    <x v="0"/>
    <s v="32GBDDR3"/>
    <n v="32"/>
    <s v="GDDR3"/>
    <s v="2x120GBSSD"/>
    <s v="2x"/>
    <s v="120GB"/>
    <s v="SSD"/>
    <s v="FrankfurtFRA-10"/>
    <s v="Frankfurt"/>
    <s v="FRA"/>
    <s v="10"/>
    <s v="€246.99"/>
  </r>
  <r>
    <n v="323"/>
    <x v="2"/>
    <x v="1"/>
    <s v="64GBDDR3"/>
    <n v="64"/>
    <s v="GDDR3"/>
    <s v="8x2TBSATA2"/>
    <s v="8x"/>
    <s v="2TB"/>
    <s v="SATA2"/>
    <s v="FrankfurtFRA-10"/>
    <s v="Frankfurt"/>
    <s v="FRA"/>
    <s v="10"/>
    <s v="€190.99"/>
  </r>
  <r>
    <n v="324"/>
    <x v="2"/>
    <x v="1"/>
    <s v="64GBDDR3"/>
    <n v="64"/>
    <s v="GDDR3"/>
    <s v="8x2TBSATA2"/>
    <s v="8x"/>
    <s v="2TB"/>
    <s v="SATA2"/>
    <s v="Washington D.C.WDC-01"/>
    <s v="Washington D.C."/>
    <s v="WDC"/>
    <s v="01"/>
    <s v="$230.99"/>
  </r>
  <r>
    <n v="325"/>
    <x v="1"/>
    <x v="1"/>
    <s v="32GBDDR3"/>
    <n v="32"/>
    <s v="GDDR3"/>
    <s v="2x1TBSATA2"/>
    <s v="2x"/>
    <s v="1TB"/>
    <s v="SATA2"/>
    <s v="SingaporeSIN-11"/>
    <s v="Singapore"/>
    <s v="SIN"/>
    <s v="11"/>
    <s v="S$719.99"/>
  </r>
  <r>
    <n v="326"/>
    <x v="1"/>
    <x v="1"/>
    <s v="8GBDDR3"/>
    <n v="8"/>
    <s v="GDDR3"/>
    <s v="4x1TBSATA2"/>
    <s v="4x"/>
    <s v="1TB"/>
    <s v="SATA2"/>
    <s v="Washington D.C.WDC-01"/>
    <s v="Washington D.C."/>
    <s v="WDC"/>
    <s v="01"/>
    <s v="$143.99"/>
  </r>
  <r>
    <n v="327"/>
    <x v="23"/>
    <x v="1"/>
    <s v="16GBDDR3"/>
    <n v="16"/>
    <s v="GDDR3"/>
    <s v="2x500GBSATA2"/>
    <s v="2x"/>
    <s v="500GB"/>
    <s v="SATA2"/>
    <s v="San FranciscoSFO-12"/>
    <s v="San Francisco"/>
    <s v="SFO"/>
    <s v="12"/>
    <s v="$111.99"/>
  </r>
  <r>
    <n v="328"/>
    <x v="35"/>
    <x v="0"/>
    <s v="8GBDDR3"/>
    <n v="8"/>
    <s v="GDDR3"/>
    <s v="2x500GBSATA2"/>
    <s v="2x"/>
    <s v="500GB"/>
    <s v="SATA2"/>
    <s v="Washington D.C.WDC-01"/>
    <s v="Washington D.C."/>
    <s v="WDC"/>
    <s v="01"/>
    <s v="$61.99"/>
  </r>
  <r>
    <n v="329"/>
    <x v="20"/>
    <x v="0"/>
    <s v="16GBDDR3"/>
    <n v="16"/>
    <s v="GDDR3"/>
    <s v="2x1TBSATA2"/>
    <s v="2x"/>
    <s v="1TB"/>
    <s v="SATA2"/>
    <s v="San FranciscoSFO-12"/>
    <s v="San Francisco"/>
    <s v="SFO"/>
    <s v="12"/>
    <s v="$127.99"/>
  </r>
  <r>
    <n v="330"/>
    <x v="23"/>
    <x v="1"/>
    <s v="16GBDDR3"/>
    <n v="16"/>
    <s v="GDDR3"/>
    <s v="2x500GBSATA2"/>
    <s v="2x"/>
    <s v="500GB"/>
    <s v="SATA2"/>
    <s v="Washington D.C.WDC-01"/>
    <s v="Washington D.C."/>
    <s v="WDC"/>
    <s v="01"/>
    <s v="$111.99"/>
  </r>
  <r>
    <n v="331"/>
    <x v="46"/>
    <x v="1"/>
    <s v="16GBDDR3"/>
    <n v="16"/>
    <s v="GDDR3"/>
    <s v="2x1TBSATA2"/>
    <s v="2x"/>
    <s v="1TB"/>
    <s v="SATA2"/>
    <s v="Washington D.C.WDC-01"/>
    <s v="Washington D.C."/>
    <s v="WDC"/>
    <s v="01"/>
    <s v="$116.99"/>
  </r>
  <r>
    <n v="332"/>
    <x v="13"/>
    <x v="0"/>
    <s v="128GBDDR4"/>
    <n v="12"/>
    <s v="GDDR4"/>
    <s v="4x480GBSSD"/>
    <s v="4x"/>
    <s v="480GB"/>
    <s v="SSD"/>
    <s v="Washington D.C.WDC-01"/>
    <s v="Washington D.C."/>
    <s v="WDC"/>
    <s v="01"/>
    <s v="$386.99"/>
  </r>
  <r>
    <n v="333"/>
    <x v="1"/>
    <x v="1"/>
    <s v="32GBDDR3"/>
    <n v="32"/>
    <s v="GDDR3"/>
    <s v="8x300GBSAS"/>
    <s v="8x"/>
    <s v="300GB"/>
    <s v="SAS"/>
    <s v="DallasDAL-10"/>
    <s v="Dallas"/>
    <s v="DAL"/>
    <s v="10"/>
    <s v="$176.99"/>
  </r>
  <r>
    <n v="334"/>
    <x v="39"/>
    <x v="0"/>
    <s v="8GBDDR3"/>
    <n v="8"/>
    <s v="GDDR3"/>
    <s v="2x1TBSATA2"/>
    <s v="2x"/>
    <s v="1TB"/>
    <s v="SATA2"/>
    <s v="DallasDAL-10"/>
    <s v="Dallas"/>
    <s v="DAL"/>
    <s v="10"/>
    <s v="$171.99"/>
  </r>
  <r>
    <n v="335"/>
    <x v="30"/>
    <x v="1"/>
    <s v="32GBDDR3"/>
    <n v="32"/>
    <s v="GDDR3"/>
    <s v="8x2TBSATA2"/>
    <s v="8x"/>
    <s v="2TB"/>
    <s v="SATA2"/>
    <s v="DallasDAL-10"/>
    <s v="Dallas"/>
    <s v="DAL"/>
    <s v="10"/>
    <s v="$193.99"/>
  </r>
  <r>
    <n v="336"/>
    <x v="2"/>
    <x v="1"/>
    <s v="64GBDDR3"/>
    <n v="64"/>
    <s v="GDDR3"/>
    <s v="8x2TBSATA2"/>
    <s v="8x"/>
    <s v="2TB"/>
    <s v="SATA2"/>
    <s v="DallasDAL-10"/>
    <s v="Dallas"/>
    <s v="DAL"/>
    <s v="10"/>
    <s v="$230.99"/>
  </r>
  <r>
    <n v="337"/>
    <x v="2"/>
    <x v="1"/>
    <s v="16GBDDR3"/>
    <n v="16"/>
    <s v="GDDR3"/>
    <s v="8x3TBSATA2"/>
    <s v="8x"/>
    <s v="3TB"/>
    <s v="SATA2"/>
    <s v="DallasDAL-10"/>
    <s v="Dallas"/>
    <s v="DAL"/>
    <s v="10"/>
    <s v="$230.99"/>
  </r>
  <r>
    <n v="338"/>
    <x v="40"/>
    <x v="3"/>
    <s v="32GBDDR3"/>
    <n v="32"/>
    <s v="GDDR3"/>
    <s v="2x1TBSATA2"/>
    <s v="2x"/>
    <s v="1TB"/>
    <s v="SATA2"/>
    <s v="DallasDAL-10"/>
    <s v="Dallas"/>
    <s v="DAL"/>
    <s v="10"/>
    <s v="$226.99"/>
  </r>
  <r>
    <n v="339"/>
    <x v="26"/>
    <x v="1"/>
    <s v="32GBDDR3"/>
    <n v="32"/>
    <s v="GDDR3"/>
    <s v="2x1TBSATA2"/>
    <s v="2x"/>
    <s v="1TB"/>
    <s v="SATA2"/>
    <s v="DallasDAL-10"/>
    <s v="Dallas"/>
    <s v="DAL"/>
    <s v="10"/>
    <s v="$231.99"/>
  </r>
  <r>
    <n v="340"/>
    <x v="6"/>
    <x v="1"/>
    <s v="128GBDDR3"/>
    <n v="12"/>
    <s v="GDDR3"/>
    <s v="1x120GBSSD"/>
    <s v="1x"/>
    <s v="120GB"/>
    <s v="SSD"/>
    <s v="DallasDAL-10"/>
    <s v="Dallas"/>
    <s v="DAL"/>
    <s v="10"/>
    <s v="$303.99"/>
  </r>
  <r>
    <n v="341"/>
    <x v="21"/>
    <x v="4"/>
    <s v="32GBDDR3"/>
    <n v="32"/>
    <s v="GDDR3"/>
    <s v="24x1TBSATA2"/>
    <s v="24x"/>
    <s v="1TB"/>
    <s v="SATA2"/>
    <s v="DallasDAL-10"/>
    <s v="Dallas"/>
    <s v="DAL"/>
    <s v="10"/>
    <s v="$427.99"/>
  </r>
  <r>
    <n v="342"/>
    <x v="1"/>
    <x v="1"/>
    <s v="32GBDDR3"/>
    <n v="32"/>
    <s v="GDDR3"/>
    <s v="2x1TBSATA2"/>
    <s v="2x"/>
    <s v="1TB"/>
    <s v="SATA2"/>
    <s v="Hong KongHKG-10"/>
    <s v="Hong Kong"/>
    <s v="HKG"/>
    <s v="10"/>
    <s v="S$569.99"/>
  </r>
  <r>
    <n v="343"/>
    <x v="1"/>
    <x v="1"/>
    <s v="32GBDDR3"/>
    <n v="32"/>
    <s v="GDDR3"/>
    <s v="8x2TBSATA2"/>
    <s v="8x"/>
    <s v="2TB"/>
    <s v="SATA2"/>
    <s v="FrankfurtFRA-10"/>
    <s v="Frankfurt"/>
    <s v="FRA"/>
    <s v="10"/>
    <s v="€146.99"/>
  </r>
  <r>
    <n v="344"/>
    <x v="28"/>
    <x v="0"/>
    <s v="64GBDDR4"/>
    <n v="64"/>
    <s v="GDDR4"/>
    <s v="2x120GBSSD"/>
    <s v="2x"/>
    <s v="120GB"/>
    <s v="SSD"/>
    <s v="Washington D.C.WDC-01"/>
    <s v="Washington D.C."/>
    <s v="WDC"/>
    <s v="01"/>
    <s v="$464.99"/>
  </r>
  <r>
    <n v="345"/>
    <x v="12"/>
    <x v="0"/>
    <s v="128GBDDR4"/>
    <n v="12"/>
    <s v="GDDR4"/>
    <s v="4x480GBSSD"/>
    <s v="4x"/>
    <s v="480GB"/>
    <s v="SSD"/>
    <s v="Washington D.C.WDC-01"/>
    <s v="Washington D.C."/>
    <s v="WDC"/>
    <s v="01"/>
    <s v="$576.99"/>
  </r>
  <r>
    <n v="346"/>
    <x v="24"/>
    <x v="5"/>
    <s v="16GBDDR4"/>
    <n v="16"/>
    <s v="GDDR4"/>
    <s v="2x1TBSATA2"/>
    <s v="2x"/>
    <s v="1TB"/>
    <s v="SATA2"/>
    <s v="Washington D.C.WDC-01"/>
    <s v="Washington D.C."/>
    <s v="WDC"/>
    <s v="01"/>
    <s v="$280.99"/>
  </r>
  <r>
    <n v="347"/>
    <x v="27"/>
    <x v="0"/>
    <s v="64GBDDR4"/>
    <n v="64"/>
    <s v="GDDR4"/>
    <s v="2x120GBSSD"/>
    <s v="2x"/>
    <s v="120GB"/>
    <s v="SSD"/>
    <s v="FrankfurtFRA-10"/>
    <s v="Frankfurt"/>
    <s v="FRA"/>
    <s v="10"/>
    <s v="€257.99"/>
  </r>
  <r>
    <n v="348"/>
    <x v="11"/>
    <x v="0"/>
    <s v="128GBDDR4"/>
    <n v="12"/>
    <s v="GDDR4"/>
    <s v="2x120GBSSD"/>
    <s v="2x"/>
    <s v="120GB"/>
    <s v="SSD"/>
    <s v="FrankfurtFRA-10"/>
    <s v="Frankfurt"/>
    <s v="FRA"/>
    <s v="10"/>
    <s v="€347.99"/>
  </r>
  <r>
    <n v="349"/>
    <x v="27"/>
    <x v="0"/>
    <s v="64GBDDR4"/>
    <n v="64"/>
    <s v="GDDR4"/>
    <s v="2x120GBSSD"/>
    <s v="2x"/>
    <s v="120GB"/>
    <s v="SSD"/>
    <s v="DallasDAL-10"/>
    <s v="Dallas"/>
    <s v="DAL"/>
    <s v="10"/>
    <s v="$309.99"/>
  </r>
  <r>
    <n v="350"/>
    <x v="11"/>
    <x v="0"/>
    <s v="128GBDDR4"/>
    <n v="12"/>
    <s v="GDDR4"/>
    <s v="2x120GBSSD"/>
    <s v="2x"/>
    <s v="120GB"/>
    <s v="SSD"/>
    <s v="DallasDAL-10"/>
    <s v="Dallas"/>
    <s v="DAL"/>
    <s v="10"/>
    <s v="$417.99"/>
  </r>
  <r>
    <n v="351"/>
    <x v="10"/>
    <x v="0"/>
    <s v="128GBDDR4"/>
    <n v="12"/>
    <s v="GDDR4"/>
    <s v="2x120GBSSD"/>
    <s v="2x"/>
    <s v="120GB"/>
    <s v="SSD"/>
    <s v="Washington D.C.WDC-01"/>
    <s v="Washington D.C."/>
    <s v="WDC"/>
    <s v="01"/>
    <s v="$443.99"/>
  </r>
  <r>
    <n v="352"/>
    <x v="10"/>
    <x v="0"/>
    <s v="128GBDDR4"/>
    <n v="12"/>
    <s v="GDDR4"/>
    <s v="2x120GBSSD"/>
    <s v="2x"/>
    <s v="120GB"/>
    <s v="SSD"/>
    <s v="FrankfurtFRA-10"/>
    <s v="Frankfurt"/>
    <s v="FRA"/>
    <s v="10"/>
    <s v="€369.99"/>
  </r>
  <r>
    <n v="353"/>
    <x v="32"/>
    <x v="0"/>
    <s v="32GBDDR3"/>
    <n v="32"/>
    <s v="GDDR3"/>
    <s v="2x1TBSATA2"/>
    <s v="2x"/>
    <s v="1TB"/>
    <s v="SATA2"/>
    <s v="DallasDAL-10"/>
    <s v="Dallas"/>
    <s v="DAL"/>
    <s v="10"/>
    <s v="$231.99"/>
  </r>
  <r>
    <n v="354"/>
    <x v="43"/>
    <x v="0"/>
    <s v="64GBDDR3"/>
    <n v="64"/>
    <s v="GDDR3"/>
    <s v="8x1TBSATA2"/>
    <s v="8x"/>
    <s v="1TB"/>
    <s v="SATA2"/>
    <s v="FrankfurtFRA-10"/>
    <s v="Frankfurt"/>
    <s v="FRA"/>
    <s v="10"/>
    <s v="€279.00"/>
  </r>
  <r>
    <n v="355"/>
    <x v="13"/>
    <x v="0"/>
    <s v="128GBDDR4"/>
    <n v="12"/>
    <s v="GDDR4"/>
    <s v="4x480GBSSD"/>
    <s v="4x"/>
    <s v="480GB"/>
    <s v="SSD"/>
    <s v="FrankfurtFRA-10"/>
    <s v="Frankfurt"/>
    <s v="FRA"/>
    <s v="10"/>
    <s v="€321.99"/>
  </r>
  <r>
    <n v="356"/>
    <x v="13"/>
    <x v="0"/>
    <s v="128GBDDR4"/>
    <n v="12"/>
    <s v="GDDR4"/>
    <s v="4x480GBSSD"/>
    <s v="4x"/>
    <s v="480GB"/>
    <s v="SSD"/>
    <s v="DallasDAL-10"/>
    <s v="Dallas"/>
    <s v="DAL"/>
    <s v="10"/>
    <s v="$386.99"/>
  </r>
  <r>
    <n v="357"/>
    <x v="32"/>
    <x v="0"/>
    <s v="32GBDDR3"/>
    <n v="32"/>
    <s v="GDDR3"/>
    <s v="2x1TBSATA2"/>
    <s v="2x"/>
    <s v="1TB"/>
    <s v="SATA2"/>
    <s v="Washington D.C.WDC-01"/>
    <s v="Washington D.C."/>
    <s v="WDC"/>
    <s v="01"/>
    <s v="$231.99"/>
  </r>
  <r>
    <n v="358"/>
    <x v="1"/>
    <x v="1"/>
    <s v="32GBDDR3"/>
    <n v="32"/>
    <s v="GDDR3"/>
    <s v="2x1TBSATA2"/>
    <s v="2x"/>
    <s v="1TB"/>
    <s v="SATA2"/>
    <s v="SingaporeSIN-11"/>
    <s v="Singapore"/>
    <s v="SIN"/>
    <s v="11"/>
    <s v="S$569.99"/>
  </r>
  <r>
    <n v="359"/>
    <x v="27"/>
    <x v="0"/>
    <s v="64GBDDR4"/>
    <n v="64"/>
    <s v="GDDR4"/>
    <s v="2x120GBSSD"/>
    <s v="2x"/>
    <s v="120GB"/>
    <s v="SSD"/>
    <s v="Washington D.C.WDC-01"/>
    <s v="Washington D.C."/>
    <s v="WDC"/>
    <s v="01"/>
    <s v="$309.99"/>
  </r>
  <r>
    <n v="360"/>
    <x v="11"/>
    <x v="0"/>
    <s v="128GBDDR4"/>
    <n v="12"/>
    <s v="GDDR4"/>
    <s v="2x120GBSSD"/>
    <s v="2x"/>
    <s v="120GB"/>
    <s v="SSD"/>
    <s v="Washington D.C.WDC-01"/>
    <s v="Washington D.C."/>
    <s v="WDC"/>
    <s v="01"/>
    <s v="$417.99"/>
  </r>
  <r>
    <n v="361"/>
    <x v="44"/>
    <x v="1"/>
    <s v="128GBDDR4"/>
    <n v="12"/>
    <s v="GDDR4"/>
    <s v="2x120GBSSD"/>
    <s v="2x"/>
    <s v="120GB"/>
    <s v="SSD"/>
    <s v="FrankfurtFRA-10"/>
    <s v="Frankfurt"/>
    <s v="FRA"/>
    <s v="10"/>
    <s v="€323.99"/>
  </r>
  <r>
    <n v="362"/>
    <x v="14"/>
    <x v="1"/>
    <s v="64GBDDR4"/>
    <n v="64"/>
    <s v="GDDR4"/>
    <s v="2x120GBSSD"/>
    <s v="2x"/>
    <s v="120GB"/>
    <s v="SSD"/>
    <s v="FrankfurtFRA-10"/>
    <s v="Frankfurt"/>
    <s v="FRA"/>
    <s v="10"/>
    <s v="€259.99"/>
  </r>
  <r>
    <n v="363"/>
    <x v="14"/>
    <x v="1"/>
    <s v="64GBDDR4"/>
    <n v="64"/>
    <s v="GDDR4"/>
    <s v="2x120GBSSD"/>
    <s v="2x"/>
    <s v="120GB"/>
    <s v="SSD"/>
    <s v="Washington D.C.WDC-01"/>
    <s v="Washington D.C."/>
    <s v="WDC"/>
    <s v="01"/>
    <s v="$311.99"/>
  </r>
  <r>
    <n v="364"/>
    <x v="44"/>
    <x v="1"/>
    <s v="128GBDDR4"/>
    <n v="12"/>
    <s v="GDDR4"/>
    <s v="2x120GBSSD"/>
    <s v="2x"/>
    <s v="120GB"/>
    <s v="SSD"/>
    <s v="Washington D.C.WDC-01"/>
    <s v="Washington D.C."/>
    <s v="WDC"/>
    <s v="01"/>
    <s v="$388.99"/>
  </r>
  <r>
    <n v="365"/>
    <x v="14"/>
    <x v="1"/>
    <s v="64GBDDR4"/>
    <n v="64"/>
    <s v="GDDR4"/>
    <s v="2x120GBSSD"/>
    <s v="2x"/>
    <s v="120GB"/>
    <s v="SSD"/>
    <s v="DallasDAL-10"/>
    <s v="Dallas"/>
    <s v="DAL"/>
    <s v="10"/>
    <s v="$311.99"/>
  </r>
  <r>
    <n v="366"/>
    <x v="44"/>
    <x v="1"/>
    <s v="128GBDDR4"/>
    <n v="12"/>
    <s v="GDDR4"/>
    <s v="2x120GBSSD"/>
    <s v="2x"/>
    <s v="120GB"/>
    <s v="SSD"/>
    <s v="DallasDAL-10"/>
    <s v="Dallas"/>
    <s v="DAL"/>
    <s v="10"/>
    <s v="$388.99"/>
  </r>
  <r>
    <n v="367"/>
    <x v="10"/>
    <x v="0"/>
    <s v="128GBDDR4"/>
    <n v="12"/>
    <s v="GDDR4"/>
    <s v="2x120GBSSD"/>
    <s v="2x"/>
    <s v="120GB"/>
    <s v="SSD"/>
    <s v="DallasDAL-10"/>
    <s v="Dallas"/>
    <s v="DAL"/>
    <s v="10"/>
    <s v="$443.99"/>
  </r>
  <r>
    <n v="368"/>
    <x v="46"/>
    <x v="1"/>
    <s v="16GBDDR3"/>
    <n v="16"/>
    <s v="GDDR3"/>
    <s v="2x1TBSATA2"/>
    <s v="2x"/>
    <s v="1TB"/>
    <s v="SATA2"/>
    <s v="FrankfurtFRA-10"/>
    <s v="Frankfurt"/>
    <s v="FRA"/>
    <s v="10"/>
    <s v="€96.99"/>
  </r>
  <r>
    <n v="369"/>
    <x v="23"/>
    <x v="1"/>
    <s v="16GBDDR3"/>
    <n v="16"/>
    <s v="GDDR3"/>
    <s v="2x500GBSATA2"/>
    <s v="2x"/>
    <s v="500GB"/>
    <s v="SATA2"/>
    <s v="DallasDAL-10"/>
    <s v="Dallas"/>
    <s v="DAL"/>
    <s v="10"/>
    <s v="$111.99"/>
  </r>
  <r>
    <n v="370"/>
    <x v="46"/>
    <x v="1"/>
    <s v="16GBDDR3"/>
    <n v="16"/>
    <s v="GDDR3"/>
    <s v="2x500GBSATA2"/>
    <s v="2x"/>
    <s v="500GB"/>
    <s v="SATA2"/>
    <s v="DallasDAL-10"/>
    <s v="Dallas"/>
    <s v="DAL"/>
    <s v="10"/>
    <s v="$116.99"/>
  </r>
  <r>
    <n v="371"/>
    <x v="56"/>
    <x v="4"/>
    <s v="64GBDDR3"/>
    <n v="64"/>
    <s v="GDDR3"/>
    <s v="2x120GBSSD"/>
    <s v="2x"/>
    <s v="120GB"/>
    <s v="SSD"/>
    <s v="Washington D.C.WDC-01"/>
    <s v="Washington D.C."/>
    <s v="WDC"/>
    <s v="01"/>
    <s v="$209.99"/>
  </r>
  <r>
    <n v="372"/>
    <x v="51"/>
    <x v="1"/>
    <s v="8GBDDR3"/>
    <n v="8"/>
    <s v="GDDR3"/>
    <s v="2x1TBSATA2"/>
    <s v="2x"/>
    <s v="1TB"/>
    <s v="SATA2"/>
    <s v="Washington D.C.WDC-01"/>
    <s v="Washington D.C."/>
    <s v="WDC"/>
    <s v="01"/>
    <s v="$75.99"/>
  </r>
  <r>
    <n v="373"/>
    <x v="20"/>
    <x v="0"/>
    <s v="16GBDDR3"/>
    <n v="16"/>
    <s v="GDDR3"/>
    <s v="2x1TBSATA2"/>
    <s v="2x"/>
    <s v="1TB"/>
    <s v="SATA2"/>
    <s v="DallasDAL-10"/>
    <s v="Dallas"/>
    <s v="DAL"/>
    <s v="10"/>
    <s v="$127.99"/>
  </r>
  <r>
    <n v="374"/>
    <x v="56"/>
    <x v="4"/>
    <s v="64GBDDR3"/>
    <n v="64"/>
    <s v="GDDR3"/>
    <s v="2x120GBSSD"/>
    <s v="2x"/>
    <s v="120GB"/>
    <s v="SSD"/>
    <s v="DallasDAL-10"/>
    <s v="Dallas"/>
    <s v="DAL"/>
    <s v="10"/>
    <s v="$209.99"/>
  </r>
  <r>
    <n v="375"/>
    <x v="23"/>
    <x v="1"/>
    <s v="16GBDDR3"/>
    <n v="16"/>
    <s v="GDDR3"/>
    <s v="2x500GBSATA2"/>
    <s v="2x"/>
    <s v="500GB"/>
    <s v="SATA2"/>
    <s v="FrankfurtFRA-10"/>
    <s v="Frankfurt"/>
    <s v="FRA"/>
    <s v="10"/>
    <s v="€92.99"/>
  </r>
  <r>
    <n v="376"/>
    <x v="47"/>
    <x v="1"/>
    <s v="4GBDDR3"/>
    <n v="4"/>
    <s v="GDDR3"/>
    <s v="4x500GBSATA2"/>
    <s v="4x"/>
    <s v="500GB"/>
    <s v="SATA2"/>
    <s v="Washington D.C.WDC-01"/>
    <s v="Washington D.C."/>
    <s v="WDC"/>
    <s v="01"/>
    <s v="$55.99"/>
  </r>
  <r>
    <n v="377"/>
    <x v="56"/>
    <x v="4"/>
    <s v="64GBDDR3"/>
    <n v="64"/>
    <s v="GDDR3"/>
    <s v="2x120GBSSD"/>
    <s v="2x"/>
    <s v="120GB"/>
    <s v="SSD"/>
    <s v="San FranciscoSFO-12"/>
    <s v="San Francisco"/>
    <s v="SFO"/>
    <s v="12"/>
    <s v="$209.99"/>
  </r>
  <r>
    <n v="378"/>
    <x v="18"/>
    <x v="0"/>
    <s v="64GBDDR4"/>
    <n v="64"/>
    <s v="GDDR4"/>
    <s v="2x120GBSSD"/>
    <s v="2x"/>
    <s v="120GB"/>
    <s v="SSD"/>
    <s v="SingaporeSIN-11"/>
    <s v="Singapore"/>
    <s v="SIN"/>
    <s v="11"/>
    <s v="S$1553.99"/>
  </r>
  <r>
    <n v="379"/>
    <x v="19"/>
    <x v="0"/>
    <s v="64GBDDR4"/>
    <n v="64"/>
    <s v="GDDR4"/>
    <s v="2x120GBSSD"/>
    <s v="2x"/>
    <s v="120GB"/>
    <s v="SSD"/>
    <s v="SingaporeSIN-11"/>
    <s v="Singapore"/>
    <s v="SIN"/>
    <s v="11"/>
    <s v="S$1741.99"/>
  </r>
  <r>
    <n v="380"/>
    <x v="17"/>
    <x v="0"/>
    <s v="64GBDDR4"/>
    <n v="64"/>
    <s v="GDDR4"/>
    <s v="2x120GBSSD"/>
    <s v="2x"/>
    <s v="120GB"/>
    <s v="SSD"/>
    <s v="FrankfurtFRA-10"/>
    <s v="Frankfurt"/>
    <s v="FRA"/>
    <s v="10"/>
    <s v="€1049.99"/>
  </r>
  <r>
    <n v="381"/>
    <x v="17"/>
    <x v="0"/>
    <s v="64GBDDR4"/>
    <n v="64"/>
    <s v="GDDR4"/>
    <s v="2x120GBSSD"/>
    <s v="2x"/>
    <s v="120GB"/>
    <s v="SSD"/>
    <s v="SingaporeSIN-11"/>
    <s v="Singapore"/>
    <s v="SIN"/>
    <s v="11"/>
    <s v="S$2012.99"/>
  </r>
  <r>
    <n v="382"/>
    <x v="18"/>
    <x v="0"/>
    <s v="64GBDDR4"/>
    <n v="64"/>
    <s v="GDDR4"/>
    <s v="2x120GBSSD"/>
    <s v="2x"/>
    <s v="120GB"/>
    <s v="SSD"/>
    <s v="FrankfurtFRA-10"/>
    <s v="Frankfurt"/>
    <s v="FRA"/>
    <s v="10"/>
    <s v="€761.99"/>
  </r>
  <r>
    <n v="383"/>
    <x v="19"/>
    <x v="0"/>
    <s v="64GBDDR4"/>
    <n v="64"/>
    <s v="GDDR4"/>
    <s v="2x120GBSSD"/>
    <s v="2x"/>
    <s v="120GB"/>
    <s v="SSD"/>
    <s v="FrankfurtFRA-10"/>
    <s v="Frankfurt"/>
    <s v="FRA"/>
    <s v="10"/>
    <s v="€879.99"/>
  </r>
  <r>
    <n v="384"/>
    <x v="21"/>
    <x v="4"/>
    <s v="32GBDDR3"/>
    <n v="32"/>
    <s v="GDDR3"/>
    <s v="24x1TBSATA2"/>
    <s v="24x"/>
    <s v="1TB"/>
    <s v="SATA2"/>
    <s v="Washington D.C.WDC-01"/>
    <s v="Washington D.C."/>
    <s v="WDC"/>
    <s v="01"/>
    <s v="$427.99"/>
  </r>
  <r>
    <n v="385"/>
    <x v="21"/>
    <x v="4"/>
    <s v="32GBDDR3"/>
    <n v="32"/>
    <s v="GDDR3"/>
    <s v="24x1TBSATA2"/>
    <s v="24x"/>
    <s v="1TB"/>
    <s v="SATA2"/>
    <s v="FrankfurtFRA-10"/>
    <s v="Frankfurt"/>
    <s v="FRA"/>
    <s v="10"/>
    <s v="€355.99"/>
  </r>
  <r>
    <n v="386"/>
    <x v="29"/>
    <x v="0"/>
    <s v="32GBDDR3"/>
    <n v="32"/>
    <s v="GDDR3"/>
    <s v="2x120GBSSD"/>
    <s v="2x"/>
    <s v="120GB"/>
    <s v="SSD"/>
    <s v="FrankfurtFRA-10"/>
    <s v="Frankfurt"/>
    <s v="FRA"/>
    <s v="10"/>
    <s v="€226.99"/>
  </r>
  <r>
    <n v="387"/>
    <x v="32"/>
    <x v="0"/>
    <s v="32GBDDR3"/>
    <n v="32"/>
    <s v="GDDR3"/>
    <s v="2x1TBSATA2"/>
    <s v="2x"/>
    <s v="1TB"/>
    <s v="SATA2"/>
    <s v="FrankfurtFRA-10"/>
    <s v="Frankfurt"/>
    <s v="FRA"/>
    <s v="10"/>
    <s v="€192.99"/>
  </r>
  <r>
    <n v="388"/>
    <x v="6"/>
    <x v="1"/>
    <s v="128GBDDR3"/>
    <n v="12"/>
    <s v="GDDR3"/>
    <s v="1x120GBSSD"/>
    <s v="1x"/>
    <s v="120GB"/>
    <s v="SSD"/>
    <s v="FrankfurtFRA-10"/>
    <s v="Frankfurt"/>
    <s v="FRA"/>
    <s v="10"/>
    <s v="€252.99"/>
  </r>
  <r>
    <n v="389"/>
    <x v="2"/>
    <x v="1"/>
    <s v="16GBDDR3"/>
    <n v="16"/>
    <s v="GDDR3"/>
    <s v="8x3TBSATA2"/>
    <s v="8x"/>
    <s v="3TB"/>
    <s v="SATA2"/>
    <s v="FrankfurtFRA-10"/>
    <s v="Frankfurt"/>
    <s v="FRA"/>
    <s v="10"/>
    <s v="€170.99"/>
  </r>
  <r>
    <n v="390"/>
    <x v="2"/>
    <x v="1"/>
    <s v="64GBDDR3"/>
    <n v="64"/>
    <s v="GDDR3"/>
    <s v="8x2TBSATA2"/>
    <s v="8x"/>
    <s v="2TB"/>
    <s v="SATA2"/>
    <s v="FrankfurtFRA-10"/>
    <s v="Frankfurt"/>
    <s v="FRA"/>
    <s v="10"/>
    <s v="€170.99"/>
  </r>
  <r>
    <n v="391"/>
    <x v="2"/>
    <x v="1"/>
    <s v="64GBDDR3"/>
    <n v="64"/>
    <s v="GDDR3"/>
    <s v="8x2TBSATA2"/>
    <s v="8x"/>
    <s v="2TB"/>
    <s v="SATA2"/>
    <s v="San FranciscoSFO-12"/>
    <s v="San Francisco"/>
    <s v="SFO"/>
    <s v="12"/>
    <s v="$200.99"/>
  </r>
  <r>
    <n v="392"/>
    <x v="2"/>
    <x v="1"/>
    <s v="16GBDDR3"/>
    <n v="16"/>
    <s v="GDDR3"/>
    <s v="8x3TBSATA2"/>
    <s v="8x"/>
    <s v="3TB"/>
    <s v="SATA2"/>
    <s v="San FranciscoSFO-12"/>
    <s v="San Francisco"/>
    <s v="SFO"/>
    <s v="12"/>
    <s v="$200.99"/>
  </r>
  <r>
    <n v="393"/>
    <x v="40"/>
    <x v="3"/>
    <s v="32GBDDR3"/>
    <n v="32"/>
    <s v="GDDR3"/>
    <s v="2x1TBSATA2"/>
    <s v="2x"/>
    <s v="1TB"/>
    <s v="SATA2"/>
    <s v="San FranciscoSFO-12"/>
    <s v="San Francisco"/>
    <s v="SFO"/>
    <s v="12"/>
    <s v="$226.99"/>
  </r>
  <r>
    <n v="394"/>
    <x v="52"/>
    <x v="0"/>
    <s v="4GBDDR3"/>
    <n v="4"/>
    <s v="GDDR3"/>
    <s v="4x1TBSATA2"/>
    <s v="4x"/>
    <s v="1TB"/>
    <s v="SATA2"/>
    <s v="Washington D.C.WDC-01"/>
    <s v="Washington D.C."/>
    <s v="WDC"/>
    <s v="01"/>
    <s v="$110.99"/>
  </r>
  <r>
    <n v="395"/>
    <x v="1"/>
    <x v="1"/>
    <s v="32GBDDR3"/>
    <n v="32"/>
    <s v="GDDR3"/>
    <s v="8x300GBSAS"/>
    <s v="8x"/>
    <s v="300GB"/>
    <s v="SAS"/>
    <s v="Washington D.C.WDC-01"/>
    <s v="Washington D.C."/>
    <s v="WDC"/>
    <s v="01"/>
    <s v="$176.99"/>
  </r>
  <r>
    <n v="396"/>
    <x v="30"/>
    <x v="1"/>
    <s v="32GBDDR3"/>
    <n v="32"/>
    <s v="GDDR3"/>
    <s v="8x2TBSATA2"/>
    <s v="8x"/>
    <s v="2TB"/>
    <s v="SATA2"/>
    <s v="Washington D.C.WDC-01"/>
    <s v="Washington D.C."/>
    <s v="WDC"/>
    <s v="01"/>
    <s v="$193.99"/>
  </r>
  <r>
    <n v="397"/>
    <x v="2"/>
    <x v="1"/>
    <s v="64GBDDR3"/>
    <n v="64"/>
    <s v="GDDR3"/>
    <s v="8x2TBSATA2"/>
    <s v="8x"/>
    <s v="2TB"/>
    <s v="SATA2"/>
    <s v="Washington D.C.WDC-01"/>
    <s v="Washington D.C."/>
    <s v="WDC"/>
    <s v="01"/>
    <s v="$200.99"/>
  </r>
  <r>
    <n v="398"/>
    <x v="2"/>
    <x v="1"/>
    <s v="16GBDDR3"/>
    <n v="16"/>
    <s v="GDDR3"/>
    <s v="8x3TBSATA2"/>
    <s v="8x"/>
    <s v="3TB"/>
    <s v="SATA2"/>
    <s v="Washington D.C.WDC-01"/>
    <s v="Washington D.C."/>
    <s v="WDC"/>
    <s v="01"/>
    <s v="$230.99"/>
  </r>
  <r>
    <n v="399"/>
    <x v="26"/>
    <x v="1"/>
    <s v="32GBDDR3"/>
    <n v="32"/>
    <s v="GDDR3"/>
    <s v="2x1TBSATA2"/>
    <s v="2x"/>
    <s v="1TB"/>
    <s v="SATA2"/>
    <s v="Washington D.C.WDC-01"/>
    <s v="Washington D.C."/>
    <s v="WDC"/>
    <s v="01"/>
    <s v="$231.99"/>
  </r>
  <r>
    <n v="400"/>
    <x v="26"/>
    <x v="1"/>
    <s v="32GBDDR3"/>
    <n v="32"/>
    <s v="GDDR3"/>
    <s v="2x1TBSATA2"/>
    <s v="2x"/>
    <s v="1TB"/>
    <s v="SATA2"/>
    <s v="San FranciscoSFO-12"/>
    <s v="San Francisco"/>
    <s v="SFO"/>
    <s v="12"/>
    <s v="$231.99"/>
  </r>
  <r>
    <n v="401"/>
    <x v="6"/>
    <x v="1"/>
    <s v="128GBDDR3"/>
    <n v="12"/>
    <s v="GDDR3"/>
    <s v="1x120GBSSD"/>
    <s v="1x"/>
    <s v="120GB"/>
    <s v="SSD"/>
    <s v="Washington D.C.WDC-01"/>
    <s v="Washington D.C."/>
    <s v="WDC"/>
    <s v="01"/>
    <s v="$303.99"/>
  </r>
  <r>
    <n v="402"/>
    <x v="6"/>
    <x v="1"/>
    <s v="128GBDDR3"/>
    <n v="12"/>
    <s v="GDDR3"/>
    <s v="1x120GBSSD"/>
    <s v="1x"/>
    <s v="120GB"/>
    <s v="SSD"/>
    <s v="San FranciscoSFO-12"/>
    <s v="San Francisco"/>
    <s v="SFO"/>
    <s v="12"/>
    <s v="$303.99"/>
  </r>
  <r>
    <n v="403"/>
    <x v="40"/>
    <x v="3"/>
    <s v="32GBDDR3"/>
    <n v="32"/>
    <s v="GDDR3"/>
    <s v="2x1TBSATA2"/>
    <s v="2x"/>
    <s v="1TB"/>
    <s v="SATA2"/>
    <s v="Washington D.C.WDC-01"/>
    <s v="Washington D.C."/>
    <s v="WDC"/>
    <s v="01"/>
    <s v="$226.99"/>
  </r>
  <r>
    <n v="404"/>
    <x v="39"/>
    <x v="0"/>
    <s v="8GBDDR3"/>
    <n v="8"/>
    <s v="GDDR3"/>
    <s v="2x1TBSATA2"/>
    <s v="2x"/>
    <s v="1TB"/>
    <s v="SATA2"/>
    <s v="Washington D.C.WDC-01"/>
    <s v="Washington D.C."/>
    <s v="WDC"/>
    <s v="01"/>
    <s v="$171.99"/>
  </r>
  <r>
    <n v="405"/>
    <x v="51"/>
    <x v="1"/>
    <s v="4GBDDR3"/>
    <n v="4"/>
    <s v="GDDR3"/>
    <s v="2x500GBSATA2"/>
    <s v="2x"/>
    <s v="500GB"/>
    <s v="SATA2"/>
    <s v="Washington D.C.WDC-01"/>
    <s v="Washington D.C."/>
    <s v="WDC"/>
    <s v="01"/>
    <s v="$236.79"/>
  </r>
  <r>
    <n v="406"/>
    <x v="23"/>
    <x v="1"/>
    <s v="16GBDDR3"/>
    <n v="16"/>
    <s v="GDDR3"/>
    <s v="2x500GBSATA2"/>
    <s v="2x"/>
    <s v="500GB"/>
    <s v="SATA2"/>
    <s v="Washington D.C.WDC-01"/>
    <s v="Washington D.C."/>
    <s v="WDC"/>
    <s v="01"/>
    <s v="$272.79"/>
  </r>
  <r>
    <n v="407"/>
    <x v="46"/>
    <x v="1"/>
    <s v="16GBDDR3"/>
    <n v="16"/>
    <s v="GDDR3"/>
    <s v="2x1TBSATA2"/>
    <s v="2x"/>
    <s v="1TB"/>
    <s v="SATA2"/>
    <s v="Washington D.C.WDC-01"/>
    <s v="Washington D.C."/>
    <s v="WDC"/>
    <s v="01"/>
    <s v="$277.79"/>
  </r>
  <r>
    <n v="408"/>
    <x v="20"/>
    <x v="0"/>
    <s v="16GBDDR3"/>
    <n v="16"/>
    <s v="GDDR3"/>
    <s v="2x1TBSATA2"/>
    <s v="2x"/>
    <s v="1TB"/>
    <s v="SATA2"/>
    <s v="San FranciscoSFO-12"/>
    <s v="San Francisco"/>
    <s v="SFO"/>
    <s v="12"/>
    <s v="$288.79"/>
  </r>
  <r>
    <n v="409"/>
    <x v="0"/>
    <x v="0"/>
    <s v="16GBDDR3"/>
    <n v="16"/>
    <s v="GDDR3"/>
    <s v="2x2TBSATA2"/>
    <s v="2x"/>
    <s v="2TB"/>
    <s v="SATA2"/>
    <s v="Washington D.C.WDC-01"/>
    <s v="Washington D.C."/>
    <s v="WDC"/>
    <s v="01"/>
    <s v="$237.79"/>
  </r>
  <r>
    <n v="410"/>
    <x v="23"/>
    <x v="1"/>
    <s v="16GBDDR3"/>
    <n v="16"/>
    <s v="GDDR3"/>
    <s v="2x500GBSATA2"/>
    <s v="2x"/>
    <s v="500GB"/>
    <s v="SATA2"/>
    <s v="San FranciscoSFO-12"/>
    <s v="San Francisco"/>
    <s v="SFO"/>
    <s v="12"/>
    <s v="$272.79"/>
  </r>
  <r>
    <n v="411"/>
    <x v="35"/>
    <x v="0"/>
    <s v="8GBDDR3"/>
    <n v="8"/>
    <s v="GDDR3"/>
    <s v="2x500GBSATA2"/>
    <s v="2x"/>
    <s v="500GB"/>
    <s v="SATA2"/>
    <s v="Washington D.C.WDC-01"/>
    <s v="Washington D.C."/>
    <s v="WDC"/>
    <s v="01"/>
    <s v="$222.79"/>
  </r>
  <r>
    <n v="412"/>
    <x v="23"/>
    <x v="1"/>
    <s v="16GBDDR3"/>
    <n v="16"/>
    <s v="GDDR3"/>
    <s v="2x500GBSATA2"/>
    <s v="2x"/>
    <s v="500GB"/>
    <s v="SATA2"/>
    <s v="FrankfurtFRA-10"/>
    <s v="Frankfurt"/>
    <s v="FRA"/>
    <s v="10"/>
    <s v="€226.99"/>
  </r>
  <r>
    <n v="413"/>
    <x v="46"/>
    <x v="1"/>
    <s v="16GBDDR3"/>
    <n v="16"/>
    <s v="GDDR3"/>
    <s v="2x1TBSATA2"/>
    <s v="2x"/>
    <s v="1TB"/>
    <s v="SATA2"/>
    <s v="FrankfurtFRA-10"/>
    <s v="Frankfurt"/>
    <s v="FRA"/>
    <s v="10"/>
    <s v="€230.99"/>
  </r>
  <r>
    <n v="414"/>
    <x v="13"/>
    <x v="0"/>
    <s v="128GBDDR4"/>
    <n v="12"/>
    <s v="GDDR4"/>
    <s v="4x480GBSSD"/>
    <s v="4x"/>
    <s v="480GB"/>
    <s v="SSD"/>
    <s v="Washington D.C.WDC-01"/>
    <s v="Washington D.C."/>
    <s v="WDC"/>
    <s v="01"/>
    <s v="$547.79"/>
  </r>
  <r>
    <n v="415"/>
    <x v="39"/>
    <x v="0"/>
    <s v="8GBDDR3"/>
    <n v="8"/>
    <s v="GDDR3"/>
    <s v="2x1TBSATA2"/>
    <s v="2x"/>
    <s v="1TB"/>
    <s v="SATA2"/>
    <s v="DallasDAL-10"/>
    <s v="Dallas"/>
    <s v="DAL"/>
    <s v="10"/>
    <s v="$332.79"/>
  </r>
  <r>
    <n v="416"/>
    <x v="1"/>
    <x v="1"/>
    <s v="32GBDDR3"/>
    <n v="32"/>
    <s v="GDDR3"/>
    <s v="8x300GBSAS"/>
    <s v="8x"/>
    <s v="300GB"/>
    <s v="SAS"/>
    <s v="DallasDAL-10"/>
    <s v="Dallas"/>
    <s v="DAL"/>
    <s v="10"/>
    <s v="$337.79"/>
  </r>
  <r>
    <n v="417"/>
    <x v="30"/>
    <x v="1"/>
    <s v="32GBDDR3"/>
    <n v="32"/>
    <s v="GDDR3"/>
    <s v="8x2TBSATA2"/>
    <s v="8x"/>
    <s v="2TB"/>
    <s v="SATA2"/>
    <s v="DallasDAL-10"/>
    <s v="Dallas"/>
    <s v="DAL"/>
    <s v="10"/>
    <s v="$354.79"/>
  </r>
  <r>
    <n v="418"/>
    <x v="2"/>
    <x v="1"/>
    <s v="64GBDDR3"/>
    <n v="64"/>
    <s v="GDDR3"/>
    <s v="8x2TBSATA2"/>
    <s v="8x"/>
    <s v="2TB"/>
    <s v="SATA2"/>
    <s v="DallasDAL-10"/>
    <s v="Dallas"/>
    <s v="DAL"/>
    <s v="10"/>
    <s v="$367.79"/>
  </r>
  <r>
    <n v="419"/>
    <x v="2"/>
    <x v="1"/>
    <s v="16GBDDR3"/>
    <n v="16"/>
    <s v="GDDR3"/>
    <s v="8x3TBSATA2"/>
    <s v="8x"/>
    <s v="3TB"/>
    <s v="SATA2"/>
    <s v="DallasDAL-10"/>
    <s v="Dallas"/>
    <s v="DAL"/>
    <s v="10"/>
    <s v="$367.79"/>
  </r>
  <r>
    <n v="420"/>
    <x v="40"/>
    <x v="3"/>
    <s v="32GBDDR3"/>
    <n v="32"/>
    <s v="GDDR3"/>
    <s v="2x1TBSATA2"/>
    <s v="2x"/>
    <s v="1TB"/>
    <s v="SATA2"/>
    <s v="DallasDAL-10"/>
    <s v="Dallas"/>
    <s v="DAL"/>
    <s v="10"/>
    <s v="$387.79"/>
  </r>
  <r>
    <n v="421"/>
    <x v="26"/>
    <x v="1"/>
    <s v="32GBDDR3"/>
    <n v="32"/>
    <s v="GDDR3"/>
    <s v="2x1TBSATA2"/>
    <s v="2x"/>
    <s v="1TB"/>
    <s v="SATA2"/>
    <s v="DallasDAL-10"/>
    <s v="Dallas"/>
    <s v="DAL"/>
    <s v="10"/>
    <s v="$392.79"/>
  </r>
  <r>
    <n v="422"/>
    <x v="6"/>
    <x v="1"/>
    <s v="128GBDDR3"/>
    <n v="12"/>
    <s v="GDDR3"/>
    <s v="1x120GBSSD"/>
    <s v="1x"/>
    <s v="120GB"/>
    <s v="SSD"/>
    <s v="DallasDAL-10"/>
    <s v="Dallas"/>
    <s v="DAL"/>
    <s v="10"/>
    <s v="$464.79"/>
  </r>
  <r>
    <n v="423"/>
    <x v="21"/>
    <x v="4"/>
    <s v="32GBDDR3"/>
    <n v="32"/>
    <s v="GDDR3"/>
    <s v="24x1TBSATA2"/>
    <s v="24x"/>
    <s v="1TB"/>
    <s v="SATA2"/>
    <s v="DallasDAL-10"/>
    <s v="Dallas"/>
    <s v="DAL"/>
    <s v="10"/>
    <s v="$588.79"/>
  </r>
  <r>
    <n v="424"/>
    <x v="28"/>
    <x v="0"/>
    <s v="64GBDDR4"/>
    <n v="64"/>
    <s v="GDDR4"/>
    <s v="2x120GBSSD"/>
    <s v="2x"/>
    <s v="120GB"/>
    <s v="SSD"/>
    <s v="Washington D.C.WDC-01"/>
    <s v="Washington D.C."/>
    <s v="WDC"/>
    <s v="01"/>
    <s v="$994.99"/>
  </r>
  <r>
    <n v="425"/>
    <x v="12"/>
    <x v="0"/>
    <s v="128GBDDR4"/>
    <n v="12"/>
    <s v="GDDR4"/>
    <s v="4x480GBSSD"/>
    <s v="4x"/>
    <s v="480GB"/>
    <s v="SSD"/>
    <s v="Washington D.C.WDC-01"/>
    <s v="Washington D.C."/>
    <s v="WDC"/>
    <s v="01"/>
    <s v="$1106.99"/>
  </r>
  <r>
    <n v="426"/>
    <x v="24"/>
    <x v="5"/>
    <s v="16GBDDR4"/>
    <n v="16"/>
    <s v="GDDR4"/>
    <s v="2x1TBSATA2"/>
    <s v="2x"/>
    <s v="1TB"/>
    <s v="SATA2"/>
    <s v="Washington D.C.WDC-01"/>
    <s v="Washington D.C."/>
    <s v="WDC"/>
    <s v="01"/>
    <s v="$810.99"/>
  </r>
  <r>
    <n v="427"/>
    <x v="13"/>
    <x v="0"/>
    <s v="128GBDDR4"/>
    <n v="12"/>
    <s v="GDDR4"/>
    <s v="4x480GBSSD"/>
    <s v="4x"/>
    <s v="480GB"/>
    <s v="SSD"/>
    <s v="Washington D.C.WDC-01"/>
    <s v="Washington D.C."/>
    <s v="WDC"/>
    <s v="01"/>
    <s v="$1055.99"/>
  </r>
  <r>
    <n v="428"/>
    <x v="27"/>
    <x v="0"/>
    <s v="64GBDDR4"/>
    <n v="64"/>
    <s v="GDDR4"/>
    <s v="2x120GBSSD"/>
    <s v="2x"/>
    <s v="120GB"/>
    <s v="SSD"/>
    <s v="FrankfurtFRA-10"/>
    <s v="Frankfurt"/>
    <s v="FRA"/>
    <s v="10"/>
    <s v="€391.99"/>
  </r>
  <r>
    <n v="429"/>
    <x v="11"/>
    <x v="0"/>
    <s v="128GBDDR4"/>
    <n v="12"/>
    <s v="GDDR4"/>
    <s v="2x120GBSSD"/>
    <s v="2x"/>
    <s v="120GB"/>
    <s v="SSD"/>
    <s v="FrankfurtFRA-10"/>
    <s v="Frankfurt"/>
    <s v="FRA"/>
    <s v="10"/>
    <s v="€481.99"/>
  </r>
  <r>
    <n v="430"/>
    <x v="11"/>
    <x v="0"/>
    <s v="128GBDDR4"/>
    <n v="12"/>
    <s v="GDDR4"/>
    <s v="2x120GBSSD"/>
    <s v="2x"/>
    <s v="120GB"/>
    <s v="SSD"/>
    <s v="DallasDAL-10"/>
    <s v="Dallas"/>
    <s v="DAL"/>
    <s v="10"/>
    <s v="$578.79"/>
  </r>
  <r>
    <n v="431"/>
    <x v="27"/>
    <x v="0"/>
    <s v="64GBDDR4"/>
    <n v="64"/>
    <s v="GDDR4"/>
    <s v="2x120GBSSD"/>
    <s v="2x"/>
    <s v="120GB"/>
    <s v="SSD"/>
    <s v="DallasDAL-10"/>
    <s v="Dallas"/>
    <s v="DAL"/>
    <s v="10"/>
    <s v="$470.79"/>
  </r>
  <r>
    <n v="432"/>
    <x v="10"/>
    <x v="0"/>
    <s v="128GBDDR4"/>
    <n v="12"/>
    <s v="GDDR4"/>
    <s v="2x120GBSSD"/>
    <s v="2x"/>
    <s v="120GB"/>
    <s v="SSD"/>
    <s v="FrankfurtFRA-10"/>
    <s v="Frankfurt"/>
    <s v="FRA"/>
    <s v="10"/>
    <s v="€503.99"/>
  </r>
  <r>
    <n v="433"/>
    <x v="10"/>
    <x v="0"/>
    <s v="128GBDDR4"/>
    <n v="12"/>
    <s v="GDDR4"/>
    <s v="2x120GBSSD"/>
    <s v="2x"/>
    <s v="120GB"/>
    <s v="SSD"/>
    <s v="Washington D.C.WDC-01"/>
    <s v="Washington D.C."/>
    <s v="WDC"/>
    <s v="01"/>
    <s v="$604.79"/>
  </r>
  <r>
    <n v="434"/>
    <x v="32"/>
    <x v="0"/>
    <s v="32GBDDR3"/>
    <n v="32"/>
    <s v="GDDR3"/>
    <s v="2x1TBSATA2"/>
    <s v="2x"/>
    <s v="1TB"/>
    <s v="SATA2"/>
    <s v="DallasDAL-10"/>
    <s v="Dallas"/>
    <s v="DAL"/>
    <s v="10"/>
    <s v="$392.79"/>
  </r>
  <r>
    <n v="435"/>
    <x v="13"/>
    <x v="0"/>
    <s v="128GBDDR4"/>
    <n v="12"/>
    <s v="GDDR4"/>
    <s v="4x480GBSSD"/>
    <s v="4x"/>
    <s v="480GB"/>
    <s v="SSD"/>
    <s v="FrankfurtFRA-10"/>
    <s v="Frankfurt"/>
    <s v="FRA"/>
    <s v="10"/>
    <s v="€455.99"/>
  </r>
  <r>
    <n v="436"/>
    <x v="13"/>
    <x v="0"/>
    <s v="128GBDDR4"/>
    <n v="12"/>
    <s v="GDDR4"/>
    <s v="4x480GBSSD"/>
    <s v="4x"/>
    <s v="480GB"/>
    <s v="SSD"/>
    <s v="DallasDAL-10"/>
    <s v="Dallas"/>
    <s v="DAL"/>
    <s v="10"/>
    <s v="$547.79"/>
  </r>
  <r>
    <n v="437"/>
    <x v="7"/>
    <x v="3"/>
    <s v="16GBDDR3"/>
    <n v="16"/>
    <s v="GDDR3"/>
    <s v="2x1TBSATA2"/>
    <s v="2x"/>
    <s v="1TB"/>
    <s v="SATA2"/>
    <s v="Washington D.C.WDC-01"/>
    <s v="Washington D.C."/>
    <s v="WDC"/>
    <s v="01"/>
    <s v="$339.79"/>
  </r>
  <r>
    <n v="438"/>
    <x v="26"/>
    <x v="1"/>
    <s v="32GBDDR3"/>
    <n v="32"/>
    <s v="GDDR3"/>
    <s v="2x1TBSATA2"/>
    <s v="2x"/>
    <s v="1TB"/>
    <s v="SATA2"/>
    <s v="San FranciscoSFO-12"/>
    <s v="San Francisco"/>
    <s v="SFO"/>
    <s v="12"/>
    <s v="$392.79"/>
  </r>
  <r>
    <n v="439"/>
    <x v="6"/>
    <x v="1"/>
    <s v="128GBDDR3"/>
    <n v="12"/>
    <s v="GDDR3"/>
    <s v="1x120GBSSD"/>
    <s v="1x"/>
    <s v="120GB"/>
    <s v="SSD"/>
    <s v="San FranciscoSFO-12"/>
    <s v="San Francisco"/>
    <s v="SFO"/>
    <s v="12"/>
    <s v="$464.79"/>
  </r>
  <r>
    <n v="440"/>
    <x v="32"/>
    <x v="0"/>
    <s v="32GBDDR3"/>
    <n v="32"/>
    <s v="GDDR3"/>
    <s v="2x1TBSATA2"/>
    <s v="2x"/>
    <s v="1TB"/>
    <s v="SATA2"/>
    <s v="Washington D.C.WDC-01"/>
    <s v="Washington D.C."/>
    <s v="WDC"/>
    <s v="01"/>
    <s v="$392.79"/>
  </r>
  <r>
    <n v="441"/>
    <x v="27"/>
    <x v="0"/>
    <s v="64GBDDR4"/>
    <n v="64"/>
    <s v="GDDR4"/>
    <s v="2x120GBSSD"/>
    <s v="2x"/>
    <s v="120GB"/>
    <s v="SSD"/>
    <s v="Washington D.C.WDC-01"/>
    <s v="Washington D.C."/>
    <s v="WDC"/>
    <s v="01"/>
    <s v="$470.79"/>
  </r>
  <r>
    <n v="442"/>
    <x v="11"/>
    <x v="0"/>
    <s v="128GBDDR4"/>
    <n v="12"/>
    <s v="GDDR4"/>
    <s v="2x120GBSSD"/>
    <s v="2x"/>
    <s v="120GB"/>
    <s v="SSD"/>
    <s v="Washington D.C.WDC-01"/>
    <s v="Washington D.C."/>
    <s v="WDC"/>
    <s v="01"/>
    <s v="$578.79"/>
  </r>
  <r>
    <n v="443"/>
    <x v="44"/>
    <x v="1"/>
    <s v="128GBDDR4"/>
    <n v="12"/>
    <s v="GDDR4"/>
    <s v="2x120GBSSD"/>
    <s v="2x"/>
    <s v="120GB"/>
    <s v="SSD"/>
    <s v="FrankfurtFRA-10"/>
    <s v="Frankfurt"/>
    <s v="FRA"/>
    <s v="10"/>
    <s v="€457.99"/>
  </r>
  <r>
    <n v="444"/>
    <x v="14"/>
    <x v="1"/>
    <s v="64GBDDR4"/>
    <n v="64"/>
    <s v="GDDR4"/>
    <s v="2x120GBSSD"/>
    <s v="2x"/>
    <s v="120GB"/>
    <s v="SSD"/>
    <s v="FrankfurtFRA-10"/>
    <s v="Frankfurt"/>
    <s v="FRA"/>
    <s v="10"/>
    <s v="€393.99"/>
  </r>
  <r>
    <n v="445"/>
    <x v="14"/>
    <x v="1"/>
    <s v="64GBDDR4"/>
    <n v="64"/>
    <s v="GDDR4"/>
    <s v="2x120GBSSD"/>
    <s v="2x"/>
    <s v="120GB"/>
    <s v="SSD"/>
    <s v="Washington D.C.WDC-01"/>
    <s v="Washington D.C."/>
    <s v="WDC"/>
    <s v="01"/>
    <s v="$472.79"/>
  </r>
  <r>
    <n v="446"/>
    <x v="14"/>
    <x v="1"/>
    <s v="64GBDDR4"/>
    <n v="64"/>
    <s v="GDDR4"/>
    <s v="2x120GBSSD"/>
    <s v="2x"/>
    <s v="120GB"/>
    <s v="SSD"/>
    <s v="DallasDAL-10"/>
    <s v="Dallas"/>
    <s v="DAL"/>
    <s v="10"/>
    <s v="$472.79"/>
  </r>
  <r>
    <n v="447"/>
    <x v="44"/>
    <x v="1"/>
    <s v="128GBDDR4"/>
    <n v="12"/>
    <s v="GDDR4"/>
    <s v="2x120GBSSD"/>
    <s v="2x"/>
    <s v="120GB"/>
    <s v="SSD"/>
    <s v="DallasDAL-10"/>
    <s v="Dallas"/>
    <s v="DAL"/>
    <s v="10"/>
    <s v="$549.79"/>
  </r>
  <r>
    <n v="448"/>
    <x v="10"/>
    <x v="0"/>
    <s v="128GBDDR4"/>
    <n v="12"/>
    <s v="GDDR4"/>
    <s v="2x120GBSSD"/>
    <s v="2x"/>
    <s v="120GB"/>
    <s v="SSD"/>
    <s v="DallasDAL-10"/>
    <s v="Dallas"/>
    <s v="DAL"/>
    <s v="10"/>
    <s v="$604.79"/>
  </r>
  <r>
    <n v="449"/>
    <x v="38"/>
    <x v="1"/>
    <s v="128GBDDR4"/>
    <n v="12"/>
    <s v="GDDR4"/>
    <s v="2x120GBSSD"/>
    <s v="2x"/>
    <s v="120GB"/>
    <s v="SSD"/>
    <s v="Washington D.C.WDC-01"/>
    <s v="Washington D.C."/>
    <s v="WDC"/>
    <s v="01"/>
    <s v="$549.79"/>
  </r>
  <r>
    <n v="450"/>
    <x v="56"/>
    <x v="4"/>
    <s v="64GBDDR3"/>
    <n v="64"/>
    <s v="GDDR3"/>
    <s v="2x120GBSSD"/>
    <s v="2x"/>
    <s v="120GB"/>
    <s v="SSD"/>
    <s v="Washington D.C.WDC-01"/>
    <s v="Washington D.C."/>
    <s v="WDC"/>
    <s v="01"/>
    <s v="$370.79"/>
  </r>
  <r>
    <n v="451"/>
    <x v="56"/>
    <x v="4"/>
    <s v="64GBDDR3"/>
    <n v="64"/>
    <s v="GDDR3"/>
    <s v="2x120GBSSD"/>
    <s v="2x"/>
    <s v="120GB"/>
    <s v="SSD"/>
    <s v="San FranciscoSFO-12"/>
    <s v="San Francisco"/>
    <s v="SFO"/>
    <s v="12"/>
    <s v="$370.79"/>
  </r>
  <r>
    <n v="452"/>
    <x v="23"/>
    <x v="1"/>
    <s v="16GBDDR3"/>
    <n v="16"/>
    <s v="GDDR3"/>
    <s v="2x500GBSATA2"/>
    <s v="2x"/>
    <s v="500GB"/>
    <s v="SATA2"/>
    <s v="DallasDAL-10"/>
    <s v="Dallas"/>
    <s v="DAL"/>
    <s v="10"/>
    <s v="$272.79"/>
  </r>
  <r>
    <n v="453"/>
    <x v="46"/>
    <x v="1"/>
    <s v="16GBDDR3"/>
    <n v="16"/>
    <s v="GDDR3"/>
    <s v="2x1TBSATA2"/>
    <s v="2x"/>
    <s v="1TB"/>
    <s v="SATA2"/>
    <s v="DallasDAL-10"/>
    <s v="Dallas"/>
    <s v="DAL"/>
    <s v="10"/>
    <s v="$277.79"/>
  </r>
  <r>
    <n v="454"/>
    <x v="20"/>
    <x v="0"/>
    <s v="16GBDDR3"/>
    <n v="16"/>
    <s v="GDDR3"/>
    <s v="2x1TBSATA2"/>
    <s v="2x"/>
    <s v="1TB"/>
    <s v="SATA2"/>
    <s v="DallasDAL-10"/>
    <s v="Dallas"/>
    <s v="DAL"/>
    <s v="10"/>
    <s v="$288.79"/>
  </r>
  <r>
    <n v="455"/>
    <x v="56"/>
    <x v="4"/>
    <s v="64GBDDR3"/>
    <n v="64"/>
    <s v="GDDR3"/>
    <s v="2x120GBSSD"/>
    <s v="2x"/>
    <s v="120GB"/>
    <s v="SSD"/>
    <s v="DallasDAL-10"/>
    <s v="Dallas"/>
    <s v="DAL"/>
    <s v="10"/>
    <s v="$370.79"/>
  </r>
  <r>
    <n v="456"/>
    <x v="47"/>
    <x v="1"/>
    <s v="4GBDDR3"/>
    <n v="4"/>
    <s v="GDDR3"/>
    <s v="4x500GBSATA2"/>
    <s v="4x"/>
    <s v="500GB"/>
    <s v="SATA2"/>
    <s v="Washington D.C.WDC-01"/>
    <s v="Washington D.C."/>
    <s v="WDC"/>
    <s v="01"/>
    <s v="$216.79"/>
  </r>
  <r>
    <n v="457"/>
    <x v="18"/>
    <x v="0"/>
    <s v="64GBDDR4"/>
    <n v="64"/>
    <s v="GDDR4"/>
    <s v="2x120GBSSD"/>
    <s v="2x"/>
    <s v="120GB"/>
    <s v="SSD"/>
    <s v="SingaporeSIN-11"/>
    <s v="Singapore"/>
    <s v="SIN"/>
    <s v="11"/>
    <s v="S$4203.99"/>
  </r>
  <r>
    <n v="458"/>
    <x v="19"/>
    <x v="0"/>
    <s v="64GBDDR4"/>
    <n v="64"/>
    <s v="GDDR4"/>
    <s v="2x120GBSSD"/>
    <s v="2x"/>
    <s v="120GB"/>
    <s v="SSD"/>
    <s v="SingaporeSIN-11"/>
    <s v="Singapore"/>
    <s v="SIN"/>
    <s v="11"/>
    <s v="S$4391.99"/>
  </r>
  <r>
    <n v="459"/>
    <x v="17"/>
    <x v="0"/>
    <s v="64GBDDR4"/>
    <n v="64"/>
    <s v="GDDR4"/>
    <s v="2x120GBSSD"/>
    <s v="2x"/>
    <s v="120GB"/>
    <s v="SSD"/>
    <s v="FrankfurtFRA-10"/>
    <s v="Frankfurt"/>
    <s v="FRA"/>
    <s v="10"/>
    <s v="€1183.99"/>
  </r>
  <r>
    <n v="460"/>
    <x v="17"/>
    <x v="0"/>
    <s v="64GBDDR4"/>
    <n v="64"/>
    <s v="GDDR4"/>
    <s v="2x120GBSSD"/>
    <s v="2x"/>
    <s v="120GB"/>
    <s v="SSD"/>
    <s v="SingaporeSIN-11"/>
    <s v="Singapore"/>
    <s v="SIN"/>
    <s v="11"/>
    <s v="S$4662.99"/>
  </r>
  <r>
    <n v="461"/>
    <x v="18"/>
    <x v="0"/>
    <s v="64GBDDR4"/>
    <n v="64"/>
    <s v="GDDR4"/>
    <s v="2x120GBSSD"/>
    <s v="2x"/>
    <s v="120GB"/>
    <s v="SSD"/>
    <s v="FrankfurtFRA-10"/>
    <s v="Frankfurt"/>
    <s v="FRA"/>
    <s v="10"/>
    <s v="€895.99"/>
  </r>
  <r>
    <n v="462"/>
    <x v="19"/>
    <x v="0"/>
    <s v="64GBDDR4"/>
    <n v="64"/>
    <s v="GDDR4"/>
    <s v="2x120GBSSD"/>
    <s v="2x"/>
    <s v="120GB"/>
    <s v="SSD"/>
    <s v="FrankfurtFRA-10"/>
    <s v="Frankfurt"/>
    <s v="FRA"/>
    <s v="10"/>
    <s v="€1013.99"/>
  </r>
  <r>
    <n v="463"/>
    <x v="21"/>
    <x v="4"/>
    <s v="32GBDDR3"/>
    <n v="32"/>
    <s v="GDDR3"/>
    <s v="24x1TBSATA2"/>
    <s v="24x"/>
    <s v="1TB"/>
    <s v="SATA2"/>
    <s v="Washington D.C.WDC-01"/>
    <s v="Washington D.C."/>
    <s v="WDC"/>
    <s v="01"/>
    <s v="$588.79"/>
  </r>
  <r>
    <n v="464"/>
    <x v="21"/>
    <x v="4"/>
    <s v="32GBDDR3"/>
    <n v="32"/>
    <s v="GDDR3"/>
    <s v="24x1TBSATA2"/>
    <s v="24x"/>
    <s v="1TB"/>
    <s v="SATA2"/>
    <s v="FrankfurtFRA-10"/>
    <s v="Frankfurt"/>
    <s v="FRA"/>
    <s v="10"/>
    <s v="€489.99"/>
  </r>
  <r>
    <n v="465"/>
    <x v="29"/>
    <x v="0"/>
    <s v="32GBDDR3"/>
    <n v="32"/>
    <s v="GDDR3"/>
    <s v="2x120GBSSD"/>
    <s v="2x"/>
    <s v="120GB"/>
    <s v="SSD"/>
    <s v="FrankfurtFRA-10"/>
    <s v="Frankfurt"/>
    <s v="FRA"/>
    <s v="10"/>
    <s v="€360.99"/>
  </r>
  <r>
    <n v="466"/>
    <x v="32"/>
    <x v="0"/>
    <s v="32GBDDR3"/>
    <n v="32"/>
    <s v="GDDR3"/>
    <s v="2x1TBSATA2"/>
    <s v="2x"/>
    <s v="1TB"/>
    <s v="SATA2"/>
    <s v="FrankfurtFRA-10"/>
    <s v="Frankfurt"/>
    <s v="FRA"/>
    <s v="10"/>
    <s v="€326.99"/>
  </r>
  <r>
    <n v="467"/>
    <x v="1"/>
    <x v="1"/>
    <s v="32GBDDR3"/>
    <n v="32"/>
    <s v="GDDR3"/>
    <s v="8x300GBSAS"/>
    <s v="8x"/>
    <s v="300GB"/>
    <s v="SAS"/>
    <s v="FrankfurtFRA-10"/>
    <s v="Frankfurt"/>
    <s v="FRA"/>
    <s v="10"/>
    <s v="€280.99"/>
  </r>
  <r>
    <n v="468"/>
    <x v="2"/>
    <x v="1"/>
    <s v="16GBDDR3"/>
    <n v="16"/>
    <s v="GDDR3"/>
    <s v="8x3TBSATA2"/>
    <s v="8x"/>
    <s v="3TB"/>
    <s v="SATA2"/>
    <s v="FrankfurtFRA-10"/>
    <s v="Frankfurt"/>
    <s v="FRA"/>
    <s v="10"/>
    <s v="€304.99"/>
  </r>
  <r>
    <n v="469"/>
    <x v="6"/>
    <x v="1"/>
    <s v="128GBDDR3"/>
    <n v="12"/>
    <s v="GDDR3"/>
    <s v="1x120GBSSD"/>
    <s v="1x"/>
    <s v="120GB"/>
    <s v="SSD"/>
    <s v="FrankfurtFRA-10"/>
    <s v="Frankfurt"/>
    <s v="FRA"/>
    <s v="10"/>
    <s v="€386.99"/>
  </r>
  <r>
    <n v="470"/>
    <x v="2"/>
    <x v="1"/>
    <s v="16GBDDR3"/>
    <n v="16"/>
    <s v="GDDR3"/>
    <s v="8x3TBSATA2"/>
    <s v="8x"/>
    <s v="3TB"/>
    <s v="SATA2"/>
    <s v="San FranciscoSFO-12"/>
    <s v="San Francisco"/>
    <s v="SFO"/>
    <s v="12"/>
    <s v="$367.79"/>
  </r>
  <r>
    <n v="471"/>
    <x v="40"/>
    <x v="3"/>
    <s v="32GBDDR3"/>
    <n v="32"/>
    <s v="GDDR3"/>
    <s v="2x1TBSATA2"/>
    <s v="2x"/>
    <s v="1TB"/>
    <s v="SATA2"/>
    <s v="San FranciscoSFO-12"/>
    <s v="San Francisco"/>
    <s v="SFO"/>
    <s v="12"/>
    <s v="$387.79"/>
  </r>
  <r>
    <n v="472"/>
    <x v="52"/>
    <x v="0"/>
    <s v="4GBDDR3"/>
    <n v="4"/>
    <s v="GDDR3"/>
    <s v="4x1TBSATA2"/>
    <s v="4x"/>
    <s v="1TB"/>
    <s v="SATA2"/>
    <s v="Washington D.C.WDC-01"/>
    <s v="Washington D.C."/>
    <s v="WDC"/>
    <s v="01"/>
    <s v="$271.79"/>
  </r>
  <r>
    <n v="473"/>
    <x v="39"/>
    <x v="0"/>
    <s v="8GBDDR3"/>
    <n v="8"/>
    <s v="GDDR3"/>
    <s v="2x1TBSATA2"/>
    <s v="2x"/>
    <s v="1TB"/>
    <s v="SATA2"/>
    <s v="Washington D.C.WDC-01"/>
    <s v="Washington D.C."/>
    <s v="WDC"/>
    <s v="01"/>
    <s v="$332.79"/>
  </r>
  <r>
    <n v="474"/>
    <x v="1"/>
    <x v="1"/>
    <s v="32GBDDR3"/>
    <n v="32"/>
    <s v="GDDR3"/>
    <s v="8x300GBSAS"/>
    <s v="8x"/>
    <s v="300GB"/>
    <s v="SAS"/>
    <s v="Washington D.C.WDC-01"/>
    <s v="Washington D.C."/>
    <s v="WDC"/>
    <s v="01"/>
    <s v="$337.79"/>
  </r>
  <r>
    <n v="475"/>
    <x v="30"/>
    <x v="1"/>
    <s v="32GBDDR3"/>
    <n v="32"/>
    <s v="GDDR3"/>
    <s v="8x2TBSATA2"/>
    <s v="8x"/>
    <s v="2TB"/>
    <s v="SATA2"/>
    <s v="Washington D.C.WDC-01"/>
    <s v="Washington D.C."/>
    <s v="WDC"/>
    <s v="01"/>
    <s v="$354.79"/>
  </r>
  <r>
    <n v="476"/>
    <x v="2"/>
    <x v="1"/>
    <s v="16GBDDR3"/>
    <n v="16"/>
    <s v="GDDR3"/>
    <s v="8x3TBSATA2"/>
    <s v="8x"/>
    <s v="3TB"/>
    <s v="SATA2"/>
    <s v="Washington D.C.WDC-01"/>
    <s v="Washington D.C."/>
    <s v="WDC"/>
    <s v="01"/>
    <s v="$367.79"/>
  </r>
  <r>
    <n v="477"/>
    <x v="26"/>
    <x v="1"/>
    <s v="32GBDDR3"/>
    <n v="32"/>
    <s v="GDDR3"/>
    <s v="2x1TBSATA2"/>
    <s v="2x"/>
    <s v="1TB"/>
    <s v="SATA2"/>
    <s v="Washington D.C.WDC-01"/>
    <s v="Washington D.C."/>
    <s v="WDC"/>
    <s v="01"/>
    <s v="$392.79"/>
  </r>
  <r>
    <n v="478"/>
    <x v="6"/>
    <x v="1"/>
    <s v="128GBDDR3"/>
    <n v="12"/>
    <s v="GDDR3"/>
    <s v="1x120GBSSD"/>
    <s v="1x"/>
    <s v="120GB"/>
    <s v="SSD"/>
    <s v="Washington D.C.WDC-01"/>
    <s v="Washington D.C."/>
    <s v="WDC"/>
    <s v="01"/>
    <s v="$464.79"/>
  </r>
  <r>
    <n v="479"/>
    <x v="40"/>
    <x v="3"/>
    <s v="32GBDDR3"/>
    <n v="32"/>
    <s v="GDDR3"/>
    <s v="2x1TBSATA2"/>
    <s v="2x"/>
    <s v="1TB"/>
    <s v="SATA2"/>
    <s v="Washington D.C.WDC-01"/>
    <s v="Washington D.C."/>
    <s v="WDC"/>
    <s v="01"/>
    <s v="$387.79"/>
  </r>
  <r>
    <n v="480"/>
    <x v="23"/>
    <x v="1"/>
    <s v="8GBDDR3"/>
    <n v="8"/>
    <s v="GDDR3"/>
    <s v="4x500GBSATA2"/>
    <s v="4x"/>
    <s v="500GB"/>
    <s v="SATA2"/>
    <s v="Washington D.C.WDC-01"/>
    <s v="Washington D.C."/>
    <s v="WDC"/>
    <s v="01"/>
    <s v="$2169.99"/>
  </r>
  <r>
    <n v="481"/>
    <x v="26"/>
    <x v="1"/>
    <s v="8GBDDR3"/>
    <n v="8"/>
    <s v="GDDR3"/>
    <s v="4x1TBSATA2"/>
    <s v="4x"/>
    <s v="1TB"/>
    <s v="SATA2"/>
    <s v="DallasDAL-10"/>
    <s v="Dallas"/>
    <s v="DAL"/>
    <s v="10"/>
    <s v="$2289.99"/>
  </r>
  <r>
    <n v="482"/>
    <x v="6"/>
    <x v="1"/>
    <s v="8GBDDR3"/>
    <n v="8"/>
    <s v="GDDR3"/>
    <s v="4x1TBSATA2"/>
    <s v="4x"/>
    <s v="1TB"/>
    <s v="SATA2"/>
    <s v="DallasDAL-10"/>
    <s v="Dallas"/>
    <s v="DAL"/>
    <s v="10"/>
    <s v="$2361.99"/>
  </r>
  <r>
    <n v="483"/>
    <x v="23"/>
    <x v="1"/>
    <s v="8GBDDR3"/>
    <n v="8"/>
    <s v="GDDR3"/>
    <s v="4x500GBSATA2"/>
    <s v="4x"/>
    <s v="500GB"/>
    <s v="SATA2"/>
    <s v="DallasDAL-10"/>
    <s v="Dallas"/>
    <s v="DAL"/>
    <s v="10"/>
    <s v="$2169.99"/>
  </r>
  <r>
    <n v="484"/>
    <x v="6"/>
    <x v="1"/>
    <s v="8GBDDR3"/>
    <n v="8"/>
    <s v="GDDR3"/>
    <s v="4x1TBSATA2"/>
    <s v="4x"/>
    <s v="1TB"/>
    <s v="SATA2"/>
    <s v="FrankfurtFRA-10"/>
    <s v="Frankfurt"/>
    <s v="FRA"/>
    <s v="10"/>
    <s v="€1967.99"/>
  </r>
  <r>
    <n v="485"/>
    <x v="26"/>
    <x v="1"/>
    <s v="8GBDDR3"/>
    <n v="8"/>
    <s v="GDDR3"/>
    <s v="4x1TBSATA2"/>
    <s v="4x"/>
    <s v="1TB"/>
    <s v="SATA2"/>
    <s v="Washington D.C.WDC-01"/>
    <s v="Washington D.C."/>
    <s v="WDC"/>
    <s v="01"/>
    <s v="$2289.99"/>
  </r>
  <r>
    <n v="486"/>
    <x v="6"/>
    <x v="1"/>
    <s v="8GBDDR3"/>
    <n v="8"/>
    <s v="GDDR3"/>
    <s v="4x1TBSATA2"/>
    <s v="4x"/>
    <s v="1TB"/>
    <s v="SATA2"/>
    <s v="Washington D.C.WDC-01"/>
    <s v="Washington D.C."/>
    <s v="WDC"/>
    <s v="01"/>
    <s v="$2361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69E1A-B40C-4D98-9FA7-881F55516D6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showAll="0">
      <items count="58">
        <item x="15"/>
        <item x="16"/>
        <item x="5"/>
        <item x="20"/>
        <item x="35"/>
        <item x="0"/>
        <item x="52"/>
        <item x="39"/>
        <item x="54"/>
        <item x="31"/>
        <item x="53"/>
        <item x="45"/>
        <item x="29"/>
        <item x="32"/>
        <item x="43"/>
        <item x="33"/>
        <item x="27"/>
        <item x="28"/>
        <item x="36"/>
        <item x="13"/>
        <item x="11"/>
        <item x="12"/>
        <item x="9"/>
        <item x="10"/>
        <item x="18"/>
        <item x="19"/>
        <item x="17"/>
        <item x="24"/>
        <item x="47"/>
        <item x="51"/>
        <item x="8"/>
        <item x="23"/>
        <item x="34"/>
        <item x="46"/>
        <item x="25"/>
        <item x="22"/>
        <item x="48"/>
        <item x="44"/>
        <item x="14"/>
        <item x="38"/>
        <item x="37"/>
        <item x="1"/>
        <item x="30"/>
        <item x="49"/>
        <item x="55"/>
        <item x="2"/>
        <item x="26"/>
        <item x="6"/>
        <item x="41"/>
        <item x="42"/>
        <item x="7"/>
        <item x="40"/>
        <item x="4"/>
        <item x="3"/>
        <item x="50"/>
        <item x="56"/>
        <item x="21"/>
        <item t="default"/>
      </items>
    </pivotField>
    <pivotField axis="axisRow" showAll="0">
      <items count="8">
        <item x="0"/>
        <item x="5"/>
        <item x="1"/>
        <item x="6"/>
        <item x="3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A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B7B8C-C6E8-45FD-A4E0-2CD587F029E9}" name="tbl_data" displayName="tbl_data" ref="A1:R487" totalsRowShown="0" headerRowDxfId="13">
  <autoFilter ref="A1:R487" xr:uid="{BFEB7B8C-C6E8-45FD-A4E0-2CD587F029E9}"/>
  <sortState xmlns:xlrd2="http://schemas.microsoft.com/office/spreadsheetml/2017/richdata2" ref="A2:R487">
    <sortCondition ref="A1:A487"/>
  </sortState>
  <tableColumns count="18">
    <tableColumn id="12" xr3:uid="{C6FFA6EF-1BD7-4240-9A22-CE9C2D3AB309}" name="index" dataDxfId="12"/>
    <tableColumn id="1" xr3:uid="{D436F7D2-BD2A-40B2-AC3D-B5CAC2CFFF3D}" name="Model"/>
    <tableColumn id="16" xr3:uid="{5651B682-977C-44E7-9DF6-A53664806B65}" name="Brand" dataDxfId="11">
      <calculatedColumnFormula>LEFT(tbl_data[[#This Row],[Model]],FIND(" ",tbl_data[[#This Row],[Model]]))</calculatedColumnFormula>
    </tableColumn>
    <tableColumn id="17" xr3:uid="{676FEB93-C5CD-49C9-BF56-C62DFC964462}" name="CPU" dataDxfId="10">
      <calculatedColumnFormula>RIGHT(tbl_data[[#This Row],[Model]],LEN(tbl_data[[#This Row],[Model]]) -FIND(" ",tbl_data[[#This Row],[Model]],LEN(tbl_data[[#This Row],[Model]])-9))</calculatedColumnFormula>
    </tableColumn>
    <tableColumn id="2" xr3:uid="{A9140BF1-8832-4D62-A02E-51F52441816A}" name="RAM"/>
    <tableColumn id="6" xr3:uid="{C98DCFF3-4176-4718-A9C1-BC5534B9D274}" name="RAM SIZE" dataDxfId="9">
      <calculatedColumnFormula>IFERROR(INT(LEFT(tbl_data[[#This Row],[RAM]],2)), INT(LEFT(tbl_data[[#This Row],[RAM]],1)))</calculatedColumnFormula>
    </tableColumn>
    <tableColumn id="7" xr3:uid="{6D32C11D-BFF3-4416-928C-C9A26D906499}" name="RAM TYPE" dataDxfId="8">
      <calculatedColumnFormula>"GDDR"&amp; RIGHT(tbl_data[[#This Row],[RAM]],1)</calculatedColumnFormula>
    </tableColumn>
    <tableColumn id="3" xr3:uid="{13160726-2CFC-4B8F-86FD-59FC0278F0BE}" name="HDD"/>
    <tableColumn id="8" xr3:uid="{126D5906-062B-4A17-87F0-0E99419A8D22}" name="HDD Count" dataDxfId="7">
      <calculatedColumnFormula>IF(MID(tbl_data[[#This Row],[HDD]],2,1)="x", LEFT(tbl_data[[#This Row],[HDD]],2), LEFT(tbl_data[[#This Row],[HDD]],3))</calculatedColumnFormula>
    </tableColumn>
    <tableColumn id="10" xr3:uid="{CD82973D-AC30-4557-8359-54BD7531FD37}" name="Each Hdd Size" dataDxfId="6">
      <calculatedColumnFormula>MID(tbl_data[[#This Row],[HDD]],LEN(tbl_data[[#This Row],[HDD Count]])+1,LEN(tbl_data[[#This Row],[HDD]])-LEN(tbl_data[[#This Row],[Hard Type]])-LEN(tbl_data[[#This Row],[HDD Count]]))</calculatedColumnFormula>
    </tableColumn>
    <tableColumn id="11" xr3:uid="{1153FD5A-C9A6-41E8-9C3E-149B6DDF0C7F}" name="Hard Type" dataDxfId="5">
      <calculatedColumnFormula>IF(RIGHT(tbl_data[[#This Row],[HDD]],5)="SATA2","SATA2",IF(RIGHT(tbl_data[[#This Row],[HDD]],3)="SSD","SSD", IF(RIGHT(tbl_data[[#This Row],[HDD]],3)="SAS","SAS", FALSE)))</calculatedColumnFormula>
    </tableColumn>
    <tableColumn id="4" xr3:uid="{42AFB733-35D3-4064-97E8-5359CB0F330F}" name="Location"/>
    <tableColumn id="13" xr3:uid="{B516228C-1971-4BCA-A13C-DE5117F13E0A}" name="City" dataDxfId="4">
      <calculatedColumnFormula>LEFT(tbl_data[[#This Row],[Location]],LEN(tbl_data[[#This Row],[Location]])-6)</calculatedColumnFormula>
    </tableColumn>
    <tableColumn id="14" xr3:uid="{5EDFA2E1-F99B-4A33-8587-A0C35F622BB7}" name="Zone" dataDxfId="3">
      <calculatedColumnFormula>MID(tbl_data[[#This Row],[Location]],LEN(tbl_data[[#This Row],[City]])+1,3)</calculatedColumnFormula>
    </tableColumn>
    <tableColumn id="15" xr3:uid="{8A2B05AE-BEB4-444C-9F64-B9BE0F0DF6D4}" name="Code" dataDxfId="2">
      <calculatedColumnFormula>RIGHT(tbl_data[[#This Row],[Location]],2)</calculatedColumnFormula>
    </tableColumn>
    <tableColumn id="5" xr3:uid="{1E5C14CC-56B1-453A-AFEB-1B93469A0F8A}" name="Price"/>
    <tableColumn id="18" xr3:uid="{A30656BA-3874-471A-A074-D04E675DBDB3}" name="Currency" dataDxfId="1">
      <calculatedColumnFormula>LEFT(tbl_data[[#This Row],[Price]],1)</calculatedColumnFormula>
    </tableColumn>
    <tableColumn id="19" xr3:uid="{826F85EA-B527-4E31-A424-B67514DC4861}" name="Price Int" dataDxfId="0">
      <calculatedColumnFormula>INT(MID(tbl_data[[#This Row],[Price]],2,10))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workbookViewId="0"/>
  </sheetViews>
  <sheetFormatPr defaultColWidth="8.85546875" defaultRowHeight="15" x14ac:dyDescent="0.25"/>
  <cols>
    <col min="1" max="1" width="34.140625" bestFit="1" customWidth="1"/>
    <col min="2" max="2" width="10.85546875" bestFit="1" customWidth="1"/>
    <col min="3" max="3" width="32.7109375" customWidth="1"/>
    <col min="4" max="4" width="19.7109375" bestFit="1" customWidth="1"/>
    <col min="7" max="7" width="11.28515625" bestFit="1" customWidth="1"/>
    <col min="8" max="8" width="10.140625" bestFit="1" customWidth="1"/>
    <col min="9" max="9" width="50.42578125" bestFit="1" customWidth="1"/>
  </cols>
  <sheetData>
    <row r="1" spans="1:9" s="1" customFormat="1" x14ac:dyDescent="0.25">
      <c r="A1" s="1" t="s">
        <v>15</v>
      </c>
      <c r="B1" s="1" t="s">
        <v>2</v>
      </c>
      <c r="C1" s="1" t="s">
        <v>16</v>
      </c>
      <c r="D1" s="1" t="s">
        <v>17</v>
      </c>
      <c r="E1" s="1" t="s">
        <v>1</v>
      </c>
      <c r="G1" s="4" t="s">
        <v>14</v>
      </c>
      <c r="H1" s="4"/>
      <c r="I1" s="4"/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G2" s="2" t="s">
        <v>5</v>
      </c>
      <c r="H2" s="2" t="s">
        <v>6</v>
      </c>
      <c r="I2" s="2" t="s">
        <v>7</v>
      </c>
    </row>
    <row r="3" spans="1:9" x14ac:dyDescent="0.25">
      <c r="A3" t="s">
        <v>23</v>
      </c>
      <c r="B3" t="s">
        <v>24</v>
      </c>
      <c r="C3" t="s">
        <v>25</v>
      </c>
      <c r="D3" t="s">
        <v>21</v>
      </c>
      <c r="E3" t="s">
        <v>26</v>
      </c>
      <c r="G3" s="3" t="s">
        <v>0</v>
      </c>
      <c r="H3" s="3" t="s">
        <v>8</v>
      </c>
      <c r="I3" s="3" t="s">
        <v>12</v>
      </c>
    </row>
    <row r="4" spans="1:9" x14ac:dyDescent="0.25">
      <c r="A4" t="s">
        <v>27</v>
      </c>
      <c r="B4" t="s">
        <v>24</v>
      </c>
      <c r="C4" t="s">
        <v>25</v>
      </c>
      <c r="D4" t="s">
        <v>21</v>
      </c>
      <c r="E4" t="s">
        <v>28</v>
      </c>
      <c r="G4" s="3" t="s">
        <v>9</v>
      </c>
      <c r="H4" s="3" t="s">
        <v>10</v>
      </c>
      <c r="I4" s="3" t="s">
        <v>13</v>
      </c>
    </row>
    <row r="5" spans="1:9" x14ac:dyDescent="0.25">
      <c r="A5" t="s">
        <v>29</v>
      </c>
      <c r="B5" t="s">
        <v>30</v>
      </c>
      <c r="C5" t="s">
        <v>31</v>
      </c>
      <c r="D5" t="s">
        <v>21</v>
      </c>
      <c r="E5" t="s">
        <v>32</v>
      </c>
      <c r="G5" s="3" t="s">
        <v>3</v>
      </c>
      <c r="H5" s="3" t="s">
        <v>11</v>
      </c>
      <c r="I5" s="3" t="s">
        <v>4</v>
      </c>
    </row>
    <row r="6" spans="1:9" x14ac:dyDescent="0.25">
      <c r="A6" t="s">
        <v>33</v>
      </c>
      <c r="B6" t="s">
        <v>34</v>
      </c>
      <c r="C6" t="s">
        <v>35</v>
      </c>
      <c r="D6" t="s">
        <v>21</v>
      </c>
      <c r="E6" t="s">
        <v>36</v>
      </c>
      <c r="G6" s="3" t="s">
        <v>17</v>
      </c>
      <c r="H6" s="3" t="s">
        <v>11</v>
      </c>
      <c r="I6" s="3" t="s">
        <v>384</v>
      </c>
    </row>
    <row r="7" spans="1:9" x14ac:dyDescent="0.25">
      <c r="A7" t="s">
        <v>37</v>
      </c>
      <c r="B7" t="s">
        <v>19</v>
      </c>
      <c r="C7" t="s">
        <v>20</v>
      </c>
      <c r="D7" t="s">
        <v>21</v>
      </c>
      <c r="E7" t="s">
        <v>38</v>
      </c>
    </row>
    <row r="8" spans="1:9" x14ac:dyDescent="0.25">
      <c r="A8" t="s">
        <v>39</v>
      </c>
      <c r="B8" t="s">
        <v>40</v>
      </c>
      <c r="C8" t="s">
        <v>25</v>
      </c>
      <c r="D8" t="s">
        <v>21</v>
      </c>
      <c r="E8" t="s">
        <v>41</v>
      </c>
    </row>
    <row r="9" spans="1:9" x14ac:dyDescent="0.25">
      <c r="A9" t="s">
        <v>42</v>
      </c>
      <c r="B9" t="s">
        <v>24</v>
      </c>
      <c r="C9" t="s">
        <v>25</v>
      </c>
      <c r="D9" t="s">
        <v>21</v>
      </c>
      <c r="E9" t="s">
        <v>43</v>
      </c>
    </row>
    <row r="10" spans="1:9" x14ac:dyDescent="0.25">
      <c r="A10" t="s">
        <v>44</v>
      </c>
      <c r="B10" t="s">
        <v>45</v>
      </c>
      <c r="C10" t="s">
        <v>46</v>
      </c>
      <c r="D10" t="s">
        <v>21</v>
      </c>
      <c r="E10" t="s">
        <v>47</v>
      </c>
    </row>
    <row r="11" spans="1:9" x14ac:dyDescent="0.25">
      <c r="A11" t="s">
        <v>48</v>
      </c>
      <c r="B11" t="s">
        <v>30</v>
      </c>
      <c r="C11" t="s">
        <v>49</v>
      </c>
      <c r="D11" t="s">
        <v>21</v>
      </c>
      <c r="E11" t="s">
        <v>50</v>
      </c>
    </row>
    <row r="12" spans="1:9" x14ac:dyDescent="0.25">
      <c r="A12" t="s">
        <v>51</v>
      </c>
      <c r="B12" t="s">
        <v>30</v>
      </c>
      <c r="C12" t="s">
        <v>49</v>
      </c>
      <c r="D12" t="s">
        <v>21</v>
      </c>
      <c r="E12" t="s">
        <v>50</v>
      </c>
    </row>
    <row r="13" spans="1:9" x14ac:dyDescent="0.25">
      <c r="A13" t="s">
        <v>52</v>
      </c>
      <c r="B13" t="s">
        <v>30</v>
      </c>
      <c r="C13" t="s">
        <v>31</v>
      </c>
      <c r="D13" t="s">
        <v>21</v>
      </c>
      <c r="E13" t="s">
        <v>53</v>
      </c>
    </row>
    <row r="14" spans="1:9" x14ac:dyDescent="0.25">
      <c r="A14" t="s">
        <v>54</v>
      </c>
      <c r="B14" t="s">
        <v>30</v>
      </c>
      <c r="C14" t="s">
        <v>31</v>
      </c>
      <c r="D14" t="s">
        <v>21</v>
      </c>
      <c r="E14" t="s">
        <v>55</v>
      </c>
    </row>
    <row r="15" spans="1:9" x14ac:dyDescent="0.25">
      <c r="A15" t="s">
        <v>56</v>
      </c>
      <c r="B15" t="s">
        <v>30</v>
      </c>
      <c r="C15" t="s">
        <v>31</v>
      </c>
      <c r="D15" t="s">
        <v>21</v>
      </c>
      <c r="E15" t="s">
        <v>57</v>
      </c>
    </row>
    <row r="16" spans="1:9" x14ac:dyDescent="0.25">
      <c r="A16" t="s">
        <v>58</v>
      </c>
      <c r="B16" t="s">
        <v>34</v>
      </c>
      <c r="C16" t="s">
        <v>49</v>
      </c>
      <c r="D16" t="s">
        <v>21</v>
      </c>
      <c r="E16" t="s">
        <v>59</v>
      </c>
    </row>
    <row r="17" spans="1:5" x14ac:dyDescent="0.25">
      <c r="A17" t="s">
        <v>60</v>
      </c>
      <c r="B17" t="s">
        <v>45</v>
      </c>
      <c r="C17" t="s">
        <v>61</v>
      </c>
      <c r="D17" t="s">
        <v>21</v>
      </c>
      <c r="E17" t="s">
        <v>62</v>
      </c>
    </row>
    <row r="18" spans="1:5" x14ac:dyDescent="0.25">
      <c r="A18" t="s">
        <v>63</v>
      </c>
      <c r="B18" t="s">
        <v>19</v>
      </c>
      <c r="C18" t="s">
        <v>64</v>
      </c>
      <c r="D18" t="s">
        <v>21</v>
      </c>
      <c r="E18" t="s">
        <v>65</v>
      </c>
    </row>
    <row r="19" spans="1:5" x14ac:dyDescent="0.25">
      <c r="A19" t="s">
        <v>66</v>
      </c>
      <c r="B19" t="s">
        <v>34</v>
      </c>
      <c r="C19" t="s">
        <v>49</v>
      </c>
      <c r="D19" t="s">
        <v>21</v>
      </c>
      <c r="E19" t="s">
        <v>67</v>
      </c>
    </row>
    <row r="20" spans="1:5" x14ac:dyDescent="0.25">
      <c r="A20" t="s">
        <v>68</v>
      </c>
      <c r="B20" t="s">
        <v>34</v>
      </c>
      <c r="C20" t="s">
        <v>49</v>
      </c>
      <c r="D20" t="s">
        <v>21</v>
      </c>
      <c r="E20" t="s">
        <v>69</v>
      </c>
    </row>
    <row r="21" spans="1:5" x14ac:dyDescent="0.25">
      <c r="A21" t="s">
        <v>70</v>
      </c>
      <c r="B21" t="s">
        <v>34</v>
      </c>
      <c r="C21" t="s">
        <v>49</v>
      </c>
      <c r="D21" t="s">
        <v>21</v>
      </c>
      <c r="E21" t="s">
        <v>71</v>
      </c>
    </row>
    <row r="22" spans="1:5" x14ac:dyDescent="0.25">
      <c r="A22" t="s">
        <v>72</v>
      </c>
      <c r="B22" t="s">
        <v>19</v>
      </c>
      <c r="C22" t="s">
        <v>64</v>
      </c>
      <c r="D22" t="s">
        <v>21</v>
      </c>
      <c r="E22" t="s">
        <v>73</v>
      </c>
    </row>
    <row r="23" spans="1:5" x14ac:dyDescent="0.25">
      <c r="A23" t="s">
        <v>74</v>
      </c>
      <c r="B23" t="s">
        <v>24</v>
      </c>
      <c r="C23" t="s">
        <v>75</v>
      </c>
      <c r="D23" t="s">
        <v>21</v>
      </c>
      <c r="E23" t="s">
        <v>59</v>
      </c>
    </row>
    <row r="24" spans="1:5" x14ac:dyDescent="0.25">
      <c r="A24" t="s">
        <v>76</v>
      </c>
      <c r="B24" t="s">
        <v>34</v>
      </c>
      <c r="C24" t="s">
        <v>35</v>
      </c>
      <c r="D24" t="s">
        <v>21</v>
      </c>
      <c r="E24" t="s">
        <v>77</v>
      </c>
    </row>
    <row r="25" spans="1:5" x14ac:dyDescent="0.25">
      <c r="A25" t="s">
        <v>78</v>
      </c>
      <c r="B25" t="s">
        <v>19</v>
      </c>
      <c r="C25" t="s">
        <v>46</v>
      </c>
      <c r="D25" t="s">
        <v>21</v>
      </c>
      <c r="E25" t="s">
        <v>79</v>
      </c>
    </row>
    <row r="26" spans="1:5" x14ac:dyDescent="0.25">
      <c r="A26" t="s">
        <v>80</v>
      </c>
      <c r="B26" t="s">
        <v>81</v>
      </c>
      <c r="C26" t="s">
        <v>64</v>
      </c>
      <c r="D26" t="s">
        <v>21</v>
      </c>
      <c r="E26" t="s">
        <v>82</v>
      </c>
    </row>
    <row r="27" spans="1:5" x14ac:dyDescent="0.25">
      <c r="A27" t="s">
        <v>83</v>
      </c>
      <c r="B27" t="s">
        <v>84</v>
      </c>
      <c r="C27" t="s">
        <v>35</v>
      </c>
      <c r="D27" t="s">
        <v>21</v>
      </c>
      <c r="E27" t="s">
        <v>85</v>
      </c>
    </row>
    <row r="28" spans="1:5" x14ac:dyDescent="0.25">
      <c r="A28" t="s">
        <v>86</v>
      </c>
      <c r="B28" t="s">
        <v>40</v>
      </c>
      <c r="C28" t="s">
        <v>25</v>
      </c>
      <c r="D28" t="s">
        <v>21</v>
      </c>
      <c r="E28" t="s">
        <v>77</v>
      </c>
    </row>
    <row r="29" spans="1:5" x14ac:dyDescent="0.25">
      <c r="A29" t="s">
        <v>27</v>
      </c>
      <c r="B29" t="s">
        <v>24</v>
      </c>
      <c r="C29" t="s">
        <v>25</v>
      </c>
      <c r="D29" t="s">
        <v>21</v>
      </c>
      <c r="E29" t="s">
        <v>87</v>
      </c>
    </row>
    <row r="30" spans="1:5" x14ac:dyDescent="0.25">
      <c r="A30" t="s">
        <v>88</v>
      </c>
      <c r="B30" t="s">
        <v>34</v>
      </c>
      <c r="C30" t="s">
        <v>35</v>
      </c>
      <c r="D30" t="s">
        <v>21</v>
      </c>
      <c r="E30" t="s">
        <v>89</v>
      </c>
    </row>
    <row r="31" spans="1:5" x14ac:dyDescent="0.25">
      <c r="A31" t="s">
        <v>29</v>
      </c>
      <c r="B31" t="s">
        <v>30</v>
      </c>
      <c r="C31" t="s">
        <v>31</v>
      </c>
      <c r="D31" t="s">
        <v>21</v>
      </c>
      <c r="E31" t="s">
        <v>32</v>
      </c>
    </row>
    <row r="32" spans="1:5" x14ac:dyDescent="0.25">
      <c r="A32" t="s">
        <v>33</v>
      </c>
      <c r="B32" t="s">
        <v>34</v>
      </c>
      <c r="C32" t="s">
        <v>35</v>
      </c>
      <c r="D32" t="s">
        <v>21</v>
      </c>
      <c r="E32" t="s">
        <v>36</v>
      </c>
    </row>
    <row r="33" spans="1:5" x14ac:dyDescent="0.25">
      <c r="A33" t="s">
        <v>90</v>
      </c>
      <c r="B33" t="s">
        <v>34</v>
      </c>
      <c r="C33" t="s">
        <v>35</v>
      </c>
      <c r="D33" t="s">
        <v>21</v>
      </c>
      <c r="E33" t="s">
        <v>91</v>
      </c>
    </row>
    <row r="34" spans="1:5" x14ac:dyDescent="0.25">
      <c r="A34" t="s">
        <v>37</v>
      </c>
      <c r="B34" t="s">
        <v>19</v>
      </c>
      <c r="C34" t="s">
        <v>20</v>
      </c>
      <c r="D34" t="s">
        <v>21</v>
      </c>
      <c r="E34" t="s">
        <v>38</v>
      </c>
    </row>
    <row r="35" spans="1:5" x14ac:dyDescent="0.25">
      <c r="A35" t="s">
        <v>92</v>
      </c>
      <c r="B35" t="s">
        <v>24</v>
      </c>
      <c r="C35" t="s">
        <v>49</v>
      </c>
      <c r="D35" t="s">
        <v>21</v>
      </c>
      <c r="E35" t="s">
        <v>93</v>
      </c>
    </row>
    <row r="36" spans="1:5" x14ac:dyDescent="0.25">
      <c r="A36" t="s">
        <v>94</v>
      </c>
      <c r="B36" t="s">
        <v>24</v>
      </c>
      <c r="C36" t="s">
        <v>25</v>
      </c>
      <c r="D36" t="s">
        <v>21</v>
      </c>
      <c r="E36" t="s">
        <v>95</v>
      </c>
    </row>
    <row r="37" spans="1:5" x14ac:dyDescent="0.25">
      <c r="A37" t="s">
        <v>96</v>
      </c>
      <c r="B37" t="s">
        <v>97</v>
      </c>
      <c r="C37" t="s">
        <v>98</v>
      </c>
      <c r="D37" t="s">
        <v>21</v>
      </c>
      <c r="E37" t="s">
        <v>99</v>
      </c>
    </row>
    <row r="38" spans="1:5" x14ac:dyDescent="0.25">
      <c r="A38" t="s">
        <v>78</v>
      </c>
      <c r="B38" t="s">
        <v>19</v>
      </c>
      <c r="C38" t="s">
        <v>46</v>
      </c>
      <c r="D38" t="s">
        <v>21</v>
      </c>
      <c r="E38" t="s">
        <v>100</v>
      </c>
    </row>
    <row r="39" spans="1:5" x14ac:dyDescent="0.25">
      <c r="A39" t="s">
        <v>86</v>
      </c>
      <c r="B39" t="s">
        <v>40</v>
      </c>
      <c r="C39" t="s">
        <v>25</v>
      </c>
      <c r="D39" t="s">
        <v>21</v>
      </c>
      <c r="E39" t="s">
        <v>101</v>
      </c>
    </row>
    <row r="40" spans="1:5" x14ac:dyDescent="0.25">
      <c r="A40" t="s">
        <v>39</v>
      </c>
      <c r="B40" t="s">
        <v>40</v>
      </c>
      <c r="C40" t="s">
        <v>25</v>
      </c>
      <c r="D40" t="s">
        <v>21</v>
      </c>
      <c r="E40" t="s">
        <v>102</v>
      </c>
    </row>
    <row r="41" spans="1:5" x14ac:dyDescent="0.25">
      <c r="A41" t="s">
        <v>44</v>
      </c>
      <c r="B41" t="s">
        <v>45</v>
      </c>
      <c r="C41" t="s">
        <v>46</v>
      </c>
      <c r="D41" t="s">
        <v>21</v>
      </c>
      <c r="E41" t="s">
        <v>103</v>
      </c>
    </row>
    <row r="42" spans="1:5" x14ac:dyDescent="0.25">
      <c r="A42" t="s">
        <v>37</v>
      </c>
      <c r="B42" t="s">
        <v>19</v>
      </c>
      <c r="C42" t="s">
        <v>61</v>
      </c>
      <c r="D42" t="s">
        <v>21</v>
      </c>
      <c r="E42" t="s">
        <v>85</v>
      </c>
    </row>
    <row r="43" spans="1:5" x14ac:dyDescent="0.25">
      <c r="A43" t="s">
        <v>39</v>
      </c>
      <c r="B43" t="s">
        <v>40</v>
      </c>
      <c r="C43" t="s">
        <v>25</v>
      </c>
      <c r="D43" t="s">
        <v>21</v>
      </c>
      <c r="E43" t="s">
        <v>104</v>
      </c>
    </row>
    <row r="44" spans="1:5" x14ac:dyDescent="0.25">
      <c r="A44" t="s">
        <v>52</v>
      </c>
      <c r="B44" t="s">
        <v>30</v>
      </c>
      <c r="C44" t="s">
        <v>31</v>
      </c>
      <c r="D44" t="s">
        <v>21</v>
      </c>
      <c r="E44" t="s">
        <v>105</v>
      </c>
    </row>
    <row r="45" spans="1:5" x14ac:dyDescent="0.25">
      <c r="A45" t="s">
        <v>86</v>
      </c>
      <c r="B45" t="s">
        <v>40</v>
      </c>
      <c r="C45" t="s">
        <v>25</v>
      </c>
      <c r="D45" t="s">
        <v>21</v>
      </c>
      <c r="E45" t="s">
        <v>106</v>
      </c>
    </row>
    <row r="46" spans="1:5" x14ac:dyDescent="0.25">
      <c r="A46" t="s">
        <v>88</v>
      </c>
      <c r="B46" t="s">
        <v>34</v>
      </c>
      <c r="C46" t="s">
        <v>35</v>
      </c>
      <c r="D46" t="s">
        <v>21</v>
      </c>
      <c r="E46" t="s">
        <v>107</v>
      </c>
    </row>
    <row r="47" spans="1:5" x14ac:dyDescent="0.25">
      <c r="A47" t="s">
        <v>51</v>
      </c>
      <c r="B47" t="s">
        <v>30</v>
      </c>
      <c r="C47" t="s">
        <v>49</v>
      </c>
      <c r="D47" t="s">
        <v>21</v>
      </c>
      <c r="E47" t="s">
        <v>108</v>
      </c>
    </row>
    <row r="48" spans="1:5" x14ac:dyDescent="0.25">
      <c r="A48" t="s">
        <v>94</v>
      </c>
      <c r="B48" t="s">
        <v>24</v>
      </c>
      <c r="C48" t="s">
        <v>25</v>
      </c>
      <c r="D48" t="s">
        <v>21</v>
      </c>
      <c r="E48" t="s">
        <v>109</v>
      </c>
    </row>
    <row r="49" spans="1:5" x14ac:dyDescent="0.25">
      <c r="A49" t="s">
        <v>92</v>
      </c>
      <c r="B49" t="s">
        <v>24</v>
      </c>
      <c r="C49" t="s">
        <v>49</v>
      </c>
      <c r="D49" t="s">
        <v>21</v>
      </c>
      <c r="E49" t="s">
        <v>110</v>
      </c>
    </row>
    <row r="50" spans="1:5" x14ac:dyDescent="0.25">
      <c r="A50" t="s">
        <v>56</v>
      </c>
      <c r="B50" t="s">
        <v>30</v>
      </c>
      <c r="C50" t="s">
        <v>31</v>
      </c>
      <c r="D50" t="s">
        <v>21</v>
      </c>
      <c r="E50" t="s">
        <v>111</v>
      </c>
    </row>
    <row r="51" spans="1:5" x14ac:dyDescent="0.25">
      <c r="A51" t="s">
        <v>23</v>
      </c>
      <c r="B51" t="s">
        <v>24</v>
      </c>
      <c r="C51" t="s">
        <v>25</v>
      </c>
      <c r="D51" t="s">
        <v>21</v>
      </c>
      <c r="E51" t="s">
        <v>112</v>
      </c>
    </row>
    <row r="52" spans="1:5" x14ac:dyDescent="0.25">
      <c r="A52" t="s">
        <v>27</v>
      </c>
      <c r="B52" t="s">
        <v>40</v>
      </c>
      <c r="C52" t="s">
        <v>25</v>
      </c>
      <c r="D52" t="s">
        <v>21</v>
      </c>
      <c r="E52" t="s">
        <v>113</v>
      </c>
    </row>
    <row r="53" spans="1:5" x14ac:dyDescent="0.25">
      <c r="A53" t="s">
        <v>58</v>
      </c>
      <c r="B53" t="s">
        <v>34</v>
      </c>
      <c r="C53" t="s">
        <v>49</v>
      </c>
      <c r="D53" t="s">
        <v>21</v>
      </c>
      <c r="E53" t="s">
        <v>53</v>
      </c>
    </row>
    <row r="54" spans="1:5" x14ac:dyDescent="0.25">
      <c r="A54" t="s">
        <v>60</v>
      </c>
      <c r="B54" t="s">
        <v>45</v>
      </c>
      <c r="C54" t="s">
        <v>61</v>
      </c>
      <c r="D54" t="s">
        <v>21</v>
      </c>
      <c r="E54" t="s">
        <v>114</v>
      </c>
    </row>
    <row r="55" spans="1:5" x14ac:dyDescent="0.25">
      <c r="A55" t="s">
        <v>63</v>
      </c>
      <c r="B55" t="s">
        <v>19</v>
      </c>
      <c r="C55" t="s">
        <v>64</v>
      </c>
      <c r="D55" t="s">
        <v>21</v>
      </c>
      <c r="E55" t="s">
        <v>115</v>
      </c>
    </row>
    <row r="56" spans="1:5" x14ac:dyDescent="0.25">
      <c r="A56" t="s">
        <v>18</v>
      </c>
      <c r="B56" t="s">
        <v>19</v>
      </c>
      <c r="C56" t="s">
        <v>20</v>
      </c>
      <c r="D56" t="s">
        <v>21</v>
      </c>
      <c r="E56" t="s">
        <v>116</v>
      </c>
    </row>
    <row r="57" spans="1:5" x14ac:dyDescent="0.25">
      <c r="A57" t="s">
        <v>66</v>
      </c>
      <c r="B57" t="s">
        <v>34</v>
      </c>
      <c r="C57" t="s">
        <v>49</v>
      </c>
      <c r="D57" t="s">
        <v>21</v>
      </c>
      <c r="E57" t="s">
        <v>117</v>
      </c>
    </row>
    <row r="58" spans="1:5" x14ac:dyDescent="0.25">
      <c r="A58" t="s">
        <v>68</v>
      </c>
      <c r="B58" t="s">
        <v>34</v>
      </c>
      <c r="C58" t="s">
        <v>49</v>
      </c>
      <c r="D58" t="s">
        <v>21</v>
      </c>
      <c r="E58" t="s">
        <v>118</v>
      </c>
    </row>
    <row r="59" spans="1:5" x14ac:dyDescent="0.25">
      <c r="A59" t="s">
        <v>70</v>
      </c>
      <c r="B59" t="s">
        <v>34</v>
      </c>
      <c r="C59" t="s">
        <v>49</v>
      </c>
      <c r="D59" t="s">
        <v>21</v>
      </c>
      <c r="E59" t="s">
        <v>119</v>
      </c>
    </row>
    <row r="60" spans="1:5" x14ac:dyDescent="0.25">
      <c r="A60" t="s">
        <v>44</v>
      </c>
      <c r="B60" t="s">
        <v>45</v>
      </c>
      <c r="C60" t="s">
        <v>46</v>
      </c>
      <c r="D60" t="s">
        <v>21</v>
      </c>
      <c r="E60" t="s">
        <v>120</v>
      </c>
    </row>
    <row r="61" spans="1:5" x14ac:dyDescent="0.25">
      <c r="A61" t="s">
        <v>74</v>
      </c>
      <c r="B61" t="s">
        <v>24</v>
      </c>
      <c r="C61" t="s">
        <v>75</v>
      </c>
      <c r="D61" t="s">
        <v>21</v>
      </c>
      <c r="E61" t="s">
        <v>121</v>
      </c>
    </row>
    <row r="62" spans="1:5" x14ac:dyDescent="0.25">
      <c r="A62" t="s">
        <v>83</v>
      </c>
      <c r="B62" t="s">
        <v>84</v>
      </c>
      <c r="C62" t="s">
        <v>35</v>
      </c>
      <c r="D62" t="s">
        <v>21</v>
      </c>
      <c r="E62" t="s">
        <v>122</v>
      </c>
    </row>
    <row r="63" spans="1:5" x14ac:dyDescent="0.25">
      <c r="A63" t="s">
        <v>39</v>
      </c>
      <c r="B63" t="s">
        <v>40</v>
      </c>
      <c r="C63" t="s">
        <v>25</v>
      </c>
      <c r="D63" t="s">
        <v>21</v>
      </c>
      <c r="E63" t="s">
        <v>123</v>
      </c>
    </row>
    <row r="64" spans="1:5" x14ac:dyDescent="0.25">
      <c r="A64" t="s">
        <v>52</v>
      </c>
      <c r="B64" t="s">
        <v>30</v>
      </c>
      <c r="C64" t="s">
        <v>31</v>
      </c>
      <c r="D64" t="s">
        <v>21</v>
      </c>
      <c r="E64" t="s">
        <v>124</v>
      </c>
    </row>
    <row r="65" spans="1:5" x14ac:dyDescent="0.25">
      <c r="A65" t="s">
        <v>23</v>
      </c>
      <c r="B65" t="s">
        <v>24</v>
      </c>
      <c r="C65" t="s">
        <v>25</v>
      </c>
      <c r="D65" t="s">
        <v>21</v>
      </c>
      <c r="E65" t="s">
        <v>125</v>
      </c>
    </row>
    <row r="66" spans="1:5" x14ac:dyDescent="0.25">
      <c r="A66" t="s">
        <v>88</v>
      </c>
      <c r="B66" t="s">
        <v>34</v>
      </c>
      <c r="C66" t="s">
        <v>35</v>
      </c>
      <c r="D66" t="s">
        <v>21</v>
      </c>
      <c r="E66" t="s">
        <v>126</v>
      </c>
    </row>
    <row r="67" spans="1:5" x14ac:dyDescent="0.25">
      <c r="A67" t="s">
        <v>86</v>
      </c>
      <c r="B67" t="s">
        <v>40</v>
      </c>
      <c r="C67" t="s">
        <v>25</v>
      </c>
      <c r="D67" t="s">
        <v>21</v>
      </c>
      <c r="E67" t="s">
        <v>127</v>
      </c>
    </row>
    <row r="68" spans="1:5" x14ac:dyDescent="0.25">
      <c r="A68" t="s">
        <v>51</v>
      </c>
      <c r="B68" t="s">
        <v>30</v>
      </c>
      <c r="C68" t="s">
        <v>49</v>
      </c>
      <c r="D68" t="s">
        <v>21</v>
      </c>
      <c r="E68" t="s">
        <v>128</v>
      </c>
    </row>
    <row r="69" spans="1:5" x14ac:dyDescent="0.25">
      <c r="A69" t="s">
        <v>92</v>
      </c>
      <c r="B69" t="s">
        <v>24</v>
      </c>
      <c r="C69" t="s">
        <v>49</v>
      </c>
      <c r="D69" t="s">
        <v>21</v>
      </c>
      <c r="E69" t="s">
        <v>129</v>
      </c>
    </row>
    <row r="70" spans="1:5" x14ac:dyDescent="0.25">
      <c r="A70" t="s">
        <v>56</v>
      </c>
      <c r="B70" t="s">
        <v>30</v>
      </c>
      <c r="C70" t="s">
        <v>31</v>
      </c>
      <c r="D70" t="s">
        <v>21</v>
      </c>
      <c r="E70" t="s">
        <v>130</v>
      </c>
    </row>
    <row r="71" spans="1:5" x14ac:dyDescent="0.25">
      <c r="A71" t="s">
        <v>58</v>
      </c>
      <c r="B71" t="s">
        <v>34</v>
      </c>
      <c r="C71" t="s">
        <v>49</v>
      </c>
      <c r="D71" t="s">
        <v>21</v>
      </c>
      <c r="E71" t="s">
        <v>131</v>
      </c>
    </row>
    <row r="72" spans="1:5" x14ac:dyDescent="0.25">
      <c r="A72" t="s">
        <v>70</v>
      </c>
      <c r="B72" t="s">
        <v>34</v>
      </c>
      <c r="C72" t="s">
        <v>49</v>
      </c>
      <c r="D72" t="s">
        <v>21</v>
      </c>
      <c r="E72" t="s">
        <v>132</v>
      </c>
    </row>
    <row r="73" spans="1:5" x14ac:dyDescent="0.25">
      <c r="A73" t="s">
        <v>66</v>
      </c>
      <c r="B73" t="s">
        <v>34</v>
      </c>
      <c r="C73" t="s">
        <v>49</v>
      </c>
      <c r="D73" t="s">
        <v>21</v>
      </c>
      <c r="E73" t="s">
        <v>133</v>
      </c>
    </row>
    <row r="74" spans="1:5" x14ac:dyDescent="0.25">
      <c r="A74" t="s">
        <v>68</v>
      </c>
      <c r="B74" t="s">
        <v>34</v>
      </c>
      <c r="C74" t="s">
        <v>49</v>
      </c>
      <c r="D74" t="s">
        <v>21</v>
      </c>
      <c r="E74" t="s">
        <v>134</v>
      </c>
    </row>
    <row r="75" spans="1:5" x14ac:dyDescent="0.25">
      <c r="A75" t="s">
        <v>60</v>
      </c>
      <c r="B75" t="s">
        <v>45</v>
      </c>
      <c r="C75" t="s">
        <v>61</v>
      </c>
      <c r="D75" t="s">
        <v>21</v>
      </c>
      <c r="E75" t="s">
        <v>135</v>
      </c>
    </row>
    <row r="76" spans="1:5" x14ac:dyDescent="0.25">
      <c r="A76" t="s">
        <v>18</v>
      </c>
      <c r="B76" t="s">
        <v>19</v>
      </c>
      <c r="C76" t="s">
        <v>20</v>
      </c>
      <c r="D76" t="s">
        <v>21</v>
      </c>
      <c r="E76" t="s">
        <v>136</v>
      </c>
    </row>
    <row r="77" spans="1:5" x14ac:dyDescent="0.25">
      <c r="A77" t="s">
        <v>63</v>
      </c>
      <c r="B77" t="s">
        <v>19</v>
      </c>
      <c r="C77" t="s">
        <v>64</v>
      </c>
      <c r="D77" t="s">
        <v>21</v>
      </c>
      <c r="E77" t="s">
        <v>137</v>
      </c>
    </row>
    <row r="78" spans="1:5" x14ac:dyDescent="0.25">
      <c r="A78" t="s">
        <v>44</v>
      </c>
      <c r="B78" t="s">
        <v>45</v>
      </c>
      <c r="C78" t="s">
        <v>46</v>
      </c>
      <c r="D78" t="s">
        <v>21</v>
      </c>
      <c r="E78" t="s">
        <v>114</v>
      </c>
    </row>
    <row r="79" spans="1:5" x14ac:dyDescent="0.25">
      <c r="A79" t="s">
        <v>74</v>
      </c>
      <c r="B79" t="s">
        <v>24</v>
      </c>
      <c r="C79" t="s">
        <v>75</v>
      </c>
      <c r="D79" t="s">
        <v>21</v>
      </c>
      <c r="E79" t="s">
        <v>102</v>
      </c>
    </row>
    <row r="80" spans="1:5" x14ac:dyDescent="0.25">
      <c r="A80" t="s">
        <v>27</v>
      </c>
      <c r="B80" t="s">
        <v>40</v>
      </c>
      <c r="C80" t="s">
        <v>25</v>
      </c>
      <c r="D80" t="s">
        <v>21</v>
      </c>
      <c r="E80" t="s">
        <v>138</v>
      </c>
    </row>
    <row r="81" spans="1:5" x14ac:dyDescent="0.25">
      <c r="A81" t="s">
        <v>94</v>
      </c>
      <c r="B81" t="s">
        <v>24</v>
      </c>
      <c r="C81" t="s">
        <v>25</v>
      </c>
      <c r="D81" t="s">
        <v>21</v>
      </c>
      <c r="E81" t="s">
        <v>139</v>
      </c>
    </row>
    <row r="82" spans="1:5" x14ac:dyDescent="0.25">
      <c r="A82" t="s">
        <v>18</v>
      </c>
      <c r="B82" t="s">
        <v>19</v>
      </c>
      <c r="C82" t="s">
        <v>20</v>
      </c>
      <c r="D82" t="s">
        <v>21</v>
      </c>
      <c r="E82" t="s">
        <v>140</v>
      </c>
    </row>
    <row r="83" spans="1:5" x14ac:dyDescent="0.25">
      <c r="A83" t="s">
        <v>39</v>
      </c>
      <c r="B83" t="s">
        <v>40</v>
      </c>
      <c r="C83" t="s">
        <v>25</v>
      </c>
      <c r="D83" t="s">
        <v>21</v>
      </c>
      <c r="E83" t="s">
        <v>141</v>
      </c>
    </row>
    <row r="84" spans="1:5" x14ac:dyDescent="0.25">
      <c r="A84" t="s">
        <v>52</v>
      </c>
      <c r="B84" t="s">
        <v>30</v>
      </c>
      <c r="C84" t="s">
        <v>31</v>
      </c>
      <c r="D84" t="s">
        <v>21</v>
      </c>
      <c r="E84" t="s">
        <v>142</v>
      </c>
    </row>
    <row r="85" spans="1:5" x14ac:dyDescent="0.25">
      <c r="A85" t="s">
        <v>23</v>
      </c>
      <c r="B85" t="s">
        <v>24</v>
      </c>
      <c r="C85" t="s">
        <v>25</v>
      </c>
      <c r="D85" t="s">
        <v>21</v>
      </c>
      <c r="E85" t="s">
        <v>143</v>
      </c>
    </row>
    <row r="86" spans="1:5" x14ac:dyDescent="0.25">
      <c r="A86" t="s">
        <v>88</v>
      </c>
      <c r="B86" t="s">
        <v>34</v>
      </c>
      <c r="C86" t="s">
        <v>35</v>
      </c>
      <c r="D86" t="s">
        <v>21</v>
      </c>
      <c r="E86" t="s">
        <v>144</v>
      </c>
    </row>
    <row r="87" spans="1:5" x14ac:dyDescent="0.25">
      <c r="A87" t="s">
        <v>86</v>
      </c>
      <c r="B87" t="s">
        <v>40</v>
      </c>
      <c r="C87" t="s">
        <v>25</v>
      </c>
      <c r="D87" t="s">
        <v>21</v>
      </c>
      <c r="E87" t="s">
        <v>145</v>
      </c>
    </row>
    <row r="88" spans="1:5" x14ac:dyDescent="0.25">
      <c r="A88" t="s">
        <v>51</v>
      </c>
      <c r="B88" t="s">
        <v>30</v>
      </c>
      <c r="C88" t="s">
        <v>49</v>
      </c>
      <c r="D88" t="s">
        <v>21</v>
      </c>
      <c r="E88" t="s">
        <v>146</v>
      </c>
    </row>
    <row r="89" spans="1:5" x14ac:dyDescent="0.25">
      <c r="A89" t="s">
        <v>92</v>
      </c>
      <c r="B89" t="s">
        <v>24</v>
      </c>
      <c r="C89" t="s">
        <v>49</v>
      </c>
      <c r="D89" t="s">
        <v>21</v>
      </c>
      <c r="E89" t="s">
        <v>147</v>
      </c>
    </row>
    <row r="90" spans="1:5" x14ac:dyDescent="0.25">
      <c r="A90" t="s">
        <v>56</v>
      </c>
      <c r="B90" t="s">
        <v>30</v>
      </c>
      <c r="C90" t="s">
        <v>31</v>
      </c>
      <c r="D90" t="s">
        <v>21</v>
      </c>
      <c r="E90" t="s">
        <v>148</v>
      </c>
    </row>
    <row r="91" spans="1:5" x14ac:dyDescent="0.25">
      <c r="A91" t="s">
        <v>58</v>
      </c>
      <c r="B91" t="s">
        <v>34</v>
      </c>
      <c r="C91" t="s">
        <v>49</v>
      </c>
      <c r="D91" t="s">
        <v>21</v>
      </c>
      <c r="E91" t="s">
        <v>149</v>
      </c>
    </row>
    <row r="92" spans="1:5" x14ac:dyDescent="0.25">
      <c r="A92" t="s">
        <v>70</v>
      </c>
      <c r="B92" t="s">
        <v>34</v>
      </c>
      <c r="C92" t="s">
        <v>49</v>
      </c>
      <c r="D92" t="s">
        <v>21</v>
      </c>
      <c r="E92" t="s">
        <v>150</v>
      </c>
    </row>
    <row r="93" spans="1:5" x14ac:dyDescent="0.25">
      <c r="A93" t="s">
        <v>66</v>
      </c>
      <c r="B93" t="s">
        <v>34</v>
      </c>
      <c r="C93" t="s">
        <v>49</v>
      </c>
      <c r="D93" t="s">
        <v>21</v>
      </c>
      <c r="E93" t="s">
        <v>151</v>
      </c>
    </row>
    <row r="94" spans="1:5" x14ac:dyDescent="0.25">
      <c r="A94" t="s">
        <v>68</v>
      </c>
      <c r="B94" t="s">
        <v>34</v>
      </c>
      <c r="C94" t="s">
        <v>49</v>
      </c>
      <c r="D94" t="s">
        <v>21</v>
      </c>
      <c r="E94" t="s">
        <v>152</v>
      </c>
    </row>
    <row r="95" spans="1:5" x14ac:dyDescent="0.25">
      <c r="A95" t="s">
        <v>60</v>
      </c>
      <c r="B95" t="s">
        <v>45</v>
      </c>
      <c r="C95" t="s">
        <v>61</v>
      </c>
      <c r="D95" t="s">
        <v>21</v>
      </c>
      <c r="E95" t="s">
        <v>153</v>
      </c>
    </row>
    <row r="96" spans="1:5" x14ac:dyDescent="0.25">
      <c r="A96" t="s">
        <v>63</v>
      </c>
      <c r="B96" t="s">
        <v>19</v>
      </c>
      <c r="C96" t="s">
        <v>64</v>
      </c>
      <c r="D96" t="s">
        <v>21</v>
      </c>
      <c r="E96" t="s">
        <v>121</v>
      </c>
    </row>
    <row r="97" spans="1:5" x14ac:dyDescent="0.25">
      <c r="A97" t="s">
        <v>44</v>
      </c>
      <c r="B97" t="s">
        <v>45</v>
      </c>
      <c r="C97" t="s">
        <v>46</v>
      </c>
      <c r="D97" t="s">
        <v>21</v>
      </c>
      <c r="E97" t="s">
        <v>154</v>
      </c>
    </row>
    <row r="98" spans="1:5" x14ac:dyDescent="0.25">
      <c r="A98" t="s">
        <v>74</v>
      </c>
      <c r="B98" t="s">
        <v>24</v>
      </c>
      <c r="C98" t="s">
        <v>75</v>
      </c>
      <c r="D98" t="s">
        <v>21</v>
      </c>
      <c r="E98" t="s">
        <v>155</v>
      </c>
    </row>
    <row r="99" spans="1:5" x14ac:dyDescent="0.25">
      <c r="A99" t="s">
        <v>27</v>
      </c>
      <c r="B99" t="s">
        <v>40</v>
      </c>
      <c r="C99" t="s">
        <v>25</v>
      </c>
      <c r="D99" t="s">
        <v>21</v>
      </c>
      <c r="E99" t="s">
        <v>113</v>
      </c>
    </row>
    <row r="100" spans="1:5" x14ac:dyDescent="0.25">
      <c r="A100" t="s">
        <v>94</v>
      </c>
      <c r="B100" t="s">
        <v>24</v>
      </c>
      <c r="C100" t="s">
        <v>25</v>
      </c>
      <c r="D100" t="s">
        <v>21</v>
      </c>
      <c r="E100" t="s">
        <v>156</v>
      </c>
    </row>
    <row r="101" spans="1:5" x14ac:dyDescent="0.25">
      <c r="A101" t="s">
        <v>157</v>
      </c>
      <c r="B101" t="s">
        <v>158</v>
      </c>
      <c r="C101" t="s">
        <v>46</v>
      </c>
      <c r="D101" t="s">
        <v>21</v>
      </c>
      <c r="E101" t="s">
        <v>159</v>
      </c>
    </row>
    <row r="102" spans="1:5" x14ac:dyDescent="0.25">
      <c r="A102" t="s">
        <v>160</v>
      </c>
      <c r="B102" t="s">
        <v>158</v>
      </c>
      <c r="C102" t="s">
        <v>46</v>
      </c>
      <c r="D102" t="s">
        <v>21</v>
      </c>
      <c r="E102" t="s">
        <v>161</v>
      </c>
    </row>
    <row r="103" spans="1:5" x14ac:dyDescent="0.25">
      <c r="A103" t="s">
        <v>86</v>
      </c>
      <c r="B103" t="s">
        <v>158</v>
      </c>
      <c r="C103" t="s">
        <v>46</v>
      </c>
      <c r="D103" t="s">
        <v>21</v>
      </c>
      <c r="E103" t="s">
        <v>159</v>
      </c>
    </row>
    <row r="104" spans="1:5" x14ac:dyDescent="0.25">
      <c r="A104" t="s">
        <v>39</v>
      </c>
      <c r="B104" t="s">
        <v>158</v>
      </c>
      <c r="C104" t="s">
        <v>46</v>
      </c>
      <c r="D104" t="s">
        <v>21</v>
      </c>
      <c r="E104" t="s">
        <v>162</v>
      </c>
    </row>
    <row r="105" spans="1:5" x14ac:dyDescent="0.25">
      <c r="A105" t="s">
        <v>44</v>
      </c>
      <c r="B105" t="s">
        <v>45</v>
      </c>
      <c r="C105" t="s">
        <v>163</v>
      </c>
      <c r="D105" t="s">
        <v>21</v>
      </c>
      <c r="E105" t="s">
        <v>164</v>
      </c>
    </row>
    <row r="106" spans="1:5" x14ac:dyDescent="0.25">
      <c r="A106" t="s">
        <v>78</v>
      </c>
      <c r="B106" t="s">
        <v>158</v>
      </c>
      <c r="C106" t="s">
        <v>163</v>
      </c>
      <c r="D106" t="s">
        <v>21</v>
      </c>
      <c r="E106" t="s">
        <v>165</v>
      </c>
    </row>
    <row r="107" spans="1:5" x14ac:dyDescent="0.25">
      <c r="A107" t="s">
        <v>166</v>
      </c>
      <c r="B107" t="s">
        <v>19</v>
      </c>
      <c r="C107" t="s">
        <v>46</v>
      </c>
      <c r="D107" t="s">
        <v>167</v>
      </c>
      <c r="E107" t="s">
        <v>168</v>
      </c>
    </row>
    <row r="108" spans="1:5" x14ac:dyDescent="0.25">
      <c r="A108" t="s">
        <v>169</v>
      </c>
      <c r="B108" t="s">
        <v>158</v>
      </c>
      <c r="C108" t="s">
        <v>61</v>
      </c>
      <c r="D108" t="s">
        <v>167</v>
      </c>
      <c r="E108" t="s">
        <v>170</v>
      </c>
    </row>
    <row r="109" spans="1:5" x14ac:dyDescent="0.25">
      <c r="A109" t="s">
        <v>72</v>
      </c>
      <c r="B109" t="s">
        <v>19</v>
      </c>
      <c r="C109" t="s">
        <v>64</v>
      </c>
      <c r="D109" t="s">
        <v>171</v>
      </c>
      <c r="E109" t="s">
        <v>172</v>
      </c>
    </row>
    <row r="110" spans="1:5" x14ac:dyDescent="0.25">
      <c r="A110" t="s">
        <v>173</v>
      </c>
      <c r="B110" t="s">
        <v>30</v>
      </c>
      <c r="C110" t="s">
        <v>31</v>
      </c>
      <c r="D110" t="s">
        <v>174</v>
      </c>
      <c r="E110" t="s">
        <v>175</v>
      </c>
    </row>
    <row r="111" spans="1:5" x14ac:dyDescent="0.25">
      <c r="A111" t="s">
        <v>54</v>
      </c>
      <c r="B111" t="s">
        <v>30</v>
      </c>
      <c r="C111" t="s">
        <v>31</v>
      </c>
      <c r="D111" t="s">
        <v>167</v>
      </c>
      <c r="E111" t="s">
        <v>176</v>
      </c>
    </row>
    <row r="112" spans="1:5" x14ac:dyDescent="0.25">
      <c r="A112" t="s">
        <v>56</v>
      </c>
      <c r="B112" t="s">
        <v>30</v>
      </c>
      <c r="C112" t="s">
        <v>31</v>
      </c>
      <c r="D112" t="s">
        <v>167</v>
      </c>
      <c r="E112" t="s">
        <v>177</v>
      </c>
    </row>
    <row r="113" spans="1:5" x14ac:dyDescent="0.25">
      <c r="A113" t="s">
        <v>178</v>
      </c>
      <c r="B113" t="s">
        <v>30</v>
      </c>
      <c r="C113" t="s">
        <v>49</v>
      </c>
      <c r="D113" t="s">
        <v>167</v>
      </c>
      <c r="E113" t="s">
        <v>179</v>
      </c>
    </row>
    <row r="114" spans="1:5" x14ac:dyDescent="0.25">
      <c r="A114" t="s">
        <v>180</v>
      </c>
      <c r="B114" t="s">
        <v>30</v>
      </c>
      <c r="C114" t="s">
        <v>49</v>
      </c>
      <c r="D114" t="s">
        <v>167</v>
      </c>
      <c r="E114" t="s">
        <v>181</v>
      </c>
    </row>
    <row r="115" spans="1:5" x14ac:dyDescent="0.25">
      <c r="A115" t="s">
        <v>58</v>
      </c>
      <c r="B115" t="s">
        <v>34</v>
      </c>
      <c r="C115" t="s">
        <v>49</v>
      </c>
      <c r="D115" t="s">
        <v>171</v>
      </c>
      <c r="E115" t="s">
        <v>182</v>
      </c>
    </row>
    <row r="116" spans="1:5" x14ac:dyDescent="0.25">
      <c r="A116" t="s">
        <v>88</v>
      </c>
      <c r="B116" t="s">
        <v>34</v>
      </c>
      <c r="C116" t="s">
        <v>49</v>
      </c>
      <c r="D116" t="s">
        <v>171</v>
      </c>
      <c r="E116" t="s">
        <v>183</v>
      </c>
    </row>
    <row r="117" spans="1:5" x14ac:dyDescent="0.25">
      <c r="A117" t="s">
        <v>184</v>
      </c>
      <c r="B117" t="s">
        <v>30</v>
      </c>
      <c r="C117" t="s">
        <v>49</v>
      </c>
      <c r="D117" t="s">
        <v>171</v>
      </c>
      <c r="E117" t="s">
        <v>185</v>
      </c>
    </row>
    <row r="118" spans="1:5" x14ac:dyDescent="0.25">
      <c r="A118" t="s">
        <v>178</v>
      </c>
      <c r="B118" t="s">
        <v>30</v>
      </c>
      <c r="C118" t="s">
        <v>49</v>
      </c>
      <c r="D118" t="s">
        <v>171</v>
      </c>
      <c r="E118" t="s">
        <v>179</v>
      </c>
    </row>
    <row r="119" spans="1:5" x14ac:dyDescent="0.25">
      <c r="A119" t="s">
        <v>56</v>
      </c>
      <c r="B119" t="s">
        <v>30</v>
      </c>
      <c r="C119" t="s">
        <v>31</v>
      </c>
      <c r="D119" t="s">
        <v>171</v>
      </c>
      <c r="E119" t="s">
        <v>177</v>
      </c>
    </row>
    <row r="120" spans="1:5" x14ac:dyDescent="0.25">
      <c r="A120" t="s">
        <v>180</v>
      </c>
      <c r="B120" t="s">
        <v>30</v>
      </c>
      <c r="C120" t="s">
        <v>49</v>
      </c>
      <c r="D120" t="s">
        <v>171</v>
      </c>
      <c r="E120" t="s">
        <v>181</v>
      </c>
    </row>
    <row r="121" spans="1:5" x14ac:dyDescent="0.25">
      <c r="A121" t="s">
        <v>52</v>
      </c>
      <c r="B121" t="s">
        <v>30</v>
      </c>
      <c r="C121" t="s">
        <v>49</v>
      </c>
      <c r="D121" t="s">
        <v>171</v>
      </c>
      <c r="E121" t="s">
        <v>186</v>
      </c>
    </row>
    <row r="122" spans="1:5" x14ac:dyDescent="0.25">
      <c r="A122" t="s">
        <v>54</v>
      </c>
      <c r="B122" t="s">
        <v>30</v>
      </c>
      <c r="C122" t="s">
        <v>31</v>
      </c>
      <c r="D122" t="s">
        <v>171</v>
      </c>
      <c r="E122" t="s">
        <v>176</v>
      </c>
    </row>
    <row r="123" spans="1:5" x14ac:dyDescent="0.25">
      <c r="A123" t="s">
        <v>90</v>
      </c>
      <c r="B123" t="s">
        <v>34</v>
      </c>
      <c r="C123" t="s">
        <v>49</v>
      </c>
      <c r="D123" t="s">
        <v>171</v>
      </c>
      <c r="E123" t="s">
        <v>187</v>
      </c>
    </row>
    <row r="124" spans="1:5" x14ac:dyDescent="0.25">
      <c r="A124" t="s">
        <v>90</v>
      </c>
      <c r="B124" t="s">
        <v>34</v>
      </c>
      <c r="C124" t="s">
        <v>49</v>
      </c>
      <c r="D124" t="s">
        <v>167</v>
      </c>
      <c r="E124" t="s">
        <v>187</v>
      </c>
    </row>
    <row r="125" spans="1:5" x14ac:dyDescent="0.25">
      <c r="A125" t="s">
        <v>23</v>
      </c>
      <c r="B125" t="s">
        <v>24</v>
      </c>
      <c r="C125" t="s">
        <v>188</v>
      </c>
      <c r="D125" t="s">
        <v>189</v>
      </c>
      <c r="E125" t="s">
        <v>190</v>
      </c>
    </row>
    <row r="126" spans="1:5" x14ac:dyDescent="0.25">
      <c r="A126" t="s">
        <v>191</v>
      </c>
      <c r="B126" t="s">
        <v>158</v>
      </c>
      <c r="C126" t="s">
        <v>64</v>
      </c>
      <c r="D126" t="s">
        <v>189</v>
      </c>
      <c r="E126" t="s">
        <v>192</v>
      </c>
    </row>
    <row r="127" spans="1:5" x14ac:dyDescent="0.25">
      <c r="A127" t="s">
        <v>27</v>
      </c>
      <c r="B127" t="s">
        <v>40</v>
      </c>
      <c r="C127" t="s">
        <v>25</v>
      </c>
      <c r="D127" t="s">
        <v>189</v>
      </c>
      <c r="E127" t="s">
        <v>193</v>
      </c>
    </row>
    <row r="128" spans="1:5" x14ac:dyDescent="0.25">
      <c r="A128" t="s">
        <v>27</v>
      </c>
      <c r="B128" t="s">
        <v>19</v>
      </c>
      <c r="C128" t="s">
        <v>194</v>
      </c>
      <c r="D128" t="s">
        <v>189</v>
      </c>
      <c r="E128" t="s">
        <v>195</v>
      </c>
    </row>
    <row r="129" spans="1:5" x14ac:dyDescent="0.25">
      <c r="A129" t="s">
        <v>196</v>
      </c>
      <c r="B129" t="s">
        <v>24</v>
      </c>
      <c r="C129" t="s">
        <v>64</v>
      </c>
      <c r="D129" t="s">
        <v>189</v>
      </c>
      <c r="E129" t="s">
        <v>197</v>
      </c>
    </row>
    <row r="130" spans="1:5" x14ac:dyDescent="0.25">
      <c r="A130" t="s">
        <v>86</v>
      </c>
      <c r="B130" t="s">
        <v>24</v>
      </c>
      <c r="C130" t="s">
        <v>64</v>
      </c>
      <c r="D130" t="s">
        <v>189</v>
      </c>
      <c r="E130" t="s">
        <v>198</v>
      </c>
    </row>
    <row r="131" spans="1:5" x14ac:dyDescent="0.25">
      <c r="A131" t="s">
        <v>39</v>
      </c>
      <c r="B131" t="s">
        <v>199</v>
      </c>
      <c r="C131" t="s">
        <v>200</v>
      </c>
      <c r="D131" t="s">
        <v>189</v>
      </c>
      <c r="E131" t="s">
        <v>201</v>
      </c>
    </row>
    <row r="132" spans="1:5" x14ac:dyDescent="0.25">
      <c r="A132" t="s">
        <v>23</v>
      </c>
      <c r="B132" t="s">
        <v>24</v>
      </c>
      <c r="C132" t="s">
        <v>188</v>
      </c>
      <c r="D132" t="s">
        <v>167</v>
      </c>
      <c r="E132" t="s">
        <v>190</v>
      </c>
    </row>
    <row r="133" spans="1:5" x14ac:dyDescent="0.25">
      <c r="A133" t="s">
        <v>27</v>
      </c>
      <c r="B133" t="s">
        <v>24</v>
      </c>
      <c r="C133" t="s">
        <v>64</v>
      </c>
      <c r="D133" t="s">
        <v>167</v>
      </c>
      <c r="E133" t="s">
        <v>193</v>
      </c>
    </row>
    <row r="134" spans="1:5" x14ac:dyDescent="0.25">
      <c r="A134" t="s">
        <v>196</v>
      </c>
      <c r="B134" t="s">
        <v>24</v>
      </c>
      <c r="C134" t="s">
        <v>64</v>
      </c>
      <c r="D134" t="s">
        <v>167</v>
      </c>
      <c r="E134" t="s">
        <v>197</v>
      </c>
    </row>
    <row r="135" spans="1:5" x14ac:dyDescent="0.25">
      <c r="A135" t="s">
        <v>23</v>
      </c>
      <c r="B135" t="s">
        <v>24</v>
      </c>
      <c r="C135" t="s">
        <v>64</v>
      </c>
      <c r="D135" t="s">
        <v>174</v>
      </c>
      <c r="E135" t="s">
        <v>202</v>
      </c>
    </row>
    <row r="136" spans="1:5" x14ac:dyDescent="0.25">
      <c r="A136" t="s">
        <v>74</v>
      </c>
      <c r="B136" t="s">
        <v>24</v>
      </c>
      <c r="C136" t="s">
        <v>75</v>
      </c>
      <c r="D136" t="s">
        <v>189</v>
      </c>
      <c r="E136" t="s">
        <v>203</v>
      </c>
    </row>
    <row r="137" spans="1:5" x14ac:dyDescent="0.25">
      <c r="A137" t="s">
        <v>80</v>
      </c>
      <c r="B137" t="s">
        <v>81</v>
      </c>
      <c r="C137" t="s">
        <v>64</v>
      </c>
      <c r="D137" t="s">
        <v>171</v>
      </c>
      <c r="E137" t="s">
        <v>204</v>
      </c>
    </row>
    <row r="138" spans="1:5" x14ac:dyDescent="0.25">
      <c r="A138" t="s">
        <v>205</v>
      </c>
      <c r="B138" t="s">
        <v>158</v>
      </c>
      <c r="C138" t="s">
        <v>64</v>
      </c>
      <c r="D138" t="s">
        <v>174</v>
      </c>
      <c r="E138" t="s">
        <v>206</v>
      </c>
    </row>
    <row r="139" spans="1:5" x14ac:dyDescent="0.25">
      <c r="A139" t="s">
        <v>207</v>
      </c>
      <c r="B139" t="s">
        <v>34</v>
      </c>
      <c r="C139" t="s">
        <v>35</v>
      </c>
      <c r="D139" t="s">
        <v>174</v>
      </c>
      <c r="E139" t="s">
        <v>208</v>
      </c>
    </row>
    <row r="140" spans="1:5" x14ac:dyDescent="0.25">
      <c r="A140" t="s">
        <v>209</v>
      </c>
      <c r="B140" t="s">
        <v>24</v>
      </c>
      <c r="C140" t="s">
        <v>64</v>
      </c>
      <c r="D140" t="s">
        <v>174</v>
      </c>
      <c r="E140" t="s">
        <v>210</v>
      </c>
    </row>
    <row r="141" spans="1:5" x14ac:dyDescent="0.25">
      <c r="A141" t="s">
        <v>54</v>
      </c>
      <c r="B141" t="s">
        <v>30</v>
      </c>
      <c r="C141" t="s">
        <v>31</v>
      </c>
      <c r="D141" t="s">
        <v>211</v>
      </c>
      <c r="E141" t="s">
        <v>212</v>
      </c>
    </row>
    <row r="142" spans="1:5" x14ac:dyDescent="0.25">
      <c r="A142" t="s">
        <v>88</v>
      </c>
      <c r="B142" t="s">
        <v>34</v>
      </c>
      <c r="C142" t="s">
        <v>49</v>
      </c>
      <c r="D142" t="s">
        <v>211</v>
      </c>
      <c r="E142" t="s">
        <v>123</v>
      </c>
    </row>
    <row r="143" spans="1:5" x14ac:dyDescent="0.25">
      <c r="A143" t="s">
        <v>52</v>
      </c>
      <c r="B143" t="s">
        <v>30</v>
      </c>
      <c r="C143" t="s">
        <v>49</v>
      </c>
      <c r="D143" t="s">
        <v>211</v>
      </c>
      <c r="E143" t="s">
        <v>213</v>
      </c>
    </row>
    <row r="144" spans="1:5" x14ac:dyDescent="0.25">
      <c r="A144" t="s">
        <v>51</v>
      </c>
      <c r="B144" t="s">
        <v>30</v>
      </c>
      <c r="C144" t="s">
        <v>49</v>
      </c>
      <c r="D144" t="s">
        <v>211</v>
      </c>
      <c r="E144" t="s">
        <v>50</v>
      </c>
    </row>
    <row r="145" spans="1:5" x14ac:dyDescent="0.25">
      <c r="A145" t="s">
        <v>51</v>
      </c>
      <c r="B145" t="s">
        <v>30</v>
      </c>
      <c r="C145" t="s">
        <v>49</v>
      </c>
      <c r="D145" t="s">
        <v>167</v>
      </c>
      <c r="E145" t="s">
        <v>214</v>
      </c>
    </row>
    <row r="146" spans="1:5" x14ac:dyDescent="0.25">
      <c r="A146" t="s">
        <v>88</v>
      </c>
      <c r="B146" t="s">
        <v>34</v>
      </c>
      <c r="C146" t="s">
        <v>49</v>
      </c>
      <c r="D146" t="s">
        <v>189</v>
      </c>
      <c r="E146" t="s">
        <v>183</v>
      </c>
    </row>
    <row r="147" spans="1:5" x14ac:dyDescent="0.25">
      <c r="A147" t="s">
        <v>52</v>
      </c>
      <c r="B147" t="s">
        <v>30</v>
      </c>
      <c r="C147" t="s">
        <v>49</v>
      </c>
      <c r="D147" t="s">
        <v>189</v>
      </c>
      <c r="E147" t="s">
        <v>186</v>
      </c>
    </row>
    <row r="148" spans="1:5" x14ac:dyDescent="0.25">
      <c r="A148" t="s">
        <v>23</v>
      </c>
      <c r="B148" t="s">
        <v>24</v>
      </c>
      <c r="C148" t="s">
        <v>25</v>
      </c>
      <c r="D148" t="s">
        <v>211</v>
      </c>
      <c r="E148" t="s">
        <v>215</v>
      </c>
    </row>
    <row r="149" spans="1:5" x14ac:dyDescent="0.25">
      <c r="A149" t="s">
        <v>42</v>
      </c>
      <c r="B149" t="s">
        <v>24</v>
      </c>
      <c r="C149" t="s">
        <v>25</v>
      </c>
      <c r="D149" t="s">
        <v>211</v>
      </c>
      <c r="E149" t="s">
        <v>215</v>
      </c>
    </row>
    <row r="150" spans="1:5" x14ac:dyDescent="0.25">
      <c r="A150" t="s">
        <v>196</v>
      </c>
      <c r="B150" t="s">
        <v>24</v>
      </c>
      <c r="C150" t="s">
        <v>216</v>
      </c>
      <c r="D150" t="s">
        <v>211</v>
      </c>
      <c r="E150" t="s">
        <v>217</v>
      </c>
    </row>
    <row r="151" spans="1:5" x14ac:dyDescent="0.25">
      <c r="A151" t="s">
        <v>157</v>
      </c>
      <c r="B151" t="s">
        <v>24</v>
      </c>
      <c r="C151" t="s">
        <v>64</v>
      </c>
      <c r="D151" t="s">
        <v>189</v>
      </c>
      <c r="E151" t="s">
        <v>198</v>
      </c>
    </row>
    <row r="152" spans="1:5" x14ac:dyDescent="0.25">
      <c r="A152" t="s">
        <v>23</v>
      </c>
      <c r="B152" t="s">
        <v>24</v>
      </c>
      <c r="C152" t="s">
        <v>25</v>
      </c>
      <c r="D152" t="s">
        <v>211</v>
      </c>
      <c r="E152" t="s">
        <v>218</v>
      </c>
    </row>
    <row r="153" spans="1:5" x14ac:dyDescent="0.25">
      <c r="A153" t="s">
        <v>27</v>
      </c>
      <c r="B153" t="s">
        <v>24</v>
      </c>
      <c r="C153" t="s">
        <v>188</v>
      </c>
      <c r="D153" t="s">
        <v>211</v>
      </c>
      <c r="E153" t="s">
        <v>219</v>
      </c>
    </row>
    <row r="154" spans="1:5" x14ac:dyDescent="0.25">
      <c r="A154" t="s">
        <v>27</v>
      </c>
      <c r="B154" t="s">
        <v>158</v>
      </c>
      <c r="C154" t="s">
        <v>46</v>
      </c>
      <c r="D154" t="s">
        <v>167</v>
      </c>
      <c r="E154" t="s">
        <v>220</v>
      </c>
    </row>
    <row r="155" spans="1:5" x14ac:dyDescent="0.25">
      <c r="A155" t="s">
        <v>23</v>
      </c>
      <c r="B155" t="s">
        <v>24</v>
      </c>
      <c r="C155" t="s">
        <v>64</v>
      </c>
      <c r="D155" t="s">
        <v>221</v>
      </c>
      <c r="E155" t="s">
        <v>202</v>
      </c>
    </row>
    <row r="156" spans="1:5" x14ac:dyDescent="0.25">
      <c r="A156" t="s">
        <v>23</v>
      </c>
      <c r="B156" t="s">
        <v>158</v>
      </c>
      <c r="C156" t="s">
        <v>46</v>
      </c>
      <c r="D156" t="s">
        <v>167</v>
      </c>
      <c r="E156" t="s">
        <v>222</v>
      </c>
    </row>
    <row r="157" spans="1:5" x14ac:dyDescent="0.25">
      <c r="A157" t="s">
        <v>223</v>
      </c>
      <c r="B157" t="s">
        <v>40</v>
      </c>
      <c r="C157" t="s">
        <v>224</v>
      </c>
      <c r="D157" t="s">
        <v>211</v>
      </c>
      <c r="E157" t="s">
        <v>225</v>
      </c>
    </row>
    <row r="158" spans="1:5" x14ac:dyDescent="0.25">
      <c r="A158" t="s">
        <v>56</v>
      </c>
      <c r="B158" t="s">
        <v>30</v>
      </c>
      <c r="C158" t="s">
        <v>31</v>
      </c>
      <c r="D158" t="s">
        <v>211</v>
      </c>
      <c r="E158" t="s">
        <v>226</v>
      </c>
    </row>
    <row r="159" spans="1:5" x14ac:dyDescent="0.25">
      <c r="A159" t="s">
        <v>56</v>
      </c>
      <c r="B159" t="s">
        <v>30</v>
      </c>
      <c r="C159" t="s">
        <v>31</v>
      </c>
      <c r="D159" t="s">
        <v>189</v>
      </c>
      <c r="E159" t="s">
        <v>177</v>
      </c>
    </row>
    <row r="160" spans="1:5" x14ac:dyDescent="0.25">
      <c r="A160" t="s">
        <v>56</v>
      </c>
      <c r="B160" t="s">
        <v>30</v>
      </c>
      <c r="C160" t="s">
        <v>227</v>
      </c>
      <c r="D160" t="s">
        <v>211</v>
      </c>
      <c r="E160" t="s">
        <v>228</v>
      </c>
    </row>
    <row r="161" spans="1:5" x14ac:dyDescent="0.25">
      <c r="A161" t="s">
        <v>54</v>
      </c>
      <c r="B161" t="s">
        <v>30</v>
      </c>
      <c r="C161" t="s">
        <v>227</v>
      </c>
      <c r="D161" t="s">
        <v>211</v>
      </c>
      <c r="E161" t="s">
        <v>229</v>
      </c>
    </row>
    <row r="162" spans="1:5" x14ac:dyDescent="0.25">
      <c r="A162" t="s">
        <v>94</v>
      </c>
      <c r="B162" t="s">
        <v>158</v>
      </c>
      <c r="C162" t="s">
        <v>46</v>
      </c>
      <c r="D162" t="s">
        <v>167</v>
      </c>
      <c r="E162" t="s">
        <v>230</v>
      </c>
    </row>
    <row r="163" spans="1:5" x14ac:dyDescent="0.25">
      <c r="A163" t="s">
        <v>157</v>
      </c>
      <c r="B163" t="s">
        <v>24</v>
      </c>
      <c r="C163" t="s">
        <v>64</v>
      </c>
      <c r="D163" t="s">
        <v>167</v>
      </c>
      <c r="E163" t="s">
        <v>198</v>
      </c>
    </row>
    <row r="164" spans="1:5" x14ac:dyDescent="0.25">
      <c r="A164" t="s">
        <v>231</v>
      </c>
      <c r="B164" t="s">
        <v>30</v>
      </c>
      <c r="C164" t="s">
        <v>49</v>
      </c>
      <c r="D164" t="s">
        <v>174</v>
      </c>
      <c r="E164" t="s">
        <v>232</v>
      </c>
    </row>
    <row r="165" spans="1:5" x14ac:dyDescent="0.25">
      <c r="A165" t="s">
        <v>88</v>
      </c>
      <c r="B165" t="s">
        <v>34</v>
      </c>
      <c r="C165" t="s">
        <v>49</v>
      </c>
      <c r="D165" t="s">
        <v>167</v>
      </c>
      <c r="E165" t="s">
        <v>183</v>
      </c>
    </row>
    <row r="166" spans="1:5" x14ac:dyDescent="0.25">
      <c r="A166" t="s">
        <v>52</v>
      </c>
      <c r="B166" t="s">
        <v>30</v>
      </c>
      <c r="C166" t="s">
        <v>49</v>
      </c>
      <c r="D166" t="s">
        <v>167</v>
      </c>
      <c r="E166" t="s">
        <v>186</v>
      </c>
    </row>
    <row r="167" spans="1:5" x14ac:dyDescent="0.25">
      <c r="A167" t="s">
        <v>58</v>
      </c>
      <c r="B167" t="s">
        <v>34</v>
      </c>
      <c r="C167" t="s">
        <v>49</v>
      </c>
      <c r="D167" t="s">
        <v>211</v>
      </c>
      <c r="E167" t="s">
        <v>233</v>
      </c>
    </row>
    <row r="168" spans="1:5" x14ac:dyDescent="0.25">
      <c r="A168" t="s">
        <v>58</v>
      </c>
      <c r="B168" t="s">
        <v>34</v>
      </c>
      <c r="C168" t="s">
        <v>49</v>
      </c>
      <c r="D168" t="s">
        <v>167</v>
      </c>
      <c r="E168" t="s">
        <v>182</v>
      </c>
    </row>
    <row r="169" spans="1:5" x14ac:dyDescent="0.25">
      <c r="A169" t="s">
        <v>58</v>
      </c>
      <c r="B169" t="s">
        <v>34</v>
      </c>
      <c r="C169" t="s">
        <v>49</v>
      </c>
      <c r="D169" t="s">
        <v>189</v>
      </c>
      <c r="E169" t="s">
        <v>182</v>
      </c>
    </row>
    <row r="170" spans="1:5" x14ac:dyDescent="0.25">
      <c r="A170" t="s">
        <v>234</v>
      </c>
      <c r="B170" t="s">
        <v>30</v>
      </c>
      <c r="C170" t="s">
        <v>49</v>
      </c>
      <c r="D170" t="s">
        <v>189</v>
      </c>
      <c r="E170" t="s">
        <v>235</v>
      </c>
    </row>
    <row r="171" spans="1:5" x14ac:dyDescent="0.25">
      <c r="A171" t="s">
        <v>51</v>
      </c>
      <c r="B171" t="s">
        <v>30</v>
      </c>
      <c r="C171" t="s">
        <v>49</v>
      </c>
      <c r="D171" t="s">
        <v>189</v>
      </c>
      <c r="E171" t="s">
        <v>214</v>
      </c>
    </row>
    <row r="172" spans="1:5" x14ac:dyDescent="0.25">
      <c r="A172" t="s">
        <v>184</v>
      </c>
      <c r="B172" t="s">
        <v>30</v>
      </c>
      <c r="C172" t="s">
        <v>49</v>
      </c>
      <c r="D172" t="s">
        <v>167</v>
      </c>
      <c r="E172" t="s">
        <v>185</v>
      </c>
    </row>
    <row r="173" spans="1:5" x14ac:dyDescent="0.25">
      <c r="A173" t="s">
        <v>184</v>
      </c>
      <c r="B173" t="s">
        <v>30</v>
      </c>
      <c r="C173" t="s">
        <v>49</v>
      </c>
      <c r="D173" t="s">
        <v>211</v>
      </c>
      <c r="E173" t="s">
        <v>236</v>
      </c>
    </row>
    <row r="174" spans="1:5" x14ac:dyDescent="0.25">
      <c r="A174" t="s">
        <v>237</v>
      </c>
      <c r="B174" t="s">
        <v>30</v>
      </c>
      <c r="C174" t="s">
        <v>49</v>
      </c>
      <c r="D174" t="s">
        <v>174</v>
      </c>
      <c r="E174" t="s">
        <v>238</v>
      </c>
    </row>
    <row r="175" spans="1:5" x14ac:dyDescent="0.25">
      <c r="A175" t="s">
        <v>78</v>
      </c>
      <c r="B175" t="s">
        <v>19</v>
      </c>
      <c r="C175" t="s">
        <v>61</v>
      </c>
      <c r="D175" t="s">
        <v>171</v>
      </c>
      <c r="E175" t="s">
        <v>168</v>
      </c>
    </row>
    <row r="176" spans="1:5" x14ac:dyDescent="0.25">
      <c r="A176" t="s">
        <v>78</v>
      </c>
      <c r="B176" t="s">
        <v>19</v>
      </c>
      <c r="C176" t="s">
        <v>61</v>
      </c>
      <c r="D176" t="s">
        <v>167</v>
      </c>
      <c r="E176" t="s">
        <v>168</v>
      </c>
    </row>
    <row r="177" spans="1:5" x14ac:dyDescent="0.25">
      <c r="A177" t="s">
        <v>239</v>
      </c>
      <c r="B177" t="s">
        <v>19</v>
      </c>
      <c r="C177" t="s">
        <v>61</v>
      </c>
      <c r="D177" t="s">
        <v>189</v>
      </c>
      <c r="E177" t="s">
        <v>240</v>
      </c>
    </row>
    <row r="178" spans="1:5" x14ac:dyDescent="0.25">
      <c r="A178" t="s">
        <v>78</v>
      </c>
      <c r="B178" t="s">
        <v>19</v>
      </c>
      <c r="C178" t="s">
        <v>61</v>
      </c>
      <c r="D178" t="s">
        <v>189</v>
      </c>
      <c r="E178" t="s">
        <v>168</v>
      </c>
    </row>
    <row r="179" spans="1:5" x14ac:dyDescent="0.25">
      <c r="A179" t="s">
        <v>72</v>
      </c>
      <c r="B179" t="s">
        <v>19</v>
      </c>
      <c r="C179" t="s">
        <v>64</v>
      </c>
      <c r="D179" t="s">
        <v>189</v>
      </c>
      <c r="E179" t="s">
        <v>172</v>
      </c>
    </row>
    <row r="180" spans="1:5" x14ac:dyDescent="0.25">
      <c r="A180" t="s">
        <v>241</v>
      </c>
      <c r="B180" t="s">
        <v>45</v>
      </c>
      <c r="C180" t="s">
        <v>163</v>
      </c>
      <c r="D180" t="s">
        <v>167</v>
      </c>
      <c r="E180" t="s">
        <v>242</v>
      </c>
    </row>
    <row r="181" spans="1:5" x14ac:dyDescent="0.25">
      <c r="A181" t="s">
        <v>239</v>
      </c>
      <c r="B181" t="s">
        <v>19</v>
      </c>
      <c r="C181" t="s">
        <v>64</v>
      </c>
      <c r="D181" t="s">
        <v>167</v>
      </c>
      <c r="E181" t="s">
        <v>240</v>
      </c>
    </row>
    <row r="182" spans="1:5" x14ac:dyDescent="0.25">
      <c r="A182" t="s">
        <v>76</v>
      </c>
      <c r="B182" t="s">
        <v>34</v>
      </c>
      <c r="C182" t="s">
        <v>49</v>
      </c>
      <c r="D182" t="s">
        <v>171</v>
      </c>
      <c r="E182" t="s">
        <v>243</v>
      </c>
    </row>
    <row r="183" spans="1:5" x14ac:dyDescent="0.25">
      <c r="A183" t="s">
        <v>76</v>
      </c>
      <c r="B183" t="s">
        <v>34</v>
      </c>
      <c r="C183" t="s">
        <v>49</v>
      </c>
      <c r="D183" t="s">
        <v>189</v>
      </c>
      <c r="E183" t="s">
        <v>243</v>
      </c>
    </row>
    <row r="184" spans="1:5" x14ac:dyDescent="0.25">
      <c r="A184" t="s">
        <v>244</v>
      </c>
      <c r="B184" t="s">
        <v>34</v>
      </c>
      <c r="C184" t="s">
        <v>49</v>
      </c>
      <c r="D184" t="s">
        <v>221</v>
      </c>
      <c r="E184" t="s">
        <v>245</v>
      </c>
    </row>
    <row r="185" spans="1:5" x14ac:dyDescent="0.25">
      <c r="A185" t="s">
        <v>244</v>
      </c>
      <c r="B185" t="s">
        <v>34</v>
      </c>
      <c r="C185" t="s">
        <v>49</v>
      </c>
      <c r="D185" t="s">
        <v>174</v>
      </c>
      <c r="E185" t="s">
        <v>245</v>
      </c>
    </row>
    <row r="186" spans="1:5" x14ac:dyDescent="0.25">
      <c r="A186" t="s">
        <v>68</v>
      </c>
      <c r="B186" t="s">
        <v>34</v>
      </c>
      <c r="C186" t="s">
        <v>49</v>
      </c>
      <c r="D186" t="s">
        <v>174</v>
      </c>
      <c r="E186" t="s">
        <v>246</v>
      </c>
    </row>
    <row r="187" spans="1:5" x14ac:dyDescent="0.25">
      <c r="A187" t="s">
        <v>70</v>
      </c>
      <c r="B187" t="s">
        <v>34</v>
      </c>
      <c r="C187" t="s">
        <v>49</v>
      </c>
      <c r="D187" t="s">
        <v>174</v>
      </c>
      <c r="E187" t="s">
        <v>247</v>
      </c>
    </row>
    <row r="188" spans="1:5" x14ac:dyDescent="0.25">
      <c r="A188" t="s">
        <v>66</v>
      </c>
      <c r="B188" t="s">
        <v>34</v>
      </c>
      <c r="C188" t="s">
        <v>49</v>
      </c>
      <c r="D188" t="s">
        <v>211</v>
      </c>
      <c r="E188" t="s">
        <v>67</v>
      </c>
    </row>
    <row r="189" spans="1:5" x14ac:dyDescent="0.25">
      <c r="A189" t="s">
        <v>66</v>
      </c>
      <c r="B189" t="s">
        <v>34</v>
      </c>
      <c r="C189" t="s">
        <v>49</v>
      </c>
      <c r="D189" t="s">
        <v>174</v>
      </c>
      <c r="E189" t="s">
        <v>248</v>
      </c>
    </row>
    <row r="190" spans="1:5" x14ac:dyDescent="0.25">
      <c r="A190" t="s">
        <v>68</v>
      </c>
      <c r="B190" t="s">
        <v>34</v>
      </c>
      <c r="C190" t="s">
        <v>49</v>
      </c>
      <c r="D190" t="s">
        <v>211</v>
      </c>
      <c r="E190" t="s">
        <v>69</v>
      </c>
    </row>
    <row r="191" spans="1:5" x14ac:dyDescent="0.25">
      <c r="A191" t="s">
        <v>70</v>
      </c>
      <c r="B191" t="s">
        <v>34</v>
      </c>
      <c r="C191" t="s">
        <v>49</v>
      </c>
      <c r="D191" t="s">
        <v>211</v>
      </c>
      <c r="E191" t="s">
        <v>71</v>
      </c>
    </row>
    <row r="192" spans="1:5" x14ac:dyDescent="0.25">
      <c r="A192" t="s">
        <v>80</v>
      </c>
      <c r="B192" t="s">
        <v>81</v>
      </c>
      <c r="C192" t="s">
        <v>64</v>
      </c>
      <c r="D192" t="s">
        <v>167</v>
      </c>
      <c r="E192" t="s">
        <v>204</v>
      </c>
    </row>
    <row r="193" spans="1:5" x14ac:dyDescent="0.25">
      <c r="A193" t="s">
        <v>83</v>
      </c>
      <c r="B193" t="s">
        <v>81</v>
      </c>
      <c r="C193" t="s">
        <v>46</v>
      </c>
      <c r="D193" t="s">
        <v>167</v>
      </c>
      <c r="E193" t="s">
        <v>249</v>
      </c>
    </row>
    <row r="194" spans="1:5" x14ac:dyDescent="0.25">
      <c r="A194" t="s">
        <v>90</v>
      </c>
      <c r="B194" t="s">
        <v>34</v>
      </c>
      <c r="C194" t="s">
        <v>35</v>
      </c>
      <c r="D194" t="s">
        <v>211</v>
      </c>
      <c r="E194" t="s">
        <v>91</v>
      </c>
    </row>
    <row r="195" spans="1:5" x14ac:dyDescent="0.25">
      <c r="A195" t="s">
        <v>241</v>
      </c>
      <c r="B195" t="s">
        <v>45</v>
      </c>
      <c r="C195" t="s">
        <v>163</v>
      </c>
      <c r="D195" t="s">
        <v>167</v>
      </c>
      <c r="E195" t="s">
        <v>250</v>
      </c>
    </row>
    <row r="196" spans="1:5" x14ac:dyDescent="0.25">
      <c r="A196" t="s">
        <v>251</v>
      </c>
      <c r="B196" t="s">
        <v>81</v>
      </c>
      <c r="C196" t="s">
        <v>64</v>
      </c>
      <c r="D196" t="s">
        <v>174</v>
      </c>
      <c r="E196" t="s">
        <v>252</v>
      </c>
    </row>
    <row r="197" spans="1:5" x14ac:dyDescent="0.25">
      <c r="A197" t="s">
        <v>251</v>
      </c>
      <c r="B197" t="s">
        <v>81</v>
      </c>
      <c r="C197" t="s">
        <v>64</v>
      </c>
      <c r="D197" t="s">
        <v>221</v>
      </c>
      <c r="E197" t="s">
        <v>252</v>
      </c>
    </row>
    <row r="198" spans="1:5" x14ac:dyDescent="0.25">
      <c r="A198" t="s">
        <v>37</v>
      </c>
      <c r="B198" t="s">
        <v>19</v>
      </c>
      <c r="C198" t="s">
        <v>61</v>
      </c>
      <c r="D198" t="s">
        <v>167</v>
      </c>
      <c r="E198" t="s">
        <v>253</v>
      </c>
    </row>
    <row r="199" spans="1:5" x14ac:dyDescent="0.25">
      <c r="A199" t="s">
        <v>74</v>
      </c>
      <c r="B199" t="s">
        <v>24</v>
      </c>
      <c r="C199" t="s">
        <v>75</v>
      </c>
      <c r="D199" t="s">
        <v>167</v>
      </c>
      <c r="E199" t="s">
        <v>203</v>
      </c>
    </row>
    <row r="200" spans="1:5" x14ac:dyDescent="0.25">
      <c r="A200" t="s">
        <v>74</v>
      </c>
      <c r="B200" t="s">
        <v>24</v>
      </c>
      <c r="C200" t="s">
        <v>75</v>
      </c>
      <c r="D200" t="s">
        <v>211</v>
      </c>
      <c r="E200" t="s">
        <v>254</v>
      </c>
    </row>
    <row r="201" spans="1:5" x14ac:dyDescent="0.25">
      <c r="A201" t="s">
        <v>239</v>
      </c>
      <c r="B201" t="s">
        <v>19</v>
      </c>
      <c r="C201" t="s">
        <v>46</v>
      </c>
      <c r="D201" t="s">
        <v>211</v>
      </c>
      <c r="E201" t="s">
        <v>255</v>
      </c>
    </row>
    <row r="202" spans="1:5" x14ac:dyDescent="0.25">
      <c r="A202" t="s">
        <v>78</v>
      </c>
      <c r="B202" t="s">
        <v>19</v>
      </c>
      <c r="C202" t="s">
        <v>46</v>
      </c>
      <c r="D202" t="s">
        <v>167</v>
      </c>
      <c r="E202" t="s">
        <v>256</v>
      </c>
    </row>
    <row r="203" spans="1:5" x14ac:dyDescent="0.25">
      <c r="A203" t="s">
        <v>257</v>
      </c>
      <c r="B203" t="s">
        <v>40</v>
      </c>
      <c r="C203" t="s">
        <v>49</v>
      </c>
      <c r="D203" t="s">
        <v>167</v>
      </c>
      <c r="E203" t="s">
        <v>258</v>
      </c>
    </row>
    <row r="204" spans="1:5" x14ac:dyDescent="0.25">
      <c r="A204" t="s">
        <v>76</v>
      </c>
      <c r="B204" t="s">
        <v>34</v>
      </c>
      <c r="C204" t="s">
        <v>35</v>
      </c>
      <c r="D204" t="s">
        <v>211</v>
      </c>
      <c r="E204" t="s">
        <v>259</v>
      </c>
    </row>
    <row r="205" spans="1:5" x14ac:dyDescent="0.25">
      <c r="A205" t="s">
        <v>76</v>
      </c>
      <c r="B205" t="s">
        <v>34</v>
      </c>
      <c r="C205" t="s">
        <v>35</v>
      </c>
      <c r="D205" t="s">
        <v>167</v>
      </c>
      <c r="E205" t="s">
        <v>260</v>
      </c>
    </row>
    <row r="206" spans="1:5" x14ac:dyDescent="0.25">
      <c r="A206" t="s">
        <v>80</v>
      </c>
      <c r="B206" t="s">
        <v>81</v>
      </c>
      <c r="C206" t="s">
        <v>64</v>
      </c>
      <c r="D206" t="s">
        <v>167</v>
      </c>
      <c r="E206" t="s">
        <v>204</v>
      </c>
    </row>
    <row r="207" spans="1:5" x14ac:dyDescent="0.25">
      <c r="A207" t="s">
        <v>166</v>
      </c>
      <c r="B207" t="s">
        <v>19</v>
      </c>
      <c r="C207" t="s">
        <v>46</v>
      </c>
      <c r="D207" t="s">
        <v>167</v>
      </c>
      <c r="E207" t="s">
        <v>168</v>
      </c>
    </row>
    <row r="208" spans="1:5" x14ac:dyDescent="0.25">
      <c r="A208" t="s">
        <v>76</v>
      </c>
      <c r="B208" t="s">
        <v>84</v>
      </c>
      <c r="C208" t="s">
        <v>46</v>
      </c>
      <c r="D208" t="s">
        <v>171</v>
      </c>
      <c r="E208" t="s">
        <v>261</v>
      </c>
    </row>
    <row r="209" spans="1:5" x14ac:dyDescent="0.25">
      <c r="A209" t="s">
        <v>262</v>
      </c>
      <c r="B209" t="s">
        <v>158</v>
      </c>
      <c r="C209" t="s">
        <v>64</v>
      </c>
      <c r="D209" t="s">
        <v>167</v>
      </c>
      <c r="E209" t="s">
        <v>263</v>
      </c>
    </row>
    <row r="210" spans="1:5" x14ac:dyDescent="0.25">
      <c r="A210" t="s">
        <v>80</v>
      </c>
      <c r="B210" t="s">
        <v>81</v>
      </c>
      <c r="C210" t="s">
        <v>64</v>
      </c>
      <c r="D210" t="s">
        <v>171</v>
      </c>
      <c r="E210" t="s">
        <v>204</v>
      </c>
    </row>
    <row r="211" spans="1:5" x14ac:dyDescent="0.25">
      <c r="A211" t="s">
        <v>51</v>
      </c>
      <c r="B211" t="s">
        <v>30</v>
      </c>
      <c r="C211" t="s">
        <v>49</v>
      </c>
      <c r="D211" t="s">
        <v>171</v>
      </c>
      <c r="E211" t="s">
        <v>214</v>
      </c>
    </row>
    <row r="212" spans="1:5" x14ac:dyDescent="0.25">
      <c r="A212" t="s">
        <v>262</v>
      </c>
      <c r="B212" t="s">
        <v>158</v>
      </c>
      <c r="C212" t="s">
        <v>264</v>
      </c>
      <c r="D212" t="s">
        <v>167</v>
      </c>
      <c r="E212" t="s">
        <v>263</v>
      </c>
    </row>
    <row r="213" spans="1:5" x14ac:dyDescent="0.25">
      <c r="A213" t="s">
        <v>39</v>
      </c>
      <c r="B213" t="s">
        <v>199</v>
      </c>
      <c r="C213" t="s">
        <v>31</v>
      </c>
      <c r="D213" t="s">
        <v>167</v>
      </c>
      <c r="E213" t="s">
        <v>265</v>
      </c>
    </row>
    <row r="214" spans="1:5" x14ac:dyDescent="0.25">
      <c r="A214" t="s">
        <v>27</v>
      </c>
      <c r="B214" t="s">
        <v>24</v>
      </c>
      <c r="C214" t="s">
        <v>25</v>
      </c>
      <c r="D214" t="s">
        <v>211</v>
      </c>
      <c r="E214" t="s">
        <v>87</v>
      </c>
    </row>
    <row r="215" spans="1:5" x14ac:dyDescent="0.25">
      <c r="A215" t="s">
        <v>92</v>
      </c>
      <c r="B215" t="s">
        <v>24</v>
      </c>
      <c r="C215" t="s">
        <v>49</v>
      </c>
      <c r="D215" t="s">
        <v>211</v>
      </c>
      <c r="E215" t="s">
        <v>93</v>
      </c>
    </row>
    <row r="216" spans="1:5" x14ac:dyDescent="0.25">
      <c r="A216" t="s">
        <v>157</v>
      </c>
      <c r="B216" t="s">
        <v>24</v>
      </c>
      <c r="C216" t="s">
        <v>64</v>
      </c>
      <c r="D216" t="s">
        <v>211</v>
      </c>
      <c r="E216" t="s">
        <v>218</v>
      </c>
    </row>
    <row r="217" spans="1:5" x14ac:dyDescent="0.25">
      <c r="A217" t="s">
        <v>27</v>
      </c>
      <c r="B217" t="s">
        <v>40</v>
      </c>
      <c r="C217" t="s">
        <v>25</v>
      </c>
      <c r="D217" t="s">
        <v>211</v>
      </c>
      <c r="E217" t="s">
        <v>266</v>
      </c>
    </row>
    <row r="218" spans="1:5" x14ac:dyDescent="0.25">
      <c r="A218" t="s">
        <v>27</v>
      </c>
      <c r="B218" t="s">
        <v>19</v>
      </c>
      <c r="C218" t="s">
        <v>194</v>
      </c>
      <c r="D218" t="s">
        <v>211</v>
      </c>
      <c r="E218" t="s">
        <v>266</v>
      </c>
    </row>
    <row r="219" spans="1:5" x14ac:dyDescent="0.25">
      <c r="A219" t="s">
        <v>39</v>
      </c>
      <c r="B219" t="s">
        <v>199</v>
      </c>
      <c r="C219" t="s">
        <v>200</v>
      </c>
      <c r="D219" t="s">
        <v>211</v>
      </c>
      <c r="E219" t="s">
        <v>267</v>
      </c>
    </row>
    <row r="220" spans="1:5" x14ac:dyDescent="0.25">
      <c r="A220" t="s">
        <v>86</v>
      </c>
      <c r="B220" t="s">
        <v>24</v>
      </c>
      <c r="C220" t="s">
        <v>64</v>
      </c>
      <c r="D220" t="s">
        <v>167</v>
      </c>
      <c r="E220" t="s">
        <v>198</v>
      </c>
    </row>
    <row r="221" spans="1:5" x14ac:dyDescent="0.25">
      <c r="A221" t="s">
        <v>86</v>
      </c>
      <c r="B221" t="s">
        <v>24</v>
      </c>
      <c r="C221" t="s">
        <v>64</v>
      </c>
      <c r="D221" t="s">
        <v>171</v>
      </c>
      <c r="E221" t="s">
        <v>198</v>
      </c>
    </row>
    <row r="222" spans="1:5" x14ac:dyDescent="0.25">
      <c r="A222" t="s">
        <v>39</v>
      </c>
      <c r="B222" t="s">
        <v>199</v>
      </c>
      <c r="C222" t="s">
        <v>200</v>
      </c>
      <c r="D222" t="s">
        <v>167</v>
      </c>
      <c r="E222" t="s">
        <v>201</v>
      </c>
    </row>
    <row r="223" spans="1:5" x14ac:dyDescent="0.25">
      <c r="A223" t="s">
        <v>39</v>
      </c>
      <c r="B223" t="s">
        <v>199</v>
      </c>
      <c r="C223" t="s">
        <v>200</v>
      </c>
      <c r="D223" t="s">
        <v>171</v>
      </c>
      <c r="E223" t="s">
        <v>201</v>
      </c>
    </row>
    <row r="224" spans="1:5" x14ac:dyDescent="0.25">
      <c r="A224" t="s">
        <v>27</v>
      </c>
      <c r="B224" t="s">
        <v>40</v>
      </c>
      <c r="C224" t="s">
        <v>25</v>
      </c>
      <c r="D224" t="s">
        <v>171</v>
      </c>
      <c r="E224" t="s">
        <v>268</v>
      </c>
    </row>
    <row r="225" spans="1:5" x14ac:dyDescent="0.25">
      <c r="A225" t="s">
        <v>27</v>
      </c>
      <c r="B225" t="s">
        <v>19</v>
      </c>
      <c r="C225" t="s">
        <v>194</v>
      </c>
      <c r="D225" t="s">
        <v>171</v>
      </c>
      <c r="E225" t="s">
        <v>268</v>
      </c>
    </row>
    <row r="226" spans="1:5" x14ac:dyDescent="0.25">
      <c r="A226" t="s">
        <v>196</v>
      </c>
      <c r="B226" t="s">
        <v>24</v>
      </c>
      <c r="C226" t="s">
        <v>64</v>
      </c>
      <c r="D226" t="s">
        <v>171</v>
      </c>
      <c r="E226" t="s">
        <v>197</v>
      </c>
    </row>
    <row r="227" spans="1:5" x14ac:dyDescent="0.25">
      <c r="A227" t="s">
        <v>269</v>
      </c>
      <c r="B227" t="s">
        <v>45</v>
      </c>
      <c r="C227" t="s">
        <v>46</v>
      </c>
      <c r="D227" t="s">
        <v>167</v>
      </c>
      <c r="E227" t="s">
        <v>270</v>
      </c>
    </row>
    <row r="228" spans="1:5" x14ac:dyDescent="0.25">
      <c r="A228" t="s">
        <v>191</v>
      </c>
      <c r="B228" t="s">
        <v>158</v>
      </c>
      <c r="C228" t="s">
        <v>64</v>
      </c>
      <c r="D228" t="s">
        <v>167</v>
      </c>
      <c r="E228" t="s">
        <v>192</v>
      </c>
    </row>
    <row r="229" spans="1:5" x14ac:dyDescent="0.25">
      <c r="A229" t="s">
        <v>44</v>
      </c>
      <c r="B229" t="s">
        <v>45</v>
      </c>
      <c r="C229" t="s">
        <v>46</v>
      </c>
      <c r="D229" t="s">
        <v>174</v>
      </c>
      <c r="E229" t="s">
        <v>271</v>
      </c>
    </row>
    <row r="230" spans="1:5" x14ac:dyDescent="0.25">
      <c r="A230" t="s">
        <v>272</v>
      </c>
      <c r="B230" t="s">
        <v>34</v>
      </c>
      <c r="C230" t="s">
        <v>264</v>
      </c>
      <c r="D230" t="s">
        <v>174</v>
      </c>
      <c r="E230" t="s">
        <v>273</v>
      </c>
    </row>
    <row r="231" spans="1:5" x14ac:dyDescent="0.25">
      <c r="A231" t="s">
        <v>272</v>
      </c>
      <c r="B231" t="s">
        <v>34</v>
      </c>
      <c r="C231" t="s">
        <v>264</v>
      </c>
      <c r="D231" t="s">
        <v>221</v>
      </c>
      <c r="E231" t="s">
        <v>273</v>
      </c>
    </row>
    <row r="232" spans="1:5" x14ac:dyDescent="0.25">
      <c r="A232" t="s">
        <v>207</v>
      </c>
      <c r="B232" t="s">
        <v>34</v>
      </c>
      <c r="C232" t="s">
        <v>35</v>
      </c>
      <c r="D232" t="s">
        <v>221</v>
      </c>
      <c r="E232" t="s">
        <v>208</v>
      </c>
    </row>
    <row r="233" spans="1:5" x14ac:dyDescent="0.25">
      <c r="A233" t="s">
        <v>274</v>
      </c>
      <c r="B233" t="s">
        <v>34</v>
      </c>
      <c r="C233" t="s">
        <v>35</v>
      </c>
      <c r="D233" t="s">
        <v>174</v>
      </c>
      <c r="E233" t="s">
        <v>275</v>
      </c>
    </row>
    <row r="234" spans="1:5" x14ac:dyDescent="0.25">
      <c r="A234" t="s">
        <v>29</v>
      </c>
      <c r="B234" t="s">
        <v>30</v>
      </c>
      <c r="C234" t="s">
        <v>31</v>
      </c>
      <c r="D234" t="s">
        <v>174</v>
      </c>
      <c r="E234" t="s">
        <v>276</v>
      </c>
    </row>
    <row r="235" spans="1:5" x14ac:dyDescent="0.25">
      <c r="A235" t="s">
        <v>72</v>
      </c>
      <c r="B235" t="s">
        <v>158</v>
      </c>
      <c r="C235" t="s">
        <v>64</v>
      </c>
      <c r="D235" t="s">
        <v>174</v>
      </c>
      <c r="E235" t="s">
        <v>277</v>
      </c>
    </row>
    <row r="236" spans="1:5" x14ac:dyDescent="0.25">
      <c r="A236" t="s">
        <v>44</v>
      </c>
      <c r="B236" t="s">
        <v>19</v>
      </c>
      <c r="C236" t="s">
        <v>46</v>
      </c>
      <c r="D236" t="s">
        <v>211</v>
      </c>
      <c r="E236" t="s">
        <v>22</v>
      </c>
    </row>
    <row r="237" spans="1:5" x14ac:dyDescent="0.25">
      <c r="A237" t="s">
        <v>278</v>
      </c>
      <c r="B237" t="s">
        <v>158</v>
      </c>
      <c r="C237" t="s">
        <v>64</v>
      </c>
      <c r="D237" t="s">
        <v>174</v>
      </c>
      <c r="E237" t="s">
        <v>275</v>
      </c>
    </row>
    <row r="238" spans="1:5" x14ac:dyDescent="0.25">
      <c r="A238" t="s">
        <v>72</v>
      </c>
      <c r="B238" t="s">
        <v>158</v>
      </c>
      <c r="C238" t="s">
        <v>64</v>
      </c>
      <c r="D238" t="s">
        <v>221</v>
      </c>
      <c r="E238" t="s">
        <v>277</v>
      </c>
    </row>
    <row r="239" spans="1:5" x14ac:dyDescent="0.25">
      <c r="A239" t="s">
        <v>37</v>
      </c>
      <c r="B239" t="s">
        <v>19</v>
      </c>
      <c r="C239" t="s">
        <v>61</v>
      </c>
      <c r="D239" t="s">
        <v>211</v>
      </c>
      <c r="E239" t="s">
        <v>279</v>
      </c>
    </row>
    <row r="240" spans="1:5" x14ac:dyDescent="0.25">
      <c r="A240" t="s">
        <v>280</v>
      </c>
      <c r="B240" t="s">
        <v>81</v>
      </c>
      <c r="C240" t="s">
        <v>64</v>
      </c>
      <c r="D240" t="s">
        <v>211</v>
      </c>
      <c r="E240" t="s">
        <v>82</v>
      </c>
    </row>
    <row r="241" spans="1:5" x14ac:dyDescent="0.25">
      <c r="A241" t="s">
        <v>78</v>
      </c>
      <c r="B241" t="s">
        <v>19</v>
      </c>
      <c r="C241" t="s">
        <v>46</v>
      </c>
      <c r="D241" t="s">
        <v>211</v>
      </c>
      <c r="E241" t="s">
        <v>281</v>
      </c>
    </row>
    <row r="242" spans="1:5" x14ac:dyDescent="0.25">
      <c r="A242" t="s">
        <v>27</v>
      </c>
      <c r="B242" t="s">
        <v>40</v>
      </c>
      <c r="C242" t="s">
        <v>25</v>
      </c>
      <c r="D242" t="s">
        <v>211</v>
      </c>
      <c r="E242" t="s">
        <v>87</v>
      </c>
    </row>
    <row r="243" spans="1:5" x14ac:dyDescent="0.25">
      <c r="A243" t="s">
        <v>78</v>
      </c>
      <c r="B243" t="s">
        <v>19</v>
      </c>
      <c r="C243" t="s">
        <v>61</v>
      </c>
      <c r="D243" t="s">
        <v>167</v>
      </c>
      <c r="E243" t="s">
        <v>282</v>
      </c>
    </row>
    <row r="244" spans="1:5" x14ac:dyDescent="0.25">
      <c r="A244" t="s">
        <v>196</v>
      </c>
      <c r="B244" t="s">
        <v>24</v>
      </c>
      <c r="C244" t="s">
        <v>64</v>
      </c>
      <c r="D244" t="s">
        <v>167</v>
      </c>
      <c r="E244" t="s">
        <v>283</v>
      </c>
    </row>
    <row r="245" spans="1:5" x14ac:dyDescent="0.25">
      <c r="A245" t="s">
        <v>86</v>
      </c>
      <c r="B245" t="s">
        <v>24</v>
      </c>
      <c r="C245" t="s">
        <v>64</v>
      </c>
      <c r="D245" t="s">
        <v>167</v>
      </c>
      <c r="E245" t="s">
        <v>284</v>
      </c>
    </row>
    <row r="246" spans="1:5" x14ac:dyDescent="0.25">
      <c r="A246" t="s">
        <v>39</v>
      </c>
      <c r="B246" t="s">
        <v>199</v>
      </c>
      <c r="C246" t="s">
        <v>200</v>
      </c>
      <c r="D246" t="s">
        <v>167</v>
      </c>
      <c r="E246" t="s">
        <v>285</v>
      </c>
    </row>
    <row r="247" spans="1:5" x14ac:dyDescent="0.25">
      <c r="A247" t="s">
        <v>196</v>
      </c>
      <c r="B247" t="s">
        <v>24</v>
      </c>
      <c r="C247" t="s">
        <v>64</v>
      </c>
      <c r="D247" t="s">
        <v>211</v>
      </c>
      <c r="E247" t="s">
        <v>101</v>
      </c>
    </row>
    <row r="248" spans="1:5" x14ac:dyDescent="0.25">
      <c r="A248" t="s">
        <v>39</v>
      </c>
      <c r="B248" t="s">
        <v>199</v>
      </c>
      <c r="C248" t="s">
        <v>200</v>
      </c>
      <c r="D248" t="s">
        <v>211</v>
      </c>
      <c r="E248" t="s">
        <v>102</v>
      </c>
    </row>
    <row r="249" spans="1:5" x14ac:dyDescent="0.25">
      <c r="A249" t="s">
        <v>72</v>
      </c>
      <c r="B249" t="s">
        <v>19</v>
      </c>
      <c r="C249" t="s">
        <v>64</v>
      </c>
      <c r="D249" t="s">
        <v>211</v>
      </c>
      <c r="E249" t="s">
        <v>286</v>
      </c>
    </row>
    <row r="250" spans="1:5" x14ac:dyDescent="0.25">
      <c r="A250" t="s">
        <v>72</v>
      </c>
      <c r="B250" t="s">
        <v>19</v>
      </c>
      <c r="C250" t="s">
        <v>64</v>
      </c>
      <c r="D250" t="s">
        <v>171</v>
      </c>
      <c r="E250" t="s">
        <v>287</v>
      </c>
    </row>
    <row r="251" spans="1:5" x14ac:dyDescent="0.25">
      <c r="A251" t="s">
        <v>78</v>
      </c>
      <c r="B251" t="s">
        <v>19</v>
      </c>
      <c r="C251" t="s">
        <v>61</v>
      </c>
      <c r="D251" t="s">
        <v>171</v>
      </c>
      <c r="E251" t="s">
        <v>204</v>
      </c>
    </row>
    <row r="252" spans="1:5" x14ac:dyDescent="0.25">
      <c r="A252" t="s">
        <v>78</v>
      </c>
      <c r="B252" t="s">
        <v>19</v>
      </c>
      <c r="C252" t="s">
        <v>61</v>
      </c>
      <c r="D252" t="s">
        <v>211</v>
      </c>
      <c r="E252" t="s">
        <v>288</v>
      </c>
    </row>
    <row r="253" spans="1:5" x14ac:dyDescent="0.25">
      <c r="A253" t="s">
        <v>56</v>
      </c>
      <c r="B253" t="s">
        <v>30</v>
      </c>
      <c r="C253" t="s">
        <v>31</v>
      </c>
      <c r="D253" t="s">
        <v>167</v>
      </c>
      <c r="E253" t="s">
        <v>289</v>
      </c>
    </row>
    <row r="254" spans="1:5" x14ac:dyDescent="0.25">
      <c r="A254" t="s">
        <v>44</v>
      </c>
      <c r="B254" t="s">
        <v>45</v>
      </c>
      <c r="C254" t="s">
        <v>46</v>
      </c>
      <c r="D254" t="s">
        <v>167</v>
      </c>
      <c r="E254" t="s">
        <v>290</v>
      </c>
    </row>
    <row r="255" spans="1:5" x14ac:dyDescent="0.25">
      <c r="A255" t="s">
        <v>27</v>
      </c>
      <c r="B255" t="s">
        <v>40</v>
      </c>
      <c r="C255" t="s">
        <v>25</v>
      </c>
      <c r="D255" t="s">
        <v>189</v>
      </c>
      <c r="E255" t="s">
        <v>195</v>
      </c>
    </row>
    <row r="256" spans="1:5" x14ac:dyDescent="0.25">
      <c r="A256" t="s">
        <v>74</v>
      </c>
      <c r="B256" t="s">
        <v>24</v>
      </c>
      <c r="C256" t="s">
        <v>75</v>
      </c>
      <c r="D256" t="s">
        <v>189</v>
      </c>
      <c r="E256" t="s">
        <v>291</v>
      </c>
    </row>
    <row r="257" spans="1:5" x14ac:dyDescent="0.25">
      <c r="A257" t="s">
        <v>23</v>
      </c>
      <c r="B257" t="s">
        <v>24</v>
      </c>
      <c r="C257" t="s">
        <v>64</v>
      </c>
      <c r="D257" t="s">
        <v>221</v>
      </c>
      <c r="E257" t="s">
        <v>292</v>
      </c>
    </row>
    <row r="258" spans="1:5" x14ac:dyDescent="0.25">
      <c r="A258" t="s">
        <v>90</v>
      </c>
      <c r="B258" t="s">
        <v>34</v>
      </c>
      <c r="C258" t="s">
        <v>49</v>
      </c>
      <c r="D258" t="s">
        <v>167</v>
      </c>
      <c r="E258" t="s">
        <v>293</v>
      </c>
    </row>
    <row r="259" spans="1:5" x14ac:dyDescent="0.25">
      <c r="A259" t="s">
        <v>54</v>
      </c>
      <c r="B259" t="s">
        <v>30</v>
      </c>
      <c r="C259" t="s">
        <v>31</v>
      </c>
      <c r="D259" t="s">
        <v>167</v>
      </c>
      <c r="E259" t="s">
        <v>294</v>
      </c>
    </row>
    <row r="260" spans="1:5" x14ac:dyDescent="0.25">
      <c r="A260" t="s">
        <v>80</v>
      </c>
      <c r="B260" t="s">
        <v>81</v>
      </c>
      <c r="C260" t="s">
        <v>64</v>
      </c>
      <c r="D260" t="s">
        <v>167</v>
      </c>
      <c r="E260" t="s">
        <v>295</v>
      </c>
    </row>
    <row r="261" spans="1:5" x14ac:dyDescent="0.25">
      <c r="A261" t="s">
        <v>39</v>
      </c>
      <c r="B261" t="s">
        <v>199</v>
      </c>
      <c r="C261" t="s">
        <v>200</v>
      </c>
      <c r="D261" t="s">
        <v>171</v>
      </c>
      <c r="E261" t="s">
        <v>296</v>
      </c>
    </row>
    <row r="262" spans="1:5" x14ac:dyDescent="0.25">
      <c r="A262" t="s">
        <v>88</v>
      </c>
      <c r="B262" t="s">
        <v>34</v>
      </c>
      <c r="C262" t="s">
        <v>49</v>
      </c>
      <c r="D262" t="s">
        <v>211</v>
      </c>
      <c r="E262" t="s">
        <v>107</v>
      </c>
    </row>
    <row r="263" spans="1:5" x14ac:dyDescent="0.25">
      <c r="A263" t="s">
        <v>52</v>
      </c>
      <c r="B263" t="s">
        <v>30</v>
      </c>
      <c r="C263" t="s">
        <v>49</v>
      </c>
      <c r="D263" t="s">
        <v>211</v>
      </c>
      <c r="E263" t="s">
        <v>105</v>
      </c>
    </row>
    <row r="264" spans="1:5" x14ac:dyDescent="0.25">
      <c r="A264" t="s">
        <v>51</v>
      </c>
      <c r="B264" t="s">
        <v>30</v>
      </c>
      <c r="C264" t="s">
        <v>49</v>
      </c>
      <c r="D264" t="s">
        <v>211</v>
      </c>
      <c r="E264" t="s">
        <v>108</v>
      </c>
    </row>
    <row r="265" spans="1:5" x14ac:dyDescent="0.25">
      <c r="A265" t="s">
        <v>88</v>
      </c>
      <c r="B265" t="s">
        <v>34</v>
      </c>
      <c r="C265" t="s">
        <v>49</v>
      </c>
      <c r="D265" t="s">
        <v>189</v>
      </c>
      <c r="E265" t="s">
        <v>297</v>
      </c>
    </row>
    <row r="266" spans="1:5" x14ac:dyDescent="0.25">
      <c r="A266" t="s">
        <v>52</v>
      </c>
      <c r="B266" t="s">
        <v>30</v>
      </c>
      <c r="C266" t="s">
        <v>49</v>
      </c>
      <c r="D266" t="s">
        <v>189</v>
      </c>
      <c r="E266" t="s">
        <v>298</v>
      </c>
    </row>
    <row r="267" spans="1:5" x14ac:dyDescent="0.25">
      <c r="A267" t="s">
        <v>51</v>
      </c>
      <c r="B267" t="s">
        <v>30</v>
      </c>
      <c r="C267" t="s">
        <v>49</v>
      </c>
      <c r="D267" t="s">
        <v>167</v>
      </c>
      <c r="E267" t="s">
        <v>299</v>
      </c>
    </row>
    <row r="268" spans="1:5" x14ac:dyDescent="0.25">
      <c r="A268" t="s">
        <v>23</v>
      </c>
      <c r="B268" t="s">
        <v>24</v>
      </c>
      <c r="C268" t="s">
        <v>188</v>
      </c>
      <c r="D268" t="s">
        <v>189</v>
      </c>
      <c r="E268" t="s">
        <v>268</v>
      </c>
    </row>
    <row r="269" spans="1:5" x14ac:dyDescent="0.25">
      <c r="A269" t="s">
        <v>191</v>
      </c>
      <c r="B269" t="s">
        <v>158</v>
      </c>
      <c r="C269" t="s">
        <v>64</v>
      </c>
      <c r="D269" t="s">
        <v>189</v>
      </c>
      <c r="E269" t="s">
        <v>300</v>
      </c>
    </row>
    <row r="270" spans="1:5" x14ac:dyDescent="0.25">
      <c r="A270" t="s">
        <v>94</v>
      </c>
      <c r="B270" t="s">
        <v>24</v>
      </c>
      <c r="C270" t="s">
        <v>25</v>
      </c>
      <c r="D270" t="s">
        <v>189</v>
      </c>
      <c r="E270" t="s">
        <v>301</v>
      </c>
    </row>
    <row r="271" spans="1:5" x14ac:dyDescent="0.25">
      <c r="A271" t="s">
        <v>27</v>
      </c>
      <c r="B271" t="s">
        <v>19</v>
      </c>
      <c r="C271" t="s">
        <v>194</v>
      </c>
      <c r="D271" t="s">
        <v>189</v>
      </c>
      <c r="E271" t="s">
        <v>302</v>
      </c>
    </row>
    <row r="272" spans="1:5" x14ac:dyDescent="0.25">
      <c r="A272" t="s">
        <v>196</v>
      </c>
      <c r="B272" t="s">
        <v>24</v>
      </c>
      <c r="C272" t="s">
        <v>64</v>
      </c>
      <c r="D272" t="s">
        <v>189</v>
      </c>
      <c r="E272" t="s">
        <v>303</v>
      </c>
    </row>
    <row r="273" spans="1:5" x14ac:dyDescent="0.25">
      <c r="A273" t="s">
        <v>157</v>
      </c>
      <c r="B273" t="s">
        <v>24</v>
      </c>
      <c r="C273" t="s">
        <v>64</v>
      </c>
      <c r="D273" t="s">
        <v>189</v>
      </c>
      <c r="E273" t="s">
        <v>304</v>
      </c>
    </row>
    <row r="274" spans="1:5" x14ac:dyDescent="0.25">
      <c r="A274" t="s">
        <v>39</v>
      </c>
      <c r="B274" t="s">
        <v>199</v>
      </c>
      <c r="C274" t="s">
        <v>200</v>
      </c>
      <c r="D274" t="s">
        <v>189</v>
      </c>
      <c r="E274" t="s">
        <v>296</v>
      </c>
    </row>
    <row r="275" spans="1:5" x14ac:dyDescent="0.25">
      <c r="A275" t="s">
        <v>23</v>
      </c>
      <c r="B275" t="s">
        <v>24</v>
      </c>
      <c r="C275" t="s">
        <v>188</v>
      </c>
      <c r="D275" t="s">
        <v>167</v>
      </c>
      <c r="E275" t="s">
        <v>268</v>
      </c>
    </row>
    <row r="276" spans="1:5" x14ac:dyDescent="0.25">
      <c r="A276" t="s">
        <v>191</v>
      </c>
      <c r="B276" t="s">
        <v>158</v>
      </c>
      <c r="C276" t="s">
        <v>64</v>
      </c>
      <c r="D276" t="s">
        <v>167</v>
      </c>
      <c r="E276" t="s">
        <v>300</v>
      </c>
    </row>
    <row r="277" spans="1:5" x14ac:dyDescent="0.25">
      <c r="A277" t="s">
        <v>56</v>
      </c>
      <c r="B277" t="s">
        <v>30</v>
      </c>
      <c r="C277" t="s">
        <v>31</v>
      </c>
      <c r="D277" t="s">
        <v>211</v>
      </c>
      <c r="E277" t="s">
        <v>111</v>
      </c>
    </row>
    <row r="278" spans="1:5" x14ac:dyDescent="0.25">
      <c r="A278" t="s">
        <v>56</v>
      </c>
      <c r="B278" t="s">
        <v>30</v>
      </c>
      <c r="C278" t="s">
        <v>31</v>
      </c>
      <c r="D278" t="s">
        <v>189</v>
      </c>
      <c r="E278" t="s">
        <v>289</v>
      </c>
    </row>
    <row r="279" spans="1:5" x14ac:dyDescent="0.25">
      <c r="A279" t="s">
        <v>86</v>
      </c>
      <c r="B279" t="s">
        <v>24</v>
      </c>
      <c r="C279" t="s">
        <v>64</v>
      </c>
      <c r="D279" t="s">
        <v>189</v>
      </c>
      <c r="E279" t="s">
        <v>304</v>
      </c>
    </row>
    <row r="280" spans="1:5" x14ac:dyDescent="0.25">
      <c r="A280" t="s">
        <v>39</v>
      </c>
      <c r="B280" t="s">
        <v>199</v>
      </c>
      <c r="C280" t="s">
        <v>200</v>
      </c>
      <c r="D280" t="s">
        <v>171</v>
      </c>
      <c r="E280" t="s">
        <v>296</v>
      </c>
    </row>
    <row r="281" spans="1:5" x14ac:dyDescent="0.25">
      <c r="A281" t="s">
        <v>86</v>
      </c>
      <c r="B281" t="s">
        <v>24</v>
      </c>
      <c r="C281" t="s">
        <v>64</v>
      </c>
      <c r="D281" t="s">
        <v>171</v>
      </c>
      <c r="E281" t="s">
        <v>304</v>
      </c>
    </row>
    <row r="282" spans="1:5" x14ac:dyDescent="0.25">
      <c r="A282" t="s">
        <v>39</v>
      </c>
      <c r="B282" t="s">
        <v>199</v>
      </c>
      <c r="C282" t="s">
        <v>200</v>
      </c>
      <c r="D282" t="s">
        <v>167</v>
      </c>
      <c r="E282" t="s">
        <v>296</v>
      </c>
    </row>
    <row r="283" spans="1:5" x14ac:dyDescent="0.25">
      <c r="A283" t="s">
        <v>157</v>
      </c>
      <c r="B283" t="s">
        <v>24</v>
      </c>
      <c r="C283" t="s">
        <v>64</v>
      </c>
      <c r="D283" t="s">
        <v>167</v>
      </c>
      <c r="E283" t="s">
        <v>304</v>
      </c>
    </row>
    <row r="284" spans="1:5" x14ac:dyDescent="0.25">
      <c r="A284" t="s">
        <v>42</v>
      </c>
      <c r="B284" t="s">
        <v>19</v>
      </c>
      <c r="C284" t="s">
        <v>64</v>
      </c>
      <c r="D284" t="s">
        <v>167</v>
      </c>
      <c r="E284" t="s">
        <v>305</v>
      </c>
    </row>
    <row r="285" spans="1:5" x14ac:dyDescent="0.25">
      <c r="A285" t="s">
        <v>196</v>
      </c>
      <c r="B285" t="s">
        <v>24</v>
      </c>
      <c r="C285" t="s">
        <v>64</v>
      </c>
      <c r="D285" t="s">
        <v>167</v>
      </c>
      <c r="E285" t="s">
        <v>303</v>
      </c>
    </row>
    <row r="286" spans="1:5" x14ac:dyDescent="0.25">
      <c r="A286" t="s">
        <v>86</v>
      </c>
      <c r="B286" t="s">
        <v>24</v>
      </c>
      <c r="C286" t="s">
        <v>64</v>
      </c>
      <c r="D286" t="s">
        <v>167</v>
      </c>
      <c r="E286" t="s">
        <v>304</v>
      </c>
    </row>
    <row r="287" spans="1:5" x14ac:dyDescent="0.25">
      <c r="A287" t="s">
        <v>27</v>
      </c>
      <c r="B287" t="s">
        <v>19</v>
      </c>
      <c r="C287" t="s">
        <v>194</v>
      </c>
      <c r="D287" t="s">
        <v>167</v>
      </c>
      <c r="E287" t="s">
        <v>302</v>
      </c>
    </row>
    <row r="288" spans="1:5" x14ac:dyDescent="0.25">
      <c r="A288" t="s">
        <v>27</v>
      </c>
      <c r="B288" t="s">
        <v>19</v>
      </c>
      <c r="C288" t="s">
        <v>194</v>
      </c>
      <c r="D288" t="s">
        <v>171</v>
      </c>
      <c r="E288" t="s">
        <v>268</v>
      </c>
    </row>
    <row r="289" spans="1:5" x14ac:dyDescent="0.25">
      <c r="A289" t="s">
        <v>196</v>
      </c>
      <c r="B289" t="s">
        <v>24</v>
      </c>
      <c r="C289" t="s">
        <v>64</v>
      </c>
      <c r="D289" t="s">
        <v>171</v>
      </c>
      <c r="E289" t="s">
        <v>303</v>
      </c>
    </row>
    <row r="290" spans="1:5" x14ac:dyDescent="0.25">
      <c r="A290" t="s">
        <v>88</v>
      </c>
      <c r="B290" t="s">
        <v>34</v>
      </c>
      <c r="C290" t="s">
        <v>49</v>
      </c>
      <c r="D290" t="s">
        <v>167</v>
      </c>
      <c r="E290" t="s">
        <v>297</v>
      </c>
    </row>
    <row r="291" spans="1:5" x14ac:dyDescent="0.25">
      <c r="A291" t="s">
        <v>52</v>
      </c>
      <c r="B291" t="s">
        <v>30</v>
      </c>
      <c r="C291" t="s">
        <v>49</v>
      </c>
      <c r="D291" t="s">
        <v>167</v>
      </c>
      <c r="E291" t="s">
        <v>298</v>
      </c>
    </row>
    <row r="292" spans="1:5" x14ac:dyDescent="0.25">
      <c r="A292" t="s">
        <v>58</v>
      </c>
      <c r="B292" t="s">
        <v>34</v>
      </c>
      <c r="C292" t="s">
        <v>49</v>
      </c>
      <c r="D292" t="s">
        <v>211</v>
      </c>
      <c r="E292" t="s">
        <v>53</v>
      </c>
    </row>
    <row r="293" spans="1:5" x14ac:dyDescent="0.25">
      <c r="A293" t="s">
        <v>58</v>
      </c>
      <c r="B293" t="s">
        <v>34</v>
      </c>
      <c r="C293" t="s">
        <v>49</v>
      </c>
      <c r="D293" t="s">
        <v>167</v>
      </c>
      <c r="E293" t="s">
        <v>306</v>
      </c>
    </row>
    <row r="294" spans="1:5" x14ac:dyDescent="0.25">
      <c r="A294" t="s">
        <v>58</v>
      </c>
      <c r="B294" t="s">
        <v>34</v>
      </c>
      <c r="C294" t="s">
        <v>49</v>
      </c>
      <c r="D294" t="s">
        <v>189</v>
      </c>
      <c r="E294" t="s">
        <v>306</v>
      </c>
    </row>
    <row r="295" spans="1:5" x14ac:dyDescent="0.25">
      <c r="A295" t="s">
        <v>234</v>
      </c>
      <c r="B295" t="s">
        <v>30</v>
      </c>
      <c r="C295" t="s">
        <v>49</v>
      </c>
      <c r="D295" t="s">
        <v>189</v>
      </c>
      <c r="E295" t="s">
        <v>307</v>
      </c>
    </row>
    <row r="296" spans="1:5" x14ac:dyDescent="0.25">
      <c r="A296" t="s">
        <v>51</v>
      </c>
      <c r="B296" t="s">
        <v>30</v>
      </c>
      <c r="C296" t="s">
        <v>49</v>
      </c>
      <c r="D296" t="s">
        <v>189</v>
      </c>
      <c r="E296" t="s">
        <v>299</v>
      </c>
    </row>
    <row r="297" spans="1:5" x14ac:dyDescent="0.25">
      <c r="A297" t="s">
        <v>184</v>
      </c>
      <c r="B297" t="s">
        <v>30</v>
      </c>
      <c r="C297" t="s">
        <v>49</v>
      </c>
      <c r="D297" t="s">
        <v>211</v>
      </c>
      <c r="E297" t="s">
        <v>308</v>
      </c>
    </row>
    <row r="298" spans="1:5" x14ac:dyDescent="0.25">
      <c r="A298" t="s">
        <v>184</v>
      </c>
      <c r="B298" t="s">
        <v>30</v>
      </c>
      <c r="C298" t="s">
        <v>49</v>
      </c>
      <c r="D298" t="s">
        <v>167</v>
      </c>
      <c r="E298" t="s">
        <v>307</v>
      </c>
    </row>
    <row r="299" spans="1:5" x14ac:dyDescent="0.25">
      <c r="A299" t="s">
        <v>239</v>
      </c>
      <c r="B299" t="s">
        <v>19</v>
      </c>
      <c r="C299" t="s">
        <v>64</v>
      </c>
      <c r="D299" t="s">
        <v>211</v>
      </c>
      <c r="E299" t="s">
        <v>309</v>
      </c>
    </row>
    <row r="300" spans="1:5" x14ac:dyDescent="0.25">
      <c r="A300" t="s">
        <v>241</v>
      </c>
      <c r="B300" t="s">
        <v>45</v>
      </c>
      <c r="C300" t="s">
        <v>163</v>
      </c>
      <c r="D300" t="s">
        <v>167</v>
      </c>
      <c r="E300" t="s">
        <v>310</v>
      </c>
    </row>
    <row r="301" spans="1:5" x14ac:dyDescent="0.25">
      <c r="A301" t="s">
        <v>78</v>
      </c>
      <c r="B301" t="s">
        <v>19</v>
      </c>
      <c r="C301" t="s">
        <v>61</v>
      </c>
      <c r="D301" t="s">
        <v>189</v>
      </c>
      <c r="E301" t="s">
        <v>204</v>
      </c>
    </row>
    <row r="302" spans="1:5" x14ac:dyDescent="0.25">
      <c r="A302" t="s">
        <v>239</v>
      </c>
      <c r="B302" t="s">
        <v>19</v>
      </c>
      <c r="C302" t="s">
        <v>61</v>
      </c>
      <c r="D302" t="s">
        <v>189</v>
      </c>
      <c r="E302" t="s">
        <v>311</v>
      </c>
    </row>
    <row r="303" spans="1:5" x14ac:dyDescent="0.25">
      <c r="A303" t="s">
        <v>312</v>
      </c>
      <c r="B303" t="s">
        <v>40</v>
      </c>
      <c r="C303" t="s">
        <v>49</v>
      </c>
      <c r="D303" t="s">
        <v>171</v>
      </c>
      <c r="E303" t="s">
        <v>258</v>
      </c>
    </row>
    <row r="304" spans="1:5" x14ac:dyDescent="0.25">
      <c r="A304" t="s">
        <v>312</v>
      </c>
      <c r="B304" t="s">
        <v>40</v>
      </c>
      <c r="C304" t="s">
        <v>49</v>
      </c>
      <c r="D304" t="s">
        <v>167</v>
      </c>
      <c r="E304" t="s">
        <v>258</v>
      </c>
    </row>
    <row r="305" spans="1:5" x14ac:dyDescent="0.25">
      <c r="A305" t="s">
        <v>262</v>
      </c>
      <c r="B305" t="s">
        <v>158</v>
      </c>
      <c r="C305" t="s">
        <v>64</v>
      </c>
      <c r="D305" t="s">
        <v>167</v>
      </c>
      <c r="E305" t="s">
        <v>313</v>
      </c>
    </row>
    <row r="306" spans="1:5" x14ac:dyDescent="0.25">
      <c r="A306" t="s">
        <v>72</v>
      </c>
      <c r="B306" t="s">
        <v>19</v>
      </c>
      <c r="C306" t="s">
        <v>64</v>
      </c>
      <c r="D306" t="s">
        <v>189</v>
      </c>
      <c r="E306" t="s">
        <v>287</v>
      </c>
    </row>
    <row r="307" spans="1:5" x14ac:dyDescent="0.25">
      <c r="A307" t="s">
        <v>312</v>
      </c>
      <c r="B307" t="s">
        <v>40</v>
      </c>
      <c r="C307" t="s">
        <v>49</v>
      </c>
      <c r="D307" t="s">
        <v>189</v>
      </c>
      <c r="E307" t="s">
        <v>258</v>
      </c>
    </row>
    <row r="308" spans="1:5" x14ac:dyDescent="0.25">
      <c r="A308" t="s">
        <v>239</v>
      </c>
      <c r="B308" t="s">
        <v>19</v>
      </c>
      <c r="C308" t="s">
        <v>64</v>
      </c>
      <c r="D308" t="s">
        <v>167</v>
      </c>
      <c r="E308" t="s">
        <v>311</v>
      </c>
    </row>
    <row r="309" spans="1:5" x14ac:dyDescent="0.25">
      <c r="A309" t="s">
        <v>78</v>
      </c>
      <c r="B309" t="s">
        <v>19</v>
      </c>
      <c r="C309" t="s">
        <v>61</v>
      </c>
      <c r="D309" t="s">
        <v>167</v>
      </c>
      <c r="E309" t="s">
        <v>204</v>
      </c>
    </row>
    <row r="310" spans="1:5" x14ac:dyDescent="0.25">
      <c r="A310" t="s">
        <v>68</v>
      </c>
      <c r="B310" t="s">
        <v>34</v>
      </c>
      <c r="C310" t="s">
        <v>49</v>
      </c>
      <c r="D310" t="s">
        <v>174</v>
      </c>
      <c r="E310" t="s">
        <v>314</v>
      </c>
    </row>
    <row r="311" spans="1:5" x14ac:dyDescent="0.25">
      <c r="A311" t="s">
        <v>70</v>
      </c>
      <c r="B311" t="s">
        <v>34</v>
      </c>
      <c r="C311" t="s">
        <v>49</v>
      </c>
      <c r="D311" t="s">
        <v>174</v>
      </c>
      <c r="E311" t="s">
        <v>315</v>
      </c>
    </row>
    <row r="312" spans="1:5" x14ac:dyDescent="0.25">
      <c r="A312" t="s">
        <v>66</v>
      </c>
      <c r="B312" t="s">
        <v>34</v>
      </c>
      <c r="C312" t="s">
        <v>49</v>
      </c>
      <c r="D312" t="s">
        <v>211</v>
      </c>
      <c r="E312" t="s">
        <v>117</v>
      </c>
    </row>
    <row r="313" spans="1:5" x14ac:dyDescent="0.25">
      <c r="A313" t="s">
        <v>66</v>
      </c>
      <c r="B313" t="s">
        <v>34</v>
      </c>
      <c r="C313" t="s">
        <v>49</v>
      </c>
      <c r="D313" t="s">
        <v>174</v>
      </c>
      <c r="E313" t="s">
        <v>316</v>
      </c>
    </row>
    <row r="314" spans="1:5" x14ac:dyDescent="0.25">
      <c r="A314" t="s">
        <v>68</v>
      </c>
      <c r="B314" t="s">
        <v>34</v>
      </c>
      <c r="C314" t="s">
        <v>49</v>
      </c>
      <c r="D314" t="s">
        <v>211</v>
      </c>
      <c r="E314" t="s">
        <v>118</v>
      </c>
    </row>
    <row r="315" spans="1:5" x14ac:dyDescent="0.25">
      <c r="A315" t="s">
        <v>70</v>
      </c>
      <c r="B315" t="s">
        <v>34</v>
      </c>
      <c r="C315" t="s">
        <v>49</v>
      </c>
      <c r="D315" t="s">
        <v>211</v>
      </c>
      <c r="E315" t="s">
        <v>119</v>
      </c>
    </row>
    <row r="316" spans="1:5" x14ac:dyDescent="0.25">
      <c r="A316" t="s">
        <v>74</v>
      </c>
      <c r="B316" t="s">
        <v>24</v>
      </c>
      <c r="C316" t="s">
        <v>75</v>
      </c>
      <c r="D316" t="s">
        <v>167</v>
      </c>
      <c r="E316" t="s">
        <v>291</v>
      </c>
    </row>
    <row r="317" spans="1:5" x14ac:dyDescent="0.25">
      <c r="A317" t="s">
        <v>74</v>
      </c>
      <c r="B317" t="s">
        <v>24</v>
      </c>
      <c r="C317" t="s">
        <v>75</v>
      </c>
      <c r="D317" t="s">
        <v>211</v>
      </c>
      <c r="E317" t="s">
        <v>317</v>
      </c>
    </row>
    <row r="318" spans="1:5" x14ac:dyDescent="0.25">
      <c r="A318" t="s">
        <v>37</v>
      </c>
      <c r="B318" t="s">
        <v>19</v>
      </c>
      <c r="C318" t="s">
        <v>61</v>
      </c>
      <c r="D318" t="s">
        <v>211</v>
      </c>
      <c r="E318" t="s">
        <v>318</v>
      </c>
    </row>
    <row r="319" spans="1:5" x14ac:dyDescent="0.25">
      <c r="A319" t="s">
        <v>39</v>
      </c>
      <c r="B319" t="s">
        <v>199</v>
      </c>
      <c r="C319" t="s">
        <v>200</v>
      </c>
      <c r="D319" t="s">
        <v>211</v>
      </c>
      <c r="E319" t="s">
        <v>104</v>
      </c>
    </row>
    <row r="320" spans="1:5" x14ac:dyDescent="0.25">
      <c r="A320" t="s">
        <v>23</v>
      </c>
      <c r="B320" t="s">
        <v>24</v>
      </c>
      <c r="C320" t="s">
        <v>188</v>
      </c>
      <c r="D320" t="s">
        <v>211</v>
      </c>
      <c r="E320" t="s">
        <v>112</v>
      </c>
    </row>
    <row r="321" spans="1:5" x14ac:dyDescent="0.25">
      <c r="A321" t="s">
        <v>27</v>
      </c>
      <c r="B321" t="s">
        <v>19</v>
      </c>
      <c r="C321" t="s">
        <v>194</v>
      </c>
      <c r="D321" t="s">
        <v>211</v>
      </c>
      <c r="E321" t="s">
        <v>138</v>
      </c>
    </row>
    <row r="322" spans="1:5" x14ac:dyDescent="0.25">
      <c r="A322" t="s">
        <v>157</v>
      </c>
      <c r="B322" t="s">
        <v>24</v>
      </c>
      <c r="C322" t="s">
        <v>64</v>
      </c>
      <c r="D322" t="s">
        <v>211</v>
      </c>
      <c r="E322" t="s">
        <v>106</v>
      </c>
    </row>
    <row r="323" spans="1:5" x14ac:dyDescent="0.25">
      <c r="A323" t="s">
        <v>92</v>
      </c>
      <c r="B323" t="s">
        <v>24</v>
      </c>
      <c r="C323" t="s">
        <v>49</v>
      </c>
      <c r="D323" t="s">
        <v>211</v>
      </c>
      <c r="E323" t="s">
        <v>110</v>
      </c>
    </row>
    <row r="324" spans="1:5" x14ac:dyDescent="0.25">
      <c r="A324" t="s">
        <v>27</v>
      </c>
      <c r="B324" t="s">
        <v>40</v>
      </c>
      <c r="C324" t="s">
        <v>25</v>
      </c>
      <c r="D324" t="s">
        <v>211</v>
      </c>
      <c r="E324" t="s">
        <v>138</v>
      </c>
    </row>
    <row r="325" spans="1:5" x14ac:dyDescent="0.25">
      <c r="A325" t="s">
        <v>27</v>
      </c>
      <c r="B325" t="s">
        <v>40</v>
      </c>
      <c r="C325" t="s">
        <v>25</v>
      </c>
      <c r="D325" t="s">
        <v>167</v>
      </c>
      <c r="E325" t="s">
        <v>319</v>
      </c>
    </row>
    <row r="326" spans="1:5" x14ac:dyDescent="0.25">
      <c r="A326" t="s">
        <v>23</v>
      </c>
      <c r="B326" t="s">
        <v>24</v>
      </c>
      <c r="C326" t="s">
        <v>64</v>
      </c>
      <c r="D326" t="s">
        <v>174</v>
      </c>
      <c r="E326" t="s">
        <v>292</v>
      </c>
    </row>
    <row r="327" spans="1:5" x14ac:dyDescent="0.25">
      <c r="A327" t="s">
        <v>23</v>
      </c>
      <c r="B327" t="s">
        <v>158</v>
      </c>
      <c r="C327" t="s">
        <v>46</v>
      </c>
      <c r="D327" t="s">
        <v>167</v>
      </c>
      <c r="E327" t="s">
        <v>320</v>
      </c>
    </row>
    <row r="328" spans="1:5" x14ac:dyDescent="0.25">
      <c r="A328" t="s">
        <v>78</v>
      </c>
      <c r="B328" t="s">
        <v>19</v>
      </c>
      <c r="C328" t="s">
        <v>61</v>
      </c>
      <c r="D328" t="s">
        <v>171</v>
      </c>
      <c r="E328" t="s">
        <v>321</v>
      </c>
    </row>
    <row r="329" spans="1:5" x14ac:dyDescent="0.25">
      <c r="A329" t="s">
        <v>169</v>
      </c>
      <c r="B329" t="s">
        <v>158</v>
      </c>
      <c r="C329" t="s">
        <v>61</v>
      </c>
      <c r="D329" t="s">
        <v>167</v>
      </c>
      <c r="E329" t="s">
        <v>322</v>
      </c>
    </row>
    <row r="330" spans="1:5" x14ac:dyDescent="0.25">
      <c r="A330" t="s">
        <v>72</v>
      </c>
      <c r="B330" t="s">
        <v>19</v>
      </c>
      <c r="C330" t="s">
        <v>64</v>
      </c>
      <c r="D330" t="s">
        <v>171</v>
      </c>
      <c r="E330" t="s">
        <v>323</v>
      </c>
    </row>
    <row r="331" spans="1:5" x14ac:dyDescent="0.25">
      <c r="A331" t="s">
        <v>78</v>
      </c>
      <c r="B331" t="s">
        <v>19</v>
      </c>
      <c r="C331" t="s">
        <v>61</v>
      </c>
      <c r="D331" t="s">
        <v>167</v>
      </c>
      <c r="E331" t="s">
        <v>321</v>
      </c>
    </row>
    <row r="332" spans="1:5" x14ac:dyDescent="0.25">
      <c r="A332" t="s">
        <v>239</v>
      </c>
      <c r="B332" t="s">
        <v>19</v>
      </c>
      <c r="C332" t="s">
        <v>64</v>
      </c>
      <c r="D332" t="s">
        <v>167</v>
      </c>
      <c r="E332" t="s">
        <v>324</v>
      </c>
    </row>
    <row r="333" spans="1:5" x14ac:dyDescent="0.25">
      <c r="A333" t="s">
        <v>56</v>
      </c>
      <c r="B333" t="s">
        <v>30</v>
      </c>
      <c r="C333" t="s">
        <v>31</v>
      </c>
      <c r="D333" t="s">
        <v>167</v>
      </c>
      <c r="E333" t="s">
        <v>325</v>
      </c>
    </row>
    <row r="334" spans="1:5" x14ac:dyDescent="0.25">
      <c r="A334" t="s">
        <v>23</v>
      </c>
      <c r="B334" t="s">
        <v>24</v>
      </c>
      <c r="C334" t="s">
        <v>188</v>
      </c>
      <c r="D334" t="s">
        <v>189</v>
      </c>
      <c r="E334" t="s">
        <v>249</v>
      </c>
    </row>
    <row r="335" spans="1:5" x14ac:dyDescent="0.25">
      <c r="A335" t="s">
        <v>191</v>
      </c>
      <c r="B335" t="s">
        <v>158</v>
      </c>
      <c r="C335" t="s">
        <v>64</v>
      </c>
      <c r="D335" t="s">
        <v>189</v>
      </c>
      <c r="E335" t="s">
        <v>326</v>
      </c>
    </row>
    <row r="336" spans="1:5" x14ac:dyDescent="0.25">
      <c r="A336" t="s">
        <v>94</v>
      </c>
      <c r="B336" t="s">
        <v>24</v>
      </c>
      <c r="C336" t="s">
        <v>25</v>
      </c>
      <c r="D336" t="s">
        <v>189</v>
      </c>
      <c r="E336" t="s">
        <v>327</v>
      </c>
    </row>
    <row r="337" spans="1:5" x14ac:dyDescent="0.25">
      <c r="A337" t="s">
        <v>27</v>
      </c>
      <c r="B337" t="s">
        <v>40</v>
      </c>
      <c r="C337" t="s">
        <v>25</v>
      </c>
      <c r="D337" t="s">
        <v>189</v>
      </c>
      <c r="E337" t="s">
        <v>319</v>
      </c>
    </row>
    <row r="338" spans="1:5" x14ac:dyDescent="0.25">
      <c r="A338" t="s">
        <v>27</v>
      </c>
      <c r="B338" t="s">
        <v>19</v>
      </c>
      <c r="C338" t="s">
        <v>194</v>
      </c>
      <c r="D338" t="s">
        <v>189</v>
      </c>
      <c r="E338" t="s">
        <v>319</v>
      </c>
    </row>
    <row r="339" spans="1:5" x14ac:dyDescent="0.25">
      <c r="A339" t="s">
        <v>196</v>
      </c>
      <c r="B339" t="s">
        <v>24</v>
      </c>
      <c r="C339" t="s">
        <v>64</v>
      </c>
      <c r="D339" t="s">
        <v>189</v>
      </c>
      <c r="E339" t="s">
        <v>328</v>
      </c>
    </row>
    <row r="340" spans="1:5" x14ac:dyDescent="0.25">
      <c r="A340" t="s">
        <v>86</v>
      </c>
      <c r="B340" t="s">
        <v>24</v>
      </c>
      <c r="C340" t="s">
        <v>64</v>
      </c>
      <c r="D340" t="s">
        <v>189</v>
      </c>
      <c r="E340" t="s">
        <v>329</v>
      </c>
    </row>
    <row r="341" spans="1:5" x14ac:dyDescent="0.25">
      <c r="A341" t="s">
        <v>39</v>
      </c>
      <c r="B341" t="s">
        <v>199</v>
      </c>
      <c r="C341" t="s">
        <v>200</v>
      </c>
      <c r="D341" t="s">
        <v>189</v>
      </c>
      <c r="E341" t="s">
        <v>183</v>
      </c>
    </row>
    <row r="342" spans="1:5" x14ac:dyDescent="0.25">
      <c r="A342" t="s">
        <v>74</v>
      </c>
      <c r="B342" t="s">
        <v>24</v>
      </c>
      <c r="C342" t="s">
        <v>75</v>
      </c>
      <c r="D342" t="s">
        <v>189</v>
      </c>
      <c r="E342" t="s">
        <v>330</v>
      </c>
    </row>
    <row r="343" spans="1:5" x14ac:dyDescent="0.25">
      <c r="A343" t="s">
        <v>23</v>
      </c>
      <c r="B343" t="s">
        <v>24</v>
      </c>
      <c r="C343" t="s">
        <v>64</v>
      </c>
      <c r="D343" t="s">
        <v>221</v>
      </c>
      <c r="E343" t="s">
        <v>331</v>
      </c>
    </row>
    <row r="344" spans="1:5" x14ac:dyDescent="0.25">
      <c r="A344" t="s">
        <v>23</v>
      </c>
      <c r="B344" t="s">
        <v>24</v>
      </c>
      <c r="C344" t="s">
        <v>25</v>
      </c>
      <c r="D344" t="s">
        <v>211</v>
      </c>
      <c r="E344" t="s">
        <v>125</v>
      </c>
    </row>
    <row r="345" spans="1:5" x14ac:dyDescent="0.25">
      <c r="A345" t="s">
        <v>90</v>
      </c>
      <c r="B345" t="s">
        <v>34</v>
      </c>
      <c r="C345" t="s">
        <v>49</v>
      </c>
      <c r="D345" t="s">
        <v>167</v>
      </c>
      <c r="E345" t="s">
        <v>332</v>
      </c>
    </row>
    <row r="346" spans="1:5" x14ac:dyDescent="0.25">
      <c r="A346" t="s">
        <v>54</v>
      </c>
      <c r="B346" t="s">
        <v>30</v>
      </c>
      <c r="C346" t="s">
        <v>31</v>
      </c>
      <c r="D346" t="s">
        <v>167</v>
      </c>
      <c r="E346" t="s">
        <v>333</v>
      </c>
    </row>
    <row r="347" spans="1:5" x14ac:dyDescent="0.25">
      <c r="A347" t="s">
        <v>80</v>
      </c>
      <c r="B347" t="s">
        <v>81</v>
      </c>
      <c r="C347" t="s">
        <v>64</v>
      </c>
      <c r="D347" t="s">
        <v>167</v>
      </c>
      <c r="E347" t="s">
        <v>334</v>
      </c>
    </row>
    <row r="348" spans="1:5" x14ac:dyDescent="0.25">
      <c r="A348" t="s">
        <v>88</v>
      </c>
      <c r="B348" t="s">
        <v>34</v>
      </c>
      <c r="C348" t="s">
        <v>49</v>
      </c>
      <c r="D348" t="s">
        <v>211</v>
      </c>
      <c r="E348" t="s">
        <v>126</v>
      </c>
    </row>
    <row r="349" spans="1:5" x14ac:dyDescent="0.25">
      <c r="A349" t="s">
        <v>52</v>
      </c>
      <c r="B349" t="s">
        <v>30</v>
      </c>
      <c r="C349" t="s">
        <v>49</v>
      </c>
      <c r="D349" t="s">
        <v>211</v>
      </c>
      <c r="E349" t="s">
        <v>124</v>
      </c>
    </row>
    <row r="350" spans="1:5" x14ac:dyDescent="0.25">
      <c r="A350" t="s">
        <v>88</v>
      </c>
      <c r="B350" t="s">
        <v>34</v>
      </c>
      <c r="C350" t="s">
        <v>49</v>
      </c>
      <c r="D350" t="s">
        <v>189</v>
      </c>
      <c r="E350" t="s">
        <v>335</v>
      </c>
    </row>
    <row r="351" spans="1:5" x14ac:dyDescent="0.25">
      <c r="A351" t="s">
        <v>52</v>
      </c>
      <c r="B351" t="s">
        <v>30</v>
      </c>
      <c r="C351" t="s">
        <v>49</v>
      </c>
      <c r="D351" t="s">
        <v>189</v>
      </c>
      <c r="E351" t="s">
        <v>336</v>
      </c>
    </row>
    <row r="352" spans="1:5" x14ac:dyDescent="0.25">
      <c r="A352" t="s">
        <v>51</v>
      </c>
      <c r="B352" t="s">
        <v>30</v>
      </c>
      <c r="C352" t="s">
        <v>49</v>
      </c>
      <c r="D352" t="s">
        <v>167</v>
      </c>
      <c r="E352" t="s">
        <v>337</v>
      </c>
    </row>
    <row r="353" spans="1:5" x14ac:dyDescent="0.25">
      <c r="A353" t="s">
        <v>51</v>
      </c>
      <c r="B353" t="s">
        <v>30</v>
      </c>
      <c r="C353" t="s">
        <v>49</v>
      </c>
      <c r="D353" t="s">
        <v>211</v>
      </c>
      <c r="E353" t="s">
        <v>128</v>
      </c>
    </row>
    <row r="354" spans="1:5" x14ac:dyDescent="0.25">
      <c r="A354" t="s">
        <v>157</v>
      </c>
      <c r="B354" t="s">
        <v>24</v>
      </c>
      <c r="C354" t="s">
        <v>64</v>
      </c>
      <c r="D354" t="s">
        <v>189</v>
      </c>
      <c r="E354" t="s">
        <v>329</v>
      </c>
    </row>
    <row r="355" spans="1:5" x14ac:dyDescent="0.25">
      <c r="A355" t="s">
        <v>223</v>
      </c>
      <c r="B355" t="s">
        <v>40</v>
      </c>
      <c r="C355" t="s">
        <v>224</v>
      </c>
      <c r="D355" t="s">
        <v>211</v>
      </c>
      <c r="E355" t="s">
        <v>338</v>
      </c>
    </row>
    <row r="356" spans="1:5" x14ac:dyDescent="0.25">
      <c r="A356" t="s">
        <v>56</v>
      </c>
      <c r="B356" t="s">
        <v>30</v>
      </c>
      <c r="C356" t="s">
        <v>31</v>
      </c>
      <c r="D356" t="s">
        <v>211</v>
      </c>
      <c r="E356" t="s">
        <v>130</v>
      </c>
    </row>
    <row r="357" spans="1:5" x14ac:dyDescent="0.25">
      <c r="A357" t="s">
        <v>56</v>
      </c>
      <c r="B357" t="s">
        <v>30</v>
      </c>
      <c r="C357" t="s">
        <v>31</v>
      </c>
      <c r="D357" t="s">
        <v>189</v>
      </c>
      <c r="E357" t="s">
        <v>325</v>
      </c>
    </row>
    <row r="358" spans="1:5" x14ac:dyDescent="0.25">
      <c r="A358" t="s">
        <v>157</v>
      </c>
      <c r="B358" t="s">
        <v>24</v>
      </c>
      <c r="C358" t="s">
        <v>64</v>
      </c>
      <c r="D358" t="s">
        <v>167</v>
      </c>
      <c r="E358" t="s">
        <v>329</v>
      </c>
    </row>
    <row r="359" spans="1:5" x14ac:dyDescent="0.25">
      <c r="A359" t="s">
        <v>23</v>
      </c>
      <c r="B359" t="s">
        <v>24</v>
      </c>
      <c r="C359" t="s">
        <v>64</v>
      </c>
      <c r="D359" t="s">
        <v>174</v>
      </c>
      <c r="E359" t="s">
        <v>331</v>
      </c>
    </row>
    <row r="360" spans="1:5" x14ac:dyDescent="0.25">
      <c r="A360" t="s">
        <v>88</v>
      </c>
      <c r="B360" t="s">
        <v>34</v>
      </c>
      <c r="C360" t="s">
        <v>49</v>
      </c>
      <c r="D360" t="s">
        <v>167</v>
      </c>
      <c r="E360" t="s">
        <v>335</v>
      </c>
    </row>
    <row r="361" spans="1:5" x14ac:dyDescent="0.25">
      <c r="A361" t="s">
        <v>52</v>
      </c>
      <c r="B361" t="s">
        <v>30</v>
      </c>
      <c r="C361" t="s">
        <v>49</v>
      </c>
      <c r="D361" t="s">
        <v>167</v>
      </c>
      <c r="E361" t="s">
        <v>336</v>
      </c>
    </row>
    <row r="362" spans="1:5" x14ac:dyDescent="0.25">
      <c r="A362" t="s">
        <v>234</v>
      </c>
      <c r="B362" t="s">
        <v>30</v>
      </c>
      <c r="C362" t="s">
        <v>49</v>
      </c>
      <c r="D362" t="s">
        <v>211</v>
      </c>
      <c r="E362" t="s">
        <v>339</v>
      </c>
    </row>
    <row r="363" spans="1:5" x14ac:dyDescent="0.25">
      <c r="A363" t="s">
        <v>58</v>
      </c>
      <c r="B363" t="s">
        <v>34</v>
      </c>
      <c r="C363" t="s">
        <v>49</v>
      </c>
      <c r="D363" t="s">
        <v>211</v>
      </c>
      <c r="E363" t="s">
        <v>131</v>
      </c>
    </row>
    <row r="364" spans="1:5" x14ac:dyDescent="0.25">
      <c r="A364" t="s">
        <v>58</v>
      </c>
      <c r="B364" t="s">
        <v>34</v>
      </c>
      <c r="C364" t="s">
        <v>49</v>
      </c>
      <c r="D364" t="s">
        <v>167</v>
      </c>
      <c r="E364" t="s">
        <v>340</v>
      </c>
    </row>
    <row r="365" spans="1:5" x14ac:dyDescent="0.25">
      <c r="A365" t="s">
        <v>234</v>
      </c>
      <c r="B365" t="s">
        <v>30</v>
      </c>
      <c r="C365" t="s">
        <v>49</v>
      </c>
      <c r="D365" t="s">
        <v>167</v>
      </c>
      <c r="E365" t="s">
        <v>341</v>
      </c>
    </row>
    <row r="366" spans="1:5" x14ac:dyDescent="0.25">
      <c r="A366" t="s">
        <v>58</v>
      </c>
      <c r="B366" t="s">
        <v>34</v>
      </c>
      <c r="C366" t="s">
        <v>49</v>
      </c>
      <c r="D366" t="s">
        <v>189</v>
      </c>
      <c r="E366" t="s">
        <v>340</v>
      </c>
    </row>
    <row r="367" spans="1:5" x14ac:dyDescent="0.25">
      <c r="A367" t="s">
        <v>234</v>
      </c>
      <c r="B367" t="s">
        <v>30</v>
      </c>
      <c r="C367" t="s">
        <v>49</v>
      </c>
      <c r="D367" t="s">
        <v>189</v>
      </c>
      <c r="E367" t="s">
        <v>341</v>
      </c>
    </row>
    <row r="368" spans="1:5" x14ac:dyDescent="0.25">
      <c r="A368" t="s">
        <v>51</v>
      </c>
      <c r="B368" t="s">
        <v>30</v>
      </c>
      <c r="C368" t="s">
        <v>49</v>
      </c>
      <c r="D368" t="s">
        <v>189</v>
      </c>
      <c r="E368" t="s">
        <v>337</v>
      </c>
    </row>
    <row r="369" spans="1:5" x14ac:dyDescent="0.25">
      <c r="A369" t="s">
        <v>239</v>
      </c>
      <c r="B369" t="s">
        <v>19</v>
      </c>
      <c r="C369" t="s">
        <v>64</v>
      </c>
      <c r="D369" t="s">
        <v>211</v>
      </c>
      <c r="E369" t="s">
        <v>318</v>
      </c>
    </row>
    <row r="370" spans="1:5" x14ac:dyDescent="0.25">
      <c r="A370" t="s">
        <v>78</v>
      </c>
      <c r="B370" t="s">
        <v>19</v>
      </c>
      <c r="C370" t="s">
        <v>61</v>
      </c>
      <c r="D370" t="s">
        <v>189</v>
      </c>
      <c r="E370" t="s">
        <v>321</v>
      </c>
    </row>
    <row r="371" spans="1:5" x14ac:dyDescent="0.25">
      <c r="A371" t="s">
        <v>239</v>
      </c>
      <c r="B371" t="s">
        <v>19</v>
      </c>
      <c r="C371" t="s">
        <v>61</v>
      </c>
      <c r="D371" t="s">
        <v>189</v>
      </c>
      <c r="E371" t="s">
        <v>324</v>
      </c>
    </row>
    <row r="372" spans="1:5" x14ac:dyDescent="0.25">
      <c r="A372" t="s">
        <v>312</v>
      </c>
      <c r="B372" t="s">
        <v>40</v>
      </c>
      <c r="C372" t="s">
        <v>49</v>
      </c>
      <c r="D372" t="s">
        <v>167</v>
      </c>
      <c r="E372" t="s">
        <v>342</v>
      </c>
    </row>
    <row r="373" spans="1:5" x14ac:dyDescent="0.25">
      <c r="A373" t="s">
        <v>262</v>
      </c>
      <c r="B373" t="s">
        <v>158</v>
      </c>
      <c r="C373" t="s">
        <v>64</v>
      </c>
      <c r="D373" t="s">
        <v>167</v>
      </c>
      <c r="E373" t="s">
        <v>343</v>
      </c>
    </row>
    <row r="374" spans="1:5" x14ac:dyDescent="0.25">
      <c r="A374" t="s">
        <v>72</v>
      </c>
      <c r="B374" t="s">
        <v>19</v>
      </c>
      <c r="C374" t="s">
        <v>64</v>
      </c>
      <c r="D374" t="s">
        <v>189</v>
      </c>
      <c r="E374" t="s">
        <v>323</v>
      </c>
    </row>
    <row r="375" spans="1:5" x14ac:dyDescent="0.25">
      <c r="A375" t="s">
        <v>312</v>
      </c>
      <c r="B375" t="s">
        <v>40</v>
      </c>
      <c r="C375" t="s">
        <v>49</v>
      </c>
      <c r="D375" t="s">
        <v>189</v>
      </c>
      <c r="E375" t="s">
        <v>342</v>
      </c>
    </row>
    <row r="376" spans="1:5" x14ac:dyDescent="0.25">
      <c r="A376" t="s">
        <v>78</v>
      </c>
      <c r="B376" t="s">
        <v>19</v>
      </c>
      <c r="C376" t="s">
        <v>61</v>
      </c>
      <c r="D376" t="s">
        <v>211</v>
      </c>
      <c r="E376" t="s">
        <v>344</v>
      </c>
    </row>
    <row r="377" spans="1:5" x14ac:dyDescent="0.25">
      <c r="A377" t="s">
        <v>241</v>
      </c>
      <c r="B377" t="s">
        <v>45</v>
      </c>
      <c r="C377" t="s">
        <v>163</v>
      </c>
      <c r="D377" t="s">
        <v>167</v>
      </c>
      <c r="E377" t="s">
        <v>170</v>
      </c>
    </row>
    <row r="378" spans="1:5" x14ac:dyDescent="0.25">
      <c r="A378" t="s">
        <v>312</v>
      </c>
      <c r="B378" t="s">
        <v>40</v>
      </c>
      <c r="C378" t="s">
        <v>49</v>
      </c>
      <c r="D378" t="s">
        <v>171</v>
      </c>
      <c r="E378" t="s">
        <v>342</v>
      </c>
    </row>
    <row r="379" spans="1:5" x14ac:dyDescent="0.25">
      <c r="A379" t="s">
        <v>68</v>
      </c>
      <c r="B379" t="s">
        <v>34</v>
      </c>
      <c r="C379" t="s">
        <v>49</v>
      </c>
      <c r="D379" t="s">
        <v>174</v>
      </c>
      <c r="E379" t="s">
        <v>345</v>
      </c>
    </row>
    <row r="380" spans="1:5" x14ac:dyDescent="0.25">
      <c r="A380" t="s">
        <v>70</v>
      </c>
      <c r="B380" t="s">
        <v>34</v>
      </c>
      <c r="C380" t="s">
        <v>49</v>
      </c>
      <c r="D380" t="s">
        <v>174</v>
      </c>
      <c r="E380" t="s">
        <v>346</v>
      </c>
    </row>
    <row r="381" spans="1:5" x14ac:dyDescent="0.25">
      <c r="A381" t="s">
        <v>66</v>
      </c>
      <c r="B381" t="s">
        <v>34</v>
      </c>
      <c r="C381" t="s">
        <v>49</v>
      </c>
      <c r="D381" t="s">
        <v>211</v>
      </c>
      <c r="E381" t="s">
        <v>133</v>
      </c>
    </row>
    <row r="382" spans="1:5" x14ac:dyDescent="0.25">
      <c r="A382" t="s">
        <v>66</v>
      </c>
      <c r="B382" t="s">
        <v>34</v>
      </c>
      <c r="C382" t="s">
        <v>49</v>
      </c>
      <c r="D382" t="s">
        <v>174</v>
      </c>
      <c r="E382" t="s">
        <v>347</v>
      </c>
    </row>
    <row r="383" spans="1:5" x14ac:dyDescent="0.25">
      <c r="A383" t="s">
        <v>68</v>
      </c>
      <c r="B383" t="s">
        <v>34</v>
      </c>
      <c r="C383" t="s">
        <v>49</v>
      </c>
      <c r="D383" t="s">
        <v>211</v>
      </c>
      <c r="E383" t="s">
        <v>134</v>
      </c>
    </row>
    <row r="384" spans="1:5" x14ac:dyDescent="0.25">
      <c r="A384" t="s">
        <v>70</v>
      </c>
      <c r="B384" t="s">
        <v>34</v>
      </c>
      <c r="C384" t="s">
        <v>49</v>
      </c>
      <c r="D384" t="s">
        <v>211</v>
      </c>
      <c r="E384" t="s">
        <v>132</v>
      </c>
    </row>
    <row r="385" spans="1:5" x14ac:dyDescent="0.25">
      <c r="A385" t="s">
        <v>74</v>
      </c>
      <c r="B385" t="s">
        <v>24</v>
      </c>
      <c r="C385" t="s">
        <v>75</v>
      </c>
      <c r="D385" t="s">
        <v>167</v>
      </c>
      <c r="E385" t="s">
        <v>330</v>
      </c>
    </row>
    <row r="386" spans="1:5" x14ac:dyDescent="0.25">
      <c r="A386" t="s">
        <v>74</v>
      </c>
      <c r="B386" t="s">
        <v>24</v>
      </c>
      <c r="C386" t="s">
        <v>75</v>
      </c>
      <c r="D386" t="s">
        <v>211</v>
      </c>
      <c r="E386" t="s">
        <v>102</v>
      </c>
    </row>
    <row r="387" spans="1:5" x14ac:dyDescent="0.25">
      <c r="A387" t="s">
        <v>92</v>
      </c>
      <c r="B387" t="s">
        <v>24</v>
      </c>
      <c r="C387" t="s">
        <v>49</v>
      </c>
      <c r="D387" t="s">
        <v>211</v>
      </c>
      <c r="E387" t="s">
        <v>129</v>
      </c>
    </row>
    <row r="388" spans="1:5" x14ac:dyDescent="0.25">
      <c r="A388" t="s">
        <v>157</v>
      </c>
      <c r="B388" t="s">
        <v>24</v>
      </c>
      <c r="C388" t="s">
        <v>64</v>
      </c>
      <c r="D388" t="s">
        <v>211</v>
      </c>
      <c r="E388" t="s">
        <v>127</v>
      </c>
    </row>
    <row r="389" spans="1:5" x14ac:dyDescent="0.25">
      <c r="A389" t="s">
        <v>39</v>
      </c>
      <c r="B389" t="s">
        <v>199</v>
      </c>
      <c r="C389" t="s">
        <v>200</v>
      </c>
      <c r="D389" t="s">
        <v>211</v>
      </c>
      <c r="E389" t="s">
        <v>123</v>
      </c>
    </row>
    <row r="390" spans="1:5" x14ac:dyDescent="0.25">
      <c r="A390" t="s">
        <v>27</v>
      </c>
      <c r="B390" t="s">
        <v>19</v>
      </c>
      <c r="C390" t="s">
        <v>194</v>
      </c>
      <c r="D390" t="s">
        <v>211</v>
      </c>
      <c r="E390" t="s">
        <v>348</v>
      </c>
    </row>
    <row r="391" spans="1:5" x14ac:dyDescent="0.25">
      <c r="A391" t="s">
        <v>27</v>
      </c>
      <c r="B391" t="s">
        <v>40</v>
      </c>
      <c r="C391" t="s">
        <v>25</v>
      </c>
      <c r="D391" t="s">
        <v>211</v>
      </c>
      <c r="E391" t="s">
        <v>348</v>
      </c>
    </row>
    <row r="392" spans="1:5" x14ac:dyDescent="0.25">
      <c r="A392" t="s">
        <v>27</v>
      </c>
      <c r="B392" t="s">
        <v>40</v>
      </c>
      <c r="C392" t="s">
        <v>25</v>
      </c>
      <c r="D392" t="s">
        <v>171</v>
      </c>
      <c r="E392" t="s">
        <v>268</v>
      </c>
    </row>
    <row r="393" spans="1:5" x14ac:dyDescent="0.25">
      <c r="A393" t="s">
        <v>27</v>
      </c>
      <c r="B393" t="s">
        <v>19</v>
      </c>
      <c r="C393" t="s">
        <v>194</v>
      </c>
      <c r="D393" t="s">
        <v>171</v>
      </c>
      <c r="E393" t="s">
        <v>268</v>
      </c>
    </row>
    <row r="394" spans="1:5" x14ac:dyDescent="0.25">
      <c r="A394" t="s">
        <v>196</v>
      </c>
      <c r="B394" t="s">
        <v>24</v>
      </c>
      <c r="C394" t="s">
        <v>64</v>
      </c>
      <c r="D394" t="s">
        <v>171</v>
      </c>
      <c r="E394" t="s">
        <v>328</v>
      </c>
    </row>
    <row r="395" spans="1:5" x14ac:dyDescent="0.25">
      <c r="A395" t="s">
        <v>269</v>
      </c>
      <c r="B395" t="s">
        <v>45</v>
      </c>
      <c r="C395" t="s">
        <v>46</v>
      </c>
      <c r="D395" t="s">
        <v>167</v>
      </c>
      <c r="E395" t="s">
        <v>240</v>
      </c>
    </row>
    <row r="396" spans="1:5" x14ac:dyDescent="0.25">
      <c r="A396" t="s">
        <v>23</v>
      </c>
      <c r="B396" t="s">
        <v>24</v>
      </c>
      <c r="C396" t="s">
        <v>188</v>
      </c>
      <c r="D396" t="s">
        <v>167</v>
      </c>
      <c r="E396" t="s">
        <v>249</v>
      </c>
    </row>
    <row r="397" spans="1:5" x14ac:dyDescent="0.25">
      <c r="A397" t="s">
        <v>94</v>
      </c>
      <c r="B397" t="s">
        <v>24</v>
      </c>
      <c r="C397" t="s">
        <v>25</v>
      </c>
      <c r="D397" t="s">
        <v>167</v>
      </c>
      <c r="E397" t="s">
        <v>327</v>
      </c>
    </row>
    <row r="398" spans="1:5" x14ac:dyDescent="0.25">
      <c r="A398" t="s">
        <v>27</v>
      </c>
      <c r="B398" t="s">
        <v>40</v>
      </c>
      <c r="C398" t="s">
        <v>25</v>
      </c>
      <c r="D398" t="s">
        <v>167</v>
      </c>
      <c r="E398" t="s">
        <v>268</v>
      </c>
    </row>
    <row r="399" spans="1:5" x14ac:dyDescent="0.25">
      <c r="A399" t="s">
        <v>27</v>
      </c>
      <c r="B399" t="s">
        <v>19</v>
      </c>
      <c r="C399" t="s">
        <v>194</v>
      </c>
      <c r="D399" t="s">
        <v>167</v>
      </c>
      <c r="E399" t="s">
        <v>319</v>
      </c>
    </row>
    <row r="400" spans="1:5" x14ac:dyDescent="0.25">
      <c r="A400" t="s">
        <v>86</v>
      </c>
      <c r="B400" t="s">
        <v>24</v>
      </c>
      <c r="C400" t="s">
        <v>64</v>
      </c>
      <c r="D400" t="s">
        <v>167</v>
      </c>
      <c r="E400" t="s">
        <v>329</v>
      </c>
    </row>
    <row r="401" spans="1:5" x14ac:dyDescent="0.25">
      <c r="A401" t="s">
        <v>86</v>
      </c>
      <c r="B401" t="s">
        <v>24</v>
      </c>
      <c r="C401" t="s">
        <v>64</v>
      </c>
      <c r="D401" t="s">
        <v>171</v>
      </c>
      <c r="E401" t="s">
        <v>329</v>
      </c>
    </row>
    <row r="402" spans="1:5" x14ac:dyDescent="0.25">
      <c r="A402" t="s">
        <v>39</v>
      </c>
      <c r="B402" t="s">
        <v>199</v>
      </c>
      <c r="C402" t="s">
        <v>200</v>
      </c>
      <c r="D402" t="s">
        <v>167</v>
      </c>
      <c r="E402" t="s">
        <v>183</v>
      </c>
    </row>
    <row r="403" spans="1:5" x14ac:dyDescent="0.25">
      <c r="A403" t="s">
        <v>39</v>
      </c>
      <c r="B403" t="s">
        <v>199</v>
      </c>
      <c r="C403" t="s">
        <v>200</v>
      </c>
      <c r="D403" t="s">
        <v>171</v>
      </c>
      <c r="E403" t="s">
        <v>183</v>
      </c>
    </row>
    <row r="404" spans="1:5" x14ac:dyDescent="0.25">
      <c r="A404" t="s">
        <v>196</v>
      </c>
      <c r="B404" t="s">
        <v>24</v>
      </c>
      <c r="C404" t="s">
        <v>64</v>
      </c>
      <c r="D404" t="s">
        <v>167</v>
      </c>
      <c r="E404" t="s">
        <v>328</v>
      </c>
    </row>
    <row r="405" spans="1:5" x14ac:dyDescent="0.25">
      <c r="A405" t="s">
        <v>191</v>
      </c>
      <c r="B405" t="s">
        <v>158</v>
      </c>
      <c r="C405" t="s">
        <v>64</v>
      </c>
      <c r="D405" t="s">
        <v>167</v>
      </c>
      <c r="E405" t="s">
        <v>326</v>
      </c>
    </row>
    <row r="406" spans="1:5" x14ac:dyDescent="0.25">
      <c r="A406" t="s">
        <v>262</v>
      </c>
      <c r="B406" t="s">
        <v>45</v>
      </c>
      <c r="C406" t="s">
        <v>61</v>
      </c>
      <c r="D406" t="s">
        <v>167</v>
      </c>
      <c r="E406" t="s">
        <v>349</v>
      </c>
    </row>
    <row r="407" spans="1:5" x14ac:dyDescent="0.25">
      <c r="A407" t="s">
        <v>78</v>
      </c>
      <c r="B407" t="s">
        <v>19</v>
      </c>
      <c r="C407" t="s">
        <v>61</v>
      </c>
      <c r="D407" t="s">
        <v>167</v>
      </c>
      <c r="E407" t="s">
        <v>350</v>
      </c>
    </row>
    <row r="408" spans="1:5" x14ac:dyDescent="0.25">
      <c r="A408" t="s">
        <v>239</v>
      </c>
      <c r="B408" t="s">
        <v>19</v>
      </c>
      <c r="C408" t="s">
        <v>64</v>
      </c>
      <c r="D408" t="s">
        <v>167</v>
      </c>
      <c r="E408" t="s">
        <v>351</v>
      </c>
    </row>
    <row r="409" spans="1:5" x14ac:dyDescent="0.25">
      <c r="A409" t="s">
        <v>72</v>
      </c>
      <c r="B409" t="s">
        <v>19</v>
      </c>
      <c r="C409" t="s">
        <v>64</v>
      </c>
      <c r="D409" t="s">
        <v>171</v>
      </c>
      <c r="E409" t="s">
        <v>352</v>
      </c>
    </row>
    <row r="410" spans="1:5" x14ac:dyDescent="0.25">
      <c r="A410" t="s">
        <v>18</v>
      </c>
      <c r="B410" t="s">
        <v>19</v>
      </c>
      <c r="C410" t="s">
        <v>20</v>
      </c>
      <c r="D410" t="s">
        <v>167</v>
      </c>
      <c r="E410" t="s">
        <v>353</v>
      </c>
    </row>
    <row r="411" spans="1:5" x14ac:dyDescent="0.25">
      <c r="A411" t="s">
        <v>78</v>
      </c>
      <c r="B411" t="s">
        <v>19</v>
      </c>
      <c r="C411" t="s">
        <v>61</v>
      </c>
      <c r="D411" t="s">
        <v>171</v>
      </c>
      <c r="E411" t="s">
        <v>350</v>
      </c>
    </row>
    <row r="412" spans="1:5" x14ac:dyDescent="0.25">
      <c r="A412" t="s">
        <v>169</v>
      </c>
      <c r="B412" t="s">
        <v>158</v>
      </c>
      <c r="C412" t="s">
        <v>61</v>
      </c>
      <c r="D412" t="s">
        <v>167</v>
      </c>
      <c r="E412" t="s">
        <v>354</v>
      </c>
    </row>
    <row r="413" spans="1:5" x14ac:dyDescent="0.25">
      <c r="A413" t="s">
        <v>78</v>
      </c>
      <c r="B413" t="s">
        <v>19</v>
      </c>
      <c r="C413" t="s">
        <v>61</v>
      </c>
      <c r="D413" t="s">
        <v>211</v>
      </c>
      <c r="E413" t="s">
        <v>129</v>
      </c>
    </row>
    <row r="414" spans="1:5" x14ac:dyDescent="0.25">
      <c r="A414" t="s">
        <v>239</v>
      </c>
      <c r="B414" t="s">
        <v>19</v>
      </c>
      <c r="C414" t="s">
        <v>64</v>
      </c>
      <c r="D414" t="s">
        <v>211</v>
      </c>
      <c r="E414" t="s">
        <v>355</v>
      </c>
    </row>
    <row r="415" spans="1:5" x14ac:dyDescent="0.25">
      <c r="A415" t="s">
        <v>56</v>
      </c>
      <c r="B415" t="s">
        <v>30</v>
      </c>
      <c r="C415" t="s">
        <v>31</v>
      </c>
      <c r="D415" t="s">
        <v>167</v>
      </c>
      <c r="E415" t="s">
        <v>356</v>
      </c>
    </row>
    <row r="416" spans="1:5" x14ac:dyDescent="0.25">
      <c r="A416" t="s">
        <v>191</v>
      </c>
      <c r="B416" t="s">
        <v>158</v>
      </c>
      <c r="C416" t="s">
        <v>64</v>
      </c>
      <c r="D416" t="s">
        <v>189</v>
      </c>
      <c r="E416" t="s">
        <v>357</v>
      </c>
    </row>
    <row r="417" spans="1:5" x14ac:dyDescent="0.25">
      <c r="A417" t="s">
        <v>23</v>
      </c>
      <c r="B417" t="s">
        <v>24</v>
      </c>
      <c r="C417" t="s">
        <v>188</v>
      </c>
      <c r="D417" t="s">
        <v>189</v>
      </c>
      <c r="E417" t="s">
        <v>358</v>
      </c>
    </row>
    <row r="418" spans="1:5" x14ac:dyDescent="0.25">
      <c r="A418" t="s">
        <v>94</v>
      </c>
      <c r="B418" t="s">
        <v>24</v>
      </c>
      <c r="C418" t="s">
        <v>25</v>
      </c>
      <c r="D418" t="s">
        <v>189</v>
      </c>
      <c r="E418" t="s">
        <v>359</v>
      </c>
    </row>
    <row r="419" spans="1:5" x14ac:dyDescent="0.25">
      <c r="A419" t="s">
        <v>27</v>
      </c>
      <c r="B419" t="s">
        <v>40</v>
      </c>
      <c r="C419" t="s">
        <v>25</v>
      </c>
      <c r="D419" t="s">
        <v>189</v>
      </c>
      <c r="E419" t="s">
        <v>302</v>
      </c>
    </row>
    <row r="420" spans="1:5" x14ac:dyDescent="0.25">
      <c r="A420" t="s">
        <v>27</v>
      </c>
      <c r="B420" t="s">
        <v>19</v>
      </c>
      <c r="C420" t="s">
        <v>194</v>
      </c>
      <c r="D420" t="s">
        <v>189</v>
      </c>
      <c r="E420" t="s">
        <v>302</v>
      </c>
    </row>
    <row r="421" spans="1:5" x14ac:dyDescent="0.25">
      <c r="A421" t="s">
        <v>196</v>
      </c>
      <c r="B421" t="s">
        <v>24</v>
      </c>
      <c r="C421" t="s">
        <v>64</v>
      </c>
      <c r="D421" t="s">
        <v>189</v>
      </c>
      <c r="E421" t="s">
        <v>360</v>
      </c>
    </row>
    <row r="422" spans="1:5" x14ac:dyDescent="0.25">
      <c r="A422" t="s">
        <v>86</v>
      </c>
      <c r="B422" t="s">
        <v>24</v>
      </c>
      <c r="C422" t="s">
        <v>64</v>
      </c>
      <c r="D422" t="s">
        <v>189</v>
      </c>
      <c r="E422" t="s">
        <v>361</v>
      </c>
    </row>
    <row r="423" spans="1:5" x14ac:dyDescent="0.25">
      <c r="A423" t="s">
        <v>39</v>
      </c>
      <c r="B423" t="s">
        <v>199</v>
      </c>
      <c r="C423" t="s">
        <v>200</v>
      </c>
      <c r="D423" t="s">
        <v>189</v>
      </c>
      <c r="E423" t="s">
        <v>362</v>
      </c>
    </row>
    <row r="424" spans="1:5" x14ac:dyDescent="0.25">
      <c r="A424" t="s">
        <v>74</v>
      </c>
      <c r="B424" t="s">
        <v>24</v>
      </c>
      <c r="C424" t="s">
        <v>75</v>
      </c>
      <c r="D424" t="s">
        <v>189</v>
      </c>
      <c r="E424" t="s">
        <v>363</v>
      </c>
    </row>
    <row r="425" spans="1:5" x14ac:dyDescent="0.25">
      <c r="A425" t="s">
        <v>90</v>
      </c>
      <c r="B425" t="s">
        <v>34</v>
      </c>
      <c r="C425" t="s">
        <v>49</v>
      </c>
      <c r="D425" t="s">
        <v>167</v>
      </c>
      <c r="E425" t="s">
        <v>364</v>
      </c>
    </row>
    <row r="426" spans="1:5" x14ac:dyDescent="0.25">
      <c r="A426" t="s">
        <v>54</v>
      </c>
      <c r="B426" t="s">
        <v>30</v>
      </c>
      <c r="C426" t="s">
        <v>31</v>
      </c>
      <c r="D426" t="s">
        <v>167</v>
      </c>
      <c r="E426" t="s">
        <v>365</v>
      </c>
    </row>
    <row r="427" spans="1:5" x14ac:dyDescent="0.25">
      <c r="A427" t="s">
        <v>80</v>
      </c>
      <c r="B427" t="s">
        <v>81</v>
      </c>
      <c r="C427" t="s">
        <v>64</v>
      </c>
      <c r="D427" t="s">
        <v>167</v>
      </c>
      <c r="E427" t="s">
        <v>366</v>
      </c>
    </row>
    <row r="428" spans="1:5" x14ac:dyDescent="0.25">
      <c r="A428" t="s">
        <v>56</v>
      </c>
      <c r="B428" t="s">
        <v>30</v>
      </c>
      <c r="C428" t="s">
        <v>31</v>
      </c>
      <c r="D428" t="s">
        <v>167</v>
      </c>
      <c r="E428" t="s">
        <v>367</v>
      </c>
    </row>
    <row r="429" spans="1:5" x14ac:dyDescent="0.25">
      <c r="A429" t="s">
        <v>88</v>
      </c>
      <c r="B429" t="s">
        <v>34</v>
      </c>
      <c r="C429" t="s">
        <v>49</v>
      </c>
      <c r="D429" t="s">
        <v>211</v>
      </c>
      <c r="E429" t="s">
        <v>144</v>
      </c>
    </row>
    <row r="430" spans="1:5" x14ac:dyDescent="0.25">
      <c r="A430" t="s">
        <v>52</v>
      </c>
      <c r="B430" t="s">
        <v>30</v>
      </c>
      <c r="C430" t="s">
        <v>49</v>
      </c>
      <c r="D430" t="s">
        <v>211</v>
      </c>
      <c r="E430" t="s">
        <v>142</v>
      </c>
    </row>
    <row r="431" spans="1:5" x14ac:dyDescent="0.25">
      <c r="A431" t="s">
        <v>52</v>
      </c>
      <c r="B431" t="s">
        <v>30</v>
      </c>
      <c r="C431" t="s">
        <v>49</v>
      </c>
      <c r="D431" t="s">
        <v>189</v>
      </c>
      <c r="E431" t="s">
        <v>368</v>
      </c>
    </row>
    <row r="432" spans="1:5" x14ac:dyDescent="0.25">
      <c r="A432" t="s">
        <v>88</v>
      </c>
      <c r="B432" t="s">
        <v>34</v>
      </c>
      <c r="C432" t="s">
        <v>49</v>
      </c>
      <c r="D432" t="s">
        <v>189</v>
      </c>
      <c r="E432" t="s">
        <v>369</v>
      </c>
    </row>
    <row r="433" spans="1:5" x14ac:dyDescent="0.25">
      <c r="A433" t="s">
        <v>51</v>
      </c>
      <c r="B433" t="s">
        <v>30</v>
      </c>
      <c r="C433" t="s">
        <v>49</v>
      </c>
      <c r="D433" t="s">
        <v>211</v>
      </c>
      <c r="E433" t="s">
        <v>146</v>
      </c>
    </row>
    <row r="434" spans="1:5" x14ac:dyDescent="0.25">
      <c r="A434" t="s">
        <v>51</v>
      </c>
      <c r="B434" t="s">
        <v>30</v>
      </c>
      <c r="C434" t="s">
        <v>49</v>
      </c>
      <c r="D434" t="s">
        <v>167</v>
      </c>
      <c r="E434" t="s">
        <v>370</v>
      </c>
    </row>
    <row r="435" spans="1:5" x14ac:dyDescent="0.25">
      <c r="A435" t="s">
        <v>157</v>
      </c>
      <c r="B435" t="s">
        <v>24</v>
      </c>
      <c r="C435" t="s">
        <v>64</v>
      </c>
      <c r="D435" t="s">
        <v>189</v>
      </c>
      <c r="E435" t="s">
        <v>361</v>
      </c>
    </row>
    <row r="436" spans="1:5" x14ac:dyDescent="0.25">
      <c r="A436" t="s">
        <v>56</v>
      </c>
      <c r="B436" t="s">
        <v>30</v>
      </c>
      <c r="C436" t="s">
        <v>31</v>
      </c>
      <c r="D436" t="s">
        <v>211</v>
      </c>
      <c r="E436" t="s">
        <v>148</v>
      </c>
    </row>
    <row r="437" spans="1:5" x14ac:dyDescent="0.25">
      <c r="A437" t="s">
        <v>56</v>
      </c>
      <c r="B437" t="s">
        <v>30</v>
      </c>
      <c r="C437" t="s">
        <v>31</v>
      </c>
      <c r="D437" t="s">
        <v>189</v>
      </c>
      <c r="E437" t="s">
        <v>356</v>
      </c>
    </row>
    <row r="438" spans="1:5" x14ac:dyDescent="0.25">
      <c r="A438" t="s">
        <v>42</v>
      </c>
      <c r="B438" t="s">
        <v>19</v>
      </c>
      <c r="C438" t="s">
        <v>64</v>
      </c>
      <c r="D438" t="s">
        <v>167</v>
      </c>
      <c r="E438" t="s">
        <v>371</v>
      </c>
    </row>
    <row r="439" spans="1:5" x14ac:dyDescent="0.25">
      <c r="A439" t="s">
        <v>86</v>
      </c>
      <c r="B439" t="s">
        <v>24</v>
      </c>
      <c r="C439" t="s">
        <v>64</v>
      </c>
      <c r="D439" t="s">
        <v>171</v>
      </c>
      <c r="E439" t="s">
        <v>361</v>
      </c>
    </row>
    <row r="440" spans="1:5" x14ac:dyDescent="0.25">
      <c r="A440" t="s">
        <v>39</v>
      </c>
      <c r="B440" t="s">
        <v>199</v>
      </c>
      <c r="C440" t="s">
        <v>200</v>
      </c>
      <c r="D440" t="s">
        <v>171</v>
      </c>
      <c r="E440" t="s">
        <v>362</v>
      </c>
    </row>
    <row r="441" spans="1:5" x14ac:dyDescent="0.25">
      <c r="A441" t="s">
        <v>157</v>
      </c>
      <c r="B441" t="s">
        <v>24</v>
      </c>
      <c r="C441" t="s">
        <v>64</v>
      </c>
      <c r="D441" t="s">
        <v>167</v>
      </c>
      <c r="E441" t="s">
        <v>361</v>
      </c>
    </row>
    <row r="442" spans="1:5" x14ac:dyDescent="0.25">
      <c r="A442" t="s">
        <v>88</v>
      </c>
      <c r="B442" t="s">
        <v>34</v>
      </c>
      <c r="C442" t="s">
        <v>49</v>
      </c>
      <c r="D442" t="s">
        <v>167</v>
      </c>
      <c r="E442" t="s">
        <v>369</v>
      </c>
    </row>
    <row r="443" spans="1:5" x14ac:dyDescent="0.25">
      <c r="A443" t="s">
        <v>52</v>
      </c>
      <c r="B443" t="s">
        <v>30</v>
      </c>
      <c r="C443" t="s">
        <v>49</v>
      </c>
      <c r="D443" t="s">
        <v>167</v>
      </c>
      <c r="E443" t="s">
        <v>368</v>
      </c>
    </row>
    <row r="444" spans="1:5" x14ac:dyDescent="0.25">
      <c r="A444" t="s">
        <v>234</v>
      </c>
      <c r="B444" t="s">
        <v>30</v>
      </c>
      <c r="C444" t="s">
        <v>49</v>
      </c>
      <c r="D444" t="s">
        <v>211</v>
      </c>
      <c r="E444" t="s">
        <v>372</v>
      </c>
    </row>
    <row r="445" spans="1:5" x14ac:dyDescent="0.25">
      <c r="A445" t="s">
        <v>58</v>
      </c>
      <c r="B445" t="s">
        <v>34</v>
      </c>
      <c r="C445" t="s">
        <v>49</v>
      </c>
      <c r="D445" t="s">
        <v>211</v>
      </c>
      <c r="E445" t="s">
        <v>149</v>
      </c>
    </row>
    <row r="446" spans="1:5" x14ac:dyDescent="0.25">
      <c r="A446" t="s">
        <v>58</v>
      </c>
      <c r="B446" t="s">
        <v>34</v>
      </c>
      <c r="C446" t="s">
        <v>49</v>
      </c>
      <c r="D446" t="s">
        <v>167</v>
      </c>
      <c r="E446" t="s">
        <v>373</v>
      </c>
    </row>
    <row r="447" spans="1:5" x14ac:dyDescent="0.25">
      <c r="A447" t="s">
        <v>58</v>
      </c>
      <c r="B447" t="s">
        <v>34</v>
      </c>
      <c r="C447" t="s">
        <v>49</v>
      </c>
      <c r="D447" t="s">
        <v>189</v>
      </c>
      <c r="E447" t="s">
        <v>373</v>
      </c>
    </row>
    <row r="448" spans="1:5" x14ac:dyDescent="0.25">
      <c r="A448" t="s">
        <v>234</v>
      </c>
      <c r="B448" t="s">
        <v>30</v>
      </c>
      <c r="C448" t="s">
        <v>49</v>
      </c>
      <c r="D448" t="s">
        <v>189</v>
      </c>
      <c r="E448" t="s">
        <v>374</v>
      </c>
    </row>
    <row r="449" spans="1:5" x14ac:dyDescent="0.25">
      <c r="A449" t="s">
        <v>51</v>
      </c>
      <c r="B449" t="s">
        <v>30</v>
      </c>
      <c r="C449" t="s">
        <v>49</v>
      </c>
      <c r="D449" t="s">
        <v>189</v>
      </c>
      <c r="E449" t="s">
        <v>370</v>
      </c>
    </row>
    <row r="450" spans="1:5" x14ac:dyDescent="0.25">
      <c r="A450" t="s">
        <v>184</v>
      </c>
      <c r="B450" t="s">
        <v>30</v>
      </c>
      <c r="C450" t="s">
        <v>49</v>
      </c>
      <c r="D450" t="s">
        <v>167</v>
      </c>
      <c r="E450" t="s">
        <v>374</v>
      </c>
    </row>
    <row r="451" spans="1:5" x14ac:dyDescent="0.25">
      <c r="A451" t="s">
        <v>312</v>
      </c>
      <c r="B451" t="s">
        <v>40</v>
      </c>
      <c r="C451" t="s">
        <v>49</v>
      </c>
      <c r="D451" t="s">
        <v>167</v>
      </c>
      <c r="E451" t="s">
        <v>375</v>
      </c>
    </row>
    <row r="452" spans="1:5" x14ac:dyDescent="0.25">
      <c r="A452" t="s">
        <v>312</v>
      </c>
      <c r="B452" t="s">
        <v>40</v>
      </c>
      <c r="C452" t="s">
        <v>49</v>
      </c>
      <c r="D452" t="s">
        <v>171</v>
      </c>
      <c r="E452" t="s">
        <v>375</v>
      </c>
    </row>
    <row r="453" spans="1:5" x14ac:dyDescent="0.25">
      <c r="A453" t="s">
        <v>78</v>
      </c>
      <c r="B453" t="s">
        <v>19</v>
      </c>
      <c r="C453" t="s">
        <v>61</v>
      </c>
      <c r="D453" t="s">
        <v>189</v>
      </c>
      <c r="E453" t="s">
        <v>350</v>
      </c>
    </row>
    <row r="454" spans="1:5" x14ac:dyDescent="0.25">
      <c r="A454" t="s">
        <v>239</v>
      </c>
      <c r="B454" t="s">
        <v>19</v>
      </c>
      <c r="C454" t="s">
        <v>64</v>
      </c>
      <c r="D454" t="s">
        <v>189</v>
      </c>
      <c r="E454" t="s">
        <v>351</v>
      </c>
    </row>
    <row r="455" spans="1:5" x14ac:dyDescent="0.25">
      <c r="A455" t="s">
        <v>72</v>
      </c>
      <c r="B455" t="s">
        <v>19</v>
      </c>
      <c r="C455" t="s">
        <v>64</v>
      </c>
      <c r="D455" t="s">
        <v>189</v>
      </c>
      <c r="E455" t="s">
        <v>352</v>
      </c>
    </row>
    <row r="456" spans="1:5" x14ac:dyDescent="0.25">
      <c r="A456" t="s">
        <v>312</v>
      </c>
      <c r="B456" t="s">
        <v>40</v>
      </c>
      <c r="C456" t="s">
        <v>49</v>
      </c>
      <c r="D456" t="s">
        <v>189</v>
      </c>
      <c r="E456" t="s">
        <v>375</v>
      </c>
    </row>
    <row r="457" spans="1:5" x14ac:dyDescent="0.25">
      <c r="A457" t="s">
        <v>241</v>
      </c>
      <c r="B457" t="s">
        <v>45</v>
      </c>
      <c r="C457" t="s">
        <v>163</v>
      </c>
      <c r="D457" t="s">
        <v>167</v>
      </c>
      <c r="E457" t="s">
        <v>376</v>
      </c>
    </row>
    <row r="458" spans="1:5" x14ac:dyDescent="0.25">
      <c r="A458" t="s">
        <v>68</v>
      </c>
      <c r="B458" t="s">
        <v>34</v>
      </c>
      <c r="C458" t="s">
        <v>49</v>
      </c>
      <c r="D458" t="s">
        <v>174</v>
      </c>
      <c r="E458" t="s">
        <v>377</v>
      </c>
    </row>
    <row r="459" spans="1:5" x14ac:dyDescent="0.25">
      <c r="A459" t="s">
        <v>70</v>
      </c>
      <c r="B459" t="s">
        <v>34</v>
      </c>
      <c r="C459" t="s">
        <v>49</v>
      </c>
      <c r="D459" t="s">
        <v>174</v>
      </c>
      <c r="E459" t="s">
        <v>378</v>
      </c>
    </row>
    <row r="460" spans="1:5" x14ac:dyDescent="0.25">
      <c r="A460" t="s">
        <v>66</v>
      </c>
      <c r="B460" t="s">
        <v>34</v>
      </c>
      <c r="C460" t="s">
        <v>49</v>
      </c>
      <c r="D460" t="s">
        <v>211</v>
      </c>
      <c r="E460" t="s">
        <v>151</v>
      </c>
    </row>
    <row r="461" spans="1:5" x14ac:dyDescent="0.25">
      <c r="A461" t="s">
        <v>66</v>
      </c>
      <c r="B461" t="s">
        <v>34</v>
      </c>
      <c r="C461" t="s">
        <v>49</v>
      </c>
      <c r="D461" t="s">
        <v>174</v>
      </c>
      <c r="E461" t="s">
        <v>379</v>
      </c>
    </row>
    <row r="462" spans="1:5" x14ac:dyDescent="0.25">
      <c r="A462" t="s">
        <v>68</v>
      </c>
      <c r="B462" t="s">
        <v>34</v>
      </c>
      <c r="C462" t="s">
        <v>49</v>
      </c>
      <c r="D462" t="s">
        <v>211</v>
      </c>
      <c r="E462" t="s">
        <v>152</v>
      </c>
    </row>
    <row r="463" spans="1:5" x14ac:dyDescent="0.25">
      <c r="A463" t="s">
        <v>70</v>
      </c>
      <c r="B463" t="s">
        <v>34</v>
      </c>
      <c r="C463" t="s">
        <v>49</v>
      </c>
      <c r="D463" t="s">
        <v>211</v>
      </c>
      <c r="E463" t="s">
        <v>150</v>
      </c>
    </row>
    <row r="464" spans="1:5" x14ac:dyDescent="0.25">
      <c r="A464" t="s">
        <v>74</v>
      </c>
      <c r="B464" t="s">
        <v>24</v>
      </c>
      <c r="C464" t="s">
        <v>75</v>
      </c>
      <c r="D464" t="s">
        <v>167</v>
      </c>
      <c r="E464" t="s">
        <v>363</v>
      </c>
    </row>
    <row r="465" spans="1:5" x14ac:dyDescent="0.25">
      <c r="A465" t="s">
        <v>74</v>
      </c>
      <c r="B465" t="s">
        <v>24</v>
      </c>
      <c r="C465" t="s">
        <v>75</v>
      </c>
      <c r="D465" t="s">
        <v>211</v>
      </c>
      <c r="E465" t="s">
        <v>155</v>
      </c>
    </row>
    <row r="466" spans="1:5" x14ac:dyDescent="0.25">
      <c r="A466" t="s">
        <v>92</v>
      </c>
      <c r="B466" t="s">
        <v>24</v>
      </c>
      <c r="C466" t="s">
        <v>49</v>
      </c>
      <c r="D466" t="s">
        <v>211</v>
      </c>
      <c r="E466" t="s">
        <v>147</v>
      </c>
    </row>
    <row r="467" spans="1:5" x14ac:dyDescent="0.25">
      <c r="A467" t="s">
        <v>157</v>
      </c>
      <c r="B467" t="s">
        <v>24</v>
      </c>
      <c r="C467" t="s">
        <v>64</v>
      </c>
      <c r="D467" t="s">
        <v>211</v>
      </c>
      <c r="E467" t="s">
        <v>145</v>
      </c>
    </row>
    <row r="468" spans="1:5" x14ac:dyDescent="0.25">
      <c r="A468" t="s">
        <v>23</v>
      </c>
      <c r="B468" t="s">
        <v>24</v>
      </c>
      <c r="C468" t="s">
        <v>188</v>
      </c>
      <c r="D468" t="s">
        <v>211</v>
      </c>
      <c r="E468" t="s">
        <v>143</v>
      </c>
    </row>
    <row r="469" spans="1:5" x14ac:dyDescent="0.25">
      <c r="A469" t="s">
        <v>27</v>
      </c>
      <c r="B469" t="s">
        <v>19</v>
      </c>
      <c r="C469" t="s">
        <v>194</v>
      </c>
      <c r="D469" t="s">
        <v>211</v>
      </c>
      <c r="E469" t="s">
        <v>113</v>
      </c>
    </row>
    <row r="470" spans="1:5" x14ac:dyDescent="0.25">
      <c r="A470" t="s">
        <v>39</v>
      </c>
      <c r="B470" t="s">
        <v>199</v>
      </c>
      <c r="C470" t="s">
        <v>200</v>
      </c>
      <c r="D470" t="s">
        <v>211</v>
      </c>
      <c r="E470" t="s">
        <v>141</v>
      </c>
    </row>
    <row r="471" spans="1:5" x14ac:dyDescent="0.25">
      <c r="A471" t="s">
        <v>27</v>
      </c>
      <c r="B471" t="s">
        <v>19</v>
      </c>
      <c r="C471" t="s">
        <v>194</v>
      </c>
      <c r="D471" t="s">
        <v>171</v>
      </c>
      <c r="E471" t="s">
        <v>302</v>
      </c>
    </row>
    <row r="472" spans="1:5" x14ac:dyDescent="0.25">
      <c r="A472" t="s">
        <v>196</v>
      </c>
      <c r="B472" t="s">
        <v>24</v>
      </c>
      <c r="C472" t="s">
        <v>64</v>
      </c>
      <c r="D472" t="s">
        <v>171</v>
      </c>
      <c r="E472" t="s">
        <v>360</v>
      </c>
    </row>
    <row r="473" spans="1:5" x14ac:dyDescent="0.25">
      <c r="A473" t="s">
        <v>269</v>
      </c>
      <c r="B473" t="s">
        <v>45</v>
      </c>
      <c r="C473" t="s">
        <v>46</v>
      </c>
      <c r="D473" t="s">
        <v>167</v>
      </c>
      <c r="E473" t="s">
        <v>380</v>
      </c>
    </row>
    <row r="474" spans="1:5" x14ac:dyDescent="0.25">
      <c r="A474" t="s">
        <v>191</v>
      </c>
      <c r="B474" t="s">
        <v>158</v>
      </c>
      <c r="C474" t="s">
        <v>64</v>
      </c>
      <c r="D474" t="s">
        <v>167</v>
      </c>
      <c r="E474" t="s">
        <v>357</v>
      </c>
    </row>
    <row r="475" spans="1:5" x14ac:dyDescent="0.25">
      <c r="A475" t="s">
        <v>23</v>
      </c>
      <c r="B475" t="s">
        <v>24</v>
      </c>
      <c r="C475" t="s">
        <v>188</v>
      </c>
      <c r="D475" t="s">
        <v>167</v>
      </c>
      <c r="E475" t="s">
        <v>358</v>
      </c>
    </row>
    <row r="476" spans="1:5" x14ac:dyDescent="0.25">
      <c r="A476" t="s">
        <v>94</v>
      </c>
      <c r="B476" t="s">
        <v>24</v>
      </c>
      <c r="C476" t="s">
        <v>25</v>
      </c>
      <c r="D476" t="s">
        <v>167</v>
      </c>
      <c r="E476" t="s">
        <v>359</v>
      </c>
    </row>
    <row r="477" spans="1:5" x14ac:dyDescent="0.25">
      <c r="A477" t="s">
        <v>27</v>
      </c>
      <c r="B477" t="s">
        <v>19</v>
      </c>
      <c r="C477" t="s">
        <v>194</v>
      </c>
      <c r="D477" t="s">
        <v>167</v>
      </c>
      <c r="E477" t="s">
        <v>302</v>
      </c>
    </row>
    <row r="478" spans="1:5" x14ac:dyDescent="0.25">
      <c r="A478" t="s">
        <v>86</v>
      </c>
      <c r="B478" t="s">
        <v>24</v>
      </c>
      <c r="C478" t="s">
        <v>64</v>
      </c>
      <c r="D478" t="s">
        <v>167</v>
      </c>
      <c r="E478" t="s">
        <v>361</v>
      </c>
    </row>
    <row r="479" spans="1:5" x14ac:dyDescent="0.25">
      <c r="A479" t="s">
        <v>39</v>
      </c>
      <c r="B479" t="s">
        <v>199</v>
      </c>
      <c r="C479" t="s">
        <v>200</v>
      </c>
      <c r="D479" t="s">
        <v>167</v>
      </c>
      <c r="E479" t="s">
        <v>362</v>
      </c>
    </row>
    <row r="480" spans="1:5" x14ac:dyDescent="0.25">
      <c r="A480" t="s">
        <v>196</v>
      </c>
      <c r="B480" t="s">
        <v>24</v>
      </c>
      <c r="C480" t="s">
        <v>64</v>
      </c>
      <c r="D480" t="s">
        <v>167</v>
      </c>
      <c r="E480" t="s">
        <v>360</v>
      </c>
    </row>
    <row r="481" spans="1:5" x14ac:dyDescent="0.25">
      <c r="A481" t="s">
        <v>78</v>
      </c>
      <c r="B481" t="s">
        <v>158</v>
      </c>
      <c r="C481" t="s">
        <v>163</v>
      </c>
      <c r="D481" t="s">
        <v>167</v>
      </c>
      <c r="E481" t="s">
        <v>381</v>
      </c>
    </row>
    <row r="482" spans="1:5" x14ac:dyDescent="0.25">
      <c r="A482" t="s">
        <v>86</v>
      </c>
      <c r="B482" t="s">
        <v>158</v>
      </c>
      <c r="C482" t="s">
        <v>46</v>
      </c>
      <c r="D482" t="s">
        <v>189</v>
      </c>
      <c r="E482" t="s">
        <v>382</v>
      </c>
    </row>
    <row r="483" spans="1:5" x14ac:dyDescent="0.25">
      <c r="A483" t="s">
        <v>39</v>
      </c>
      <c r="B483" t="s">
        <v>158</v>
      </c>
      <c r="C483" t="s">
        <v>46</v>
      </c>
      <c r="D483" t="s">
        <v>189</v>
      </c>
      <c r="E483" t="s">
        <v>383</v>
      </c>
    </row>
    <row r="484" spans="1:5" x14ac:dyDescent="0.25">
      <c r="A484" t="s">
        <v>78</v>
      </c>
      <c r="B484" t="s">
        <v>158</v>
      </c>
      <c r="C484" t="s">
        <v>163</v>
      </c>
      <c r="D484" t="s">
        <v>189</v>
      </c>
      <c r="E484" t="s">
        <v>381</v>
      </c>
    </row>
    <row r="485" spans="1:5" x14ac:dyDescent="0.25">
      <c r="A485" t="s">
        <v>39</v>
      </c>
      <c r="B485" t="s">
        <v>158</v>
      </c>
      <c r="C485" t="s">
        <v>46</v>
      </c>
      <c r="D485" t="s">
        <v>211</v>
      </c>
      <c r="E485" t="s">
        <v>162</v>
      </c>
    </row>
    <row r="486" spans="1:5" x14ac:dyDescent="0.25">
      <c r="A486" t="s">
        <v>86</v>
      </c>
      <c r="B486" t="s">
        <v>158</v>
      </c>
      <c r="C486" t="s">
        <v>46</v>
      </c>
      <c r="D486" t="s">
        <v>167</v>
      </c>
      <c r="E486" t="s">
        <v>382</v>
      </c>
    </row>
    <row r="487" spans="1:5" x14ac:dyDescent="0.25">
      <c r="A487" t="s">
        <v>39</v>
      </c>
      <c r="B487" t="s">
        <v>158</v>
      </c>
      <c r="C487" t="s">
        <v>46</v>
      </c>
      <c r="D487" t="s">
        <v>167</v>
      </c>
      <c r="E487" t="s">
        <v>383</v>
      </c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9A3-0E60-40E2-B336-45812972816E}">
  <dimension ref="A1:V487"/>
  <sheetViews>
    <sheetView tabSelected="1" workbookViewId="0">
      <selection activeCell="V19" sqref="V19"/>
    </sheetView>
  </sheetViews>
  <sheetFormatPr defaultColWidth="8.85546875" defaultRowHeight="15" x14ac:dyDescent="0.25"/>
  <cols>
    <col min="2" max="2" width="34.140625" bestFit="1" customWidth="1"/>
    <col min="3" max="3" width="12" bestFit="1" customWidth="1"/>
    <col min="4" max="4" width="10" bestFit="1" customWidth="1"/>
    <col min="5" max="5" width="10.85546875" bestFit="1" customWidth="1"/>
    <col min="6" max="6" width="11.5703125" bestFit="1" customWidth="1"/>
    <col min="7" max="7" width="12.28515625" bestFit="1" customWidth="1"/>
    <col min="8" max="8" width="14.140625" bestFit="1" customWidth="1"/>
    <col min="9" max="9" width="12.85546875" bestFit="1" customWidth="1"/>
    <col min="10" max="10" width="15.42578125" bestFit="1" customWidth="1"/>
    <col min="11" max="11" width="12.140625" bestFit="1" customWidth="1"/>
    <col min="12" max="12" width="23" bestFit="1" customWidth="1"/>
    <col min="13" max="13" width="15.7109375" bestFit="1" customWidth="1"/>
    <col min="14" max="14" width="7.7109375" bestFit="1" customWidth="1"/>
    <col min="15" max="15" width="7.85546875" bestFit="1" customWidth="1"/>
    <col min="16" max="18" width="12.140625" customWidth="1"/>
    <col min="19" max="19" width="15.85546875" customWidth="1"/>
    <col min="20" max="20" width="13.28515625" bestFit="1" customWidth="1"/>
    <col min="21" max="21" width="11.85546875" bestFit="1" customWidth="1"/>
    <col min="22" max="22" width="69.140625" bestFit="1" customWidth="1"/>
  </cols>
  <sheetData>
    <row r="1" spans="1:22" s="1" customFormat="1" x14ac:dyDescent="0.25">
      <c r="A1" s="1" t="s">
        <v>395</v>
      </c>
      <c r="B1" s="1" t="s">
        <v>15</v>
      </c>
      <c r="C1" s="1" t="s">
        <v>404</v>
      </c>
      <c r="D1" s="1" t="s">
        <v>413</v>
      </c>
      <c r="E1" s="1" t="s">
        <v>2</v>
      </c>
      <c r="F1" s="1" t="s">
        <v>385</v>
      </c>
      <c r="G1" s="1" t="s">
        <v>386</v>
      </c>
      <c r="H1" s="1" t="s">
        <v>16</v>
      </c>
      <c r="I1" s="1" t="s">
        <v>391</v>
      </c>
      <c r="J1" s="1" t="s">
        <v>393</v>
      </c>
      <c r="K1" s="1" t="s">
        <v>394</v>
      </c>
      <c r="L1" s="1" t="s">
        <v>17</v>
      </c>
      <c r="M1" s="1" t="s">
        <v>397</v>
      </c>
      <c r="N1" s="1" t="s">
        <v>398</v>
      </c>
      <c r="O1" s="1" t="s">
        <v>399</v>
      </c>
      <c r="P1" s="1" t="s">
        <v>1</v>
      </c>
      <c r="Q1" s="1" t="s">
        <v>415</v>
      </c>
      <c r="R1" s="1" t="s">
        <v>416</v>
      </c>
      <c r="T1" s="4" t="s">
        <v>14</v>
      </c>
      <c r="U1" s="4"/>
      <c r="V1" s="4"/>
    </row>
    <row r="2" spans="1:22" x14ac:dyDescent="0.25">
      <c r="A2" s="5">
        <v>1</v>
      </c>
      <c r="B2" t="s">
        <v>18</v>
      </c>
      <c r="C2" t="str">
        <f>LEFT(tbl_data[[#This Row],[Model]],FIND(" ",tbl_data[[#This Row],[Model]]))</f>
        <v xml:space="preserve">Dell </v>
      </c>
      <c r="D2" t="str">
        <f>RIGHT(tbl_data[[#This Row],[Model]],LEN(tbl_data[[#This Row],[Model]]) -FIND(" ",tbl_data[[#This Row],[Model]],LEN(tbl_data[[#This Row],[Model]])-9))</f>
        <v>X3440</v>
      </c>
      <c r="E2" t="s">
        <v>19</v>
      </c>
      <c r="F2">
        <f>IFERROR(INT(LEFT(tbl_data[[#This Row],[RAM]],2)), INT(LEFT(tbl_data[[#This Row],[RAM]],1)))</f>
        <v>16</v>
      </c>
      <c r="G2" t="str">
        <f>"GDDR"&amp; RIGHT(tbl_data[[#This Row],[RAM]],1)</f>
        <v>GDDR3</v>
      </c>
      <c r="H2" t="s">
        <v>20</v>
      </c>
      <c r="I2" t="str">
        <f>IF(MID(tbl_data[[#This Row],[HDD]],2,1)="x", LEFT(tbl_data[[#This Row],[HDD]],2), LEFT(tbl_data[[#This Row],[HDD]],3))</f>
        <v>2x</v>
      </c>
      <c r="J2" t="str">
        <f>MID(tbl_data[[#This Row],[HDD]],LEN(tbl_data[[#This Row],[HDD Count]])+1,LEN(tbl_data[[#This Row],[HDD]])-LEN(tbl_data[[#This Row],[Hard Type]])-LEN(tbl_data[[#This Row],[HDD Count]]))</f>
        <v>2TB</v>
      </c>
      <c r="K2" t="str">
        <f>IF(RIGHT(tbl_data[[#This Row],[HDD]],5)="SATA2","SATA2",IF(RIGHT(tbl_data[[#This Row],[HDD]],3)="SSD","SSD", IF(RIGHT(tbl_data[[#This Row],[HDD]],3)="SAS","SAS", FALSE)))</f>
        <v>SATA2</v>
      </c>
      <c r="L2" t="s">
        <v>21</v>
      </c>
      <c r="M2" t="str">
        <f>LEFT(tbl_data[[#This Row],[Location]],LEN(tbl_data[[#This Row],[Location]])-6)</f>
        <v>Amsterdam</v>
      </c>
      <c r="N2" t="str">
        <f>MID(tbl_data[[#This Row],[Location]],LEN(tbl_data[[#This Row],[City]])+1,3)</f>
        <v>AMS</v>
      </c>
      <c r="O2" t="str">
        <f>RIGHT(tbl_data[[#This Row],[Location]],2)</f>
        <v>01</v>
      </c>
      <c r="P2" t="s">
        <v>22</v>
      </c>
      <c r="Q2" s="5" t="str">
        <f>LEFT(tbl_data[[#This Row],[Price]],1)</f>
        <v>€</v>
      </c>
      <c r="R2" s="9">
        <f>INT(MID(tbl_data[[#This Row],[Price]],2,10))</f>
        <v>49</v>
      </c>
      <c r="T2" s="2" t="s">
        <v>5</v>
      </c>
      <c r="U2" s="2" t="s">
        <v>6</v>
      </c>
      <c r="V2" s="2" t="s">
        <v>7</v>
      </c>
    </row>
    <row r="3" spans="1:22" x14ac:dyDescent="0.25">
      <c r="A3" s="5">
        <v>2</v>
      </c>
      <c r="B3" t="s">
        <v>23</v>
      </c>
      <c r="C3" t="str">
        <f>LEFT(tbl_data[[#This Row],[Model]],FIND(" ",tbl_data[[#This Row],[Model]]))</f>
        <v xml:space="preserve">HP </v>
      </c>
      <c r="D3" t="str">
        <f>RIGHT(tbl_data[[#This Row],[Model]],LEN(tbl_data[[#This Row],[Model]]) -FIND(" ",tbl_data[[#This Row],[Model]],LEN(tbl_data[[#This Row],[Model]])-9))</f>
        <v>E5620</v>
      </c>
      <c r="E3" t="s">
        <v>24</v>
      </c>
      <c r="F3">
        <f>IFERROR(INT(LEFT(tbl_data[[#This Row],[RAM]],2)), INT(LEFT(tbl_data[[#This Row],[RAM]],1)))</f>
        <v>32</v>
      </c>
      <c r="G3" t="str">
        <f>"GDDR"&amp; RIGHT(tbl_data[[#This Row],[RAM]],1)</f>
        <v>GDDR3</v>
      </c>
      <c r="H3" t="s">
        <v>25</v>
      </c>
      <c r="I3" t="str">
        <f>IF(MID(tbl_data[[#This Row],[HDD]],2,1)="x", LEFT(tbl_data[[#This Row],[HDD]],2), LEFT(tbl_data[[#This Row],[HDD]],3))</f>
        <v>8x</v>
      </c>
      <c r="J3" t="str">
        <f>MID(tbl_data[[#This Row],[HDD]],LEN(tbl_data[[#This Row],[HDD Count]])+1,LEN(tbl_data[[#This Row],[HDD]])-LEN(tbl_data[[#This Row],[Hard Type]])-LEN(tbl_data[[#This Row],[HDD Count]]))</f>
        <v>2TB</v>
      </c>
      <c r="K3" t="str">
        <f>IF(RIGHT(tbl_data[[#This Row],[HDD]],5)="SATA2","SATA2",IF(RIGHT(tbl_data[[#This Row],[HDD]],3)="SSD","SSD", IF(RIGHT(tbl_data[[#This Row],[HDD]],3)="SAS","SAS", FALSE)))</f>
        <v>SATA2</v>
      </c>
      <c r="L3" t="s">
        <v>21</v>
      </c>
      <c r="M3" t="str">
        <f>LEFT(tbl_data[[#This Row],[Location]],LEN(tbl_data[[#This Row],[Location]])-6)</f>
        <v>Amsterdam</v>
      </c>
      <c r="N3" t="str">
        <f>MID(tbl_data[[#This Row],[Location]],LEN(tbl_data[[#This Row],[City]])+1,3)</f>
        <v>AMS</v>
      </c>
      <c r="O3" t="str">
        <f>RIGHT(tbl_data[[#This Row],[Location]],2)</f>
        <v>01</v>
      </c>
      <c r="P3" t="s">
        <v>26</v>
      </c>
      <c r="Q3" s="5" t="str">
        <f>LEFT(tbl_data[[#This Row],[Price]],1)</f>
        <v>€</v>
      </c>
      <c r="R3" s="9">
        <f>INT(MID(tbl_data[[#This Row],[Price]],2,10))</f>
        <v>119</v>
      </c>
      <c r="T3" s="3" t="s">
        <v>0</v>
      </c>
      <c r="U3" s="3" t="s">
        <v>8</v>
      </c>
      <c r="V3" s="3" t="s">
        <v>12</v>
      </c>
    </row>
    <row r="4" spans="1:22" x14ac:dyDescent="0.25">
      <c r="A4" s="5">
        <v>3</v>
      </c>
      <c r="B4" t="s">
        <v>27</v>
      </c>
      <c r="C4" t="str">
        <f>LEFT(tbl_data[[#This Row],[Model]],FIND(" ",tbl_data[[#This Row],[Model]]))</f>
        <v xml:space="preserve">HP </v>
      </c>
      <c r="D4" t="str">
        <f>RIGHT(tbl_data[[#This Row],[Model]],LEN(tbl_data[[#This Row],[Model]]) -FIND(" ",tbl_data[[#This Row],[Model]],LEN(tbl_data[[#This Row],[Model]])-9))</f>
        <v>E5-2420</v>
      </c>
      <c r="E4" t="s">
        <v>24</v>
      </c>
      <c r="F4">
        <f>IFERROR(INT(LEFT(tbl_data[[#This Row],[RAM]],2)), INT(LEFT(tbl_data[[#This Row],[RAM]],1)))</f>
        <v>32</v>
      </c>
      <c r="G4" t="str">
        <f>"GDDR"&amp; RIGHT(tbl_data[[#This Row],[RAM]],1)</f>
        <v>GDDR3</v>
      </c>
      <c r="H4" t="s">
        <v>25</v>
      </c>
      <c r="I4" t="str">
        <f>IF(MID(tbl_data[[#This Row],[HDD]],2,1)="x", LEFT(tbl_data[[#This Row],[HDD]],2), LEFT(tbl_data[[#This Row],[HDD]],3))</f>
        <v>8x</v>
      </c>
      <c r="J4" t="str">
        <f>MID(tbl_data[[#This Row],[HDD]],LEN(tbl_data[[#This Row],[HDD Count]])+1,LEN(tbl_data[[#This Row],[HDD]])-LEN(tbl_data[[#This Row],[Hard Type]])-LEN(tbl_data[[#This Row],[HDD Count]]))</f>
        <v>2TB</v>
      </c>
      <c r="K4" t="str">
        <f>IF(RIGHT(tbl_data[[#This Row],[HDD]],5)="SATA2","SATA2",IF(RIGHT(tbl_data[[#This Row],[HDD]],3)="SSD","SSD", IF(RIGHT(tbl_data[[#This Row],[HDD]],3)="SAS","SAS", FALSE)))</f>
        <v>SATA2</v>
      </c>
      <c r="L4" t="s">
        <v>21</v>
      </c>
      <c r="M4" t="str">
        <f>LEFT(tbl_data[[#This Row],[Location]],LEN(tbl_data[[#This Row],[Location]])-6)</f>
        <v>Amsterdam</v>
      </c>
      <c r="N4" t="str">
        <f>MID(tbl_data[[#This Row],[Location]],LEN(tbl_data[[#This Row],[City]])+1,3)</f>
        <v>AMS</v>
      </c>
      <c r="O4" t="str">
        <f>RIGHT(tbl_data[[#This Row],[Location]],2)</f>
        <v>01</v>
      </c>
      <c r="P4" t="s">
        <v>28</v>
      </c>
      <c r="Q4" s="5" t="str">
        <f>LEFT(tbl_data[[#This Row],[Price]],1)</f>
        <v>€</v>
      </c>
      <c r="R4" s="9">
        <f>INT(MID(tbl_data[[#This Row],[Price]],2,10))</f>
        <v>131</v>
      </c>
      <c r="T4" s="3" t="s">
        <v>9</v>
      </c>
      <c r="U4" s="3" t="s">
        <v>10</v>
      </c>
      <c r="V4" s="3" t="s">
        <v>13</v>
      </c>
    </row>
    <row r="5" spans="1:22" x14ac:dyDescent="0.25">
      <c r="A5" s="5">
        <v>4</v>
      </c>
      <c r="B5" t="s">
        <v>29</v>
      </c>
      <c r="C5" t="str">
        <f>LEFT(tbl_data[[#This Row],[Model]],FIND(" ",tbl_data[[#This Row],[Model]]))</f>
        <v xml:space="preserve">RH2288v32x </v>
      </c>
      <c r="D5" t="str">
        <f>RIGHT(tbl_data[[#This Row],[Model]],LEN(tbl_data[[#This Row],[Model]]) -FIND(" ",tbl_data[[#This Row],[Model]],LEN(tbl_data[[#This Row],[Model]])-9))</f>
        <v>E5-2650V4</v>
      </c>
      <c r="E5" t="s">
        <v>30</v>
      </c>
      <c r="F5">
        <f>IFERROR(INT(LEFT(tbl_data[[#This Row],[RAM]],2)), INT(LEFT(tbl_data[[#This Row],[RAM]],1)))</f>
        <v>12</v>
      </c>
      <c r="G5" t="str">
        <f>"GDDR"&amp; RIGHT(tbl_data[[#This Row],[RAM]],1)</f>
        <v>GDDR4</v>
      </c>
      <c r="H5" t="s">
        <v>31</v>
      </c>
      <c r="I5" t="str">
        <f>IF(MID(tbl_data[[#This Row],[HDD]],2,1)="x", LEFT(tbl_data[[#This Row],[HDD]],2), LEFT(tbl_data[[#This Row],[HDD]],3))</f>
        <v>4x</v>
      </c>
      <c r="J5" t="str">
        <f>MID(tbl_data[[#This Row],[HDD]],LEN(tbl_data[[#This Row],[HDD Count]])+1,LEN(tbl_data[[#This Row],[HDD]])-LEN(tbl_data[[#This Row],[Hard Type]])-LEN(tbl_data[[#This Row],[HDD Count]]))</f>
        <v>480GB</v>
      </c>
      <c r="K5" t="str">
        <f>IF(RIGHT(tbl_data[[#This Row],[HDD]],5)="SATA2","SATA2",IF(RIGHT(tbl_data[[#This Row],[HDD]],3)="SSD","SSD", IF(RIGHT(tbl_data[[#This Row],[HDD]],3)="SAS","SAS", FALSE)))</f>
        <v>SSD</v>
      </c>
      <c r="L5" t="s">
        <v>21</v>
      </c>
      <c r="M5" t="str">
        <f>LEFT(tbl_data[[#This Row],[Location]],LEN(tbl_data[[#This Row],[Location]])-6)</f>
        <v>Amsterdam</v>
      </c>
      <c r="N5" t="str">
        <f>MID(tbl_data[[#This Row],[Location]],LEN(tbl_data[[#This Row],[City]])+1,3)</f>
        <v>AMS</v>
      </c>
      <c r="O5" t="str">
        <f>RIGHT(tbl_data[[#This Row],[Location]],2)</f>
        <v>01</v>
      </c>
      <c r="P5" t="s">
        <v>32</v>
      </c>
      <c r="Q5" s="5" t="str">
        <f>LEFT(tbl_data[[#This Row],[Price]],1)</f>
        <v>€</v>
      </c>
      <c r="R5" s="9">
        <f>INT(MID(tbl_data[[#This Row],[Price]],2,10))</f>
        <v>227</v>
      </c>
      <c r="T5" s="3" t="s">
        <v>3</v>
      </c>
      <c r="U5" s="3" t="s">
        <v>11</v>
      </c>
      <c r="V5" s="3" t="s">
        <v>4</v>
      </c>
    </row>
    <row r="6" spans="1:22" x14ac:dyDescent="0.25">
      <c r="A6" s="5">
        <v>5</v>
      </c>
      <c r="B6" t="s">
        <v>33</v>
      </c>
      <c r="C6" t="str">
        <f>LEFT(tbl_data[[#This Row],[Model]],FIND(" ",tbl_data[[#This Row],[Model]]))</f>
        <v xml:space="preserve">RH2288v32x </v>
      </c>
      <c r="D6" t="str">
        <f>RIGHT(tbl_data[[#This Row],[Model]],LEN(tbl_data[[#This Row],[Model]]) -FIND(" ",tbl_data[[#This Row],[Model]],LEN(tbl_data[[#This Row],[Model]])-9))</f>
        <v>E5-2620v4</v>
      </c>
      <c r="E6" t="s">
        <v>34</v>
      </c>
      <c r="F6">
        <f>IFERROR(INT(LEFT(tbl_data[[#This Row],[RAM]],2)), INT(LEFT(tbl_data[[#This Row],[RAM]],1)))</f>
        <v>64</v>
      </c>
      <c r="G6" t="str">
        <f>"GDDR"&amp; RIGHT(tbl_data[[#This Row],[RAM]],1)</f>
        <v>GDDR4</v>
      </c>
      <c r="H6" t="s">
        <v>35</v>
      </c>
      <c r="I6" t="str">
        <f>IF(MID(tbl_data[[#This Row],[HDD]],2,1)="x", LEFT(tbl_data[[#This Row],[HDD]],2), LEFT(tbl_data[[#This Row],[HDD]],3))</f>
        <v>4x</v>
      </c>
      <c r="J6" t="str">
        <f>MID(tbl_data[[#This Row],[HDD]],LEN(tbl_data[[#This Row],[HDD Count]])+1,LEN(tbl_data[[#This Row],[HDD]])-LEN(tbl_data[[#This Row],[Hard Type]])-LEN(tbl_data[[#This Row],[HDD Count]]))</f>
        <v>2TB</v>
      </c>
      <c r="K6" t="str">
        <f>IF(RIGHT(tbl_data[[#This Row],[HDD]],5)="SATA2","SATA2",IF(RIGHT(tbl_data[[#This Row],[HDD]],3)="SSD","SSD", IF(RIGHT(tbl_data[[#This Row],[HDD]],3)="SAS","SAS", FALSE)))</f>
        <v>SATA2</v>
      </c>
      <c r="L6" t="s">
        <v>21</v>
      </c>
      <c r="M6" t="str">
        <f>LEFT(tbl_data[[#This Row],[Location]],LEN(tbl_data[[#This Row],[Location]])-6)</f>
        <v>Amsterdam</v>
      </c>
      <c r="N6" t="str">
        <f>MID(tbl_data[[#This Row],[Location]],LEN(tbl_data[[#This Row],[City]])+1,3)</f>
        <v>AMS</v>
      </c>
      <c r="O6" t="str">
        <f>RIGHT(tbl_data[[#This Row],[Location]],2)</f>
        <v>01</v>
      </c>
      <c r="P6" t="s">
        <v>36</v>
      </c>
      <c r="Q6" s="5" t="str">
        <f>LEFT(tbl_data[[#This Row],[Price]],1)</f>
        <v>€</v>
      </c>
      <c r="R6" s="9">
        <f>INT(MID(tbl_data[[#This Row],[Price]],2,10))</f>
        <v>161</v>
      </c>
      <c r="T6" s="3" t="s">
        <v>17</v>
      </c>
      <c r="U6" s="3" t="s">
        <v>11</v>
      </c>
      <c r="V6" s="3" t="s">
        <v>384</v>
      </c>
    </row>
    <row r="7" spans="1:22" x14ac:dyDescent="0.25">
      <c r="A7" s="5">
        <v>6</v>
      </c>
      <c r="B7" t="s">
        <v>37</v>
      </c>
      <c r="C7" t="str">
        <f>LEFT(tbl_data[[#This Row],[Model]],FIND(" ",tbl_data[[#This Row],[Model]]))</f>
        <v xml:space="preserve">Dell </v>
      </c>
      <c r="D7" t="str">
        <f>RIGHT(tbl_data[[#This Row],[Model]],LEN(tbl_data[[#This Row],[Model]]) -FIND(" ",tbl_data[[#This Row],[Model]],LEN(tbl_data[[#This Row],[Model]])-9))</f>
        <v>E3-1230v2</v>
      </c>
      <c r="E7" t="s">
        <v>19</v>
      </c>
      <c r="F7">
        <f>IFERROR(INT(LEFT(tbl_data[[#This Row],[RAM]],2)), INT(LEFT(tbl_data[[#This Row],[RAM]],1)))</f>
        <v>16</v>
      </c>
      <c r="G7" t="str">
        <f>"GDDR"&amp; RIGHT(tbl_data[[#This Row],[RAM]],1)</f>
        <v>GDDR3</v>
      </c>
      <c r="H7" t="s">
        <v>20</v>
      </c>
      <c r="I7" t="str">
        <f>IF(MID(tbl_data[[#This Row],[HDD]],2,1)="x", LEFT(tbl_data[[#This Row],[HDD]],2), LEFT(tbl_data[[#This Row],[HDD]],3))</f>
        <v>2x</v>
      </c>
      <c r="J7" t="str">
        <f>MID(tbl_data[[#This Row],[HDD]],LEN(tbl_data[[#This Row],[HDD Count]])+1,LEN(tbl_data[[#This Row],[HDD]])-LEN(tbl_data[[#This Row],[Hard Type]])-LEN(tbl_data[[#This Row],[HDD Count]]))</f>
        <v>2TB</v>
      </c>
      <c r="K7" t="str">
        <f>IF(RIGHT(tbl_data[[#This Row],[HDD]],5)="SATA2","SATA2",IF(RIGHT(tbl_data[[#This Row],[HDD]],3)="SSD","SSD", IF(RIGHT(tbl_data[[#This Row],[HDD]],3)="SAS","SAS", FALSE)))</f>
        <v>SATA2</v>
      </c>
      <c r="L7" t="s">
        <v>21</v>
      </c>
      <c r="M7" t="str">
        <f>LEFT(tbl_data[[#This Row],[Location]],LEN(tbl_data[[#This Row],[Location]])-6)</f>
        <v>Amsterdam</v>
      </c>
      <c r="N7" t="str">
        <f>MID(tbl_data[[#This Row],[Location]],LEN(tbl_data[[#This Row],[City]])+1,3)</f>
        <v>AMS</v>
      </c>
      <c r="O7" t="str">
        <f>RIGHT(tbl_data[[#This Row],[Location]],2)</f>
        <v>01</v>
      </c>
      <c r="P7" t="s">
        <v>38</v>
      </c>
      <c r="Q7" s="5" t="str">
        <f>LEFT(tbl_data[[#This Row],[Price]],1)</f>
        <v>€</v>
      </c>
      <c r="R7" s="9">
        <f>INT(MID(tbl_data[[#This Row],[Price]],2,10))</f>
        <v>72</v>
      </c>
    </row>
    <row r="8" spans="1:22" x14ac:dyDescent="0.25">
      <c r="A8" s="5">
        <v>7</v>
      </c>
      <c r="B8" t="s">
        <v>39</v>
      </c>
      <c r="C8" t="str">
        <f>LEFT(tbl_data[[#This Row],[Model]],FIND(" ",tbl_data[[#This Row],[Model]]))</f>
        <v xml:space="preserve">HP </v>
      </c>
      <c r="D8" t="str">
        <f>RIGHT(tbl_data[[#This Row],[Model]],LEN(tbl_data[[#This Row],[Model]]) -FIND(" ",tbl_data[[#This Row],[Model]],LEN(tbl_data[[#This Row],[Model]])-9))</f>
        <v>E5-2650</v>
      </c>
      <c r="E8" t="s">
        <v>40</v>
      </c>
      <c r="F8">
        <f>IFERROR(INT(LEFT(tbl_data[[#This Row],[RAM]],2)), INT(LEFT(tbl_data[[#This Row],[RAM]],1)))</f>
        <v>64</v>
      </c>
      <c r="G8" t="str">
        <f>"GDDR"&amp; RIGHT(tbl_data[[#This Row],[RAM]],1)</f>
        <v>GDDR3</v>
      </c>
      <c r="H8" t="s">
        <v>25</v>
      </c>
      <c r="I8" t="str">
        <f>IF(MID(tbl_data[[#This Row],[HDD]],2,1)="x", LEFT(tbl_data[[#This Row],[HDD]],2), LEFT(tbl_data[[#This Row],[HDD]],3))</f>
        <v>8x</v>
      </c>
      <c r="J8" t="str">
        <f>MID(tbl_data[[#This Row],[HDD]],LEN(tbl_data[[#This Row],[HDD Count]])+1,LEN(tbl_data[[#This Row],[HDD]])-LEN(tbl_data[[#This Row],[Hard Type]])-LEN(tbl_data[[#This Row],[HDD Count]]))</f>
        <v>2TB</v>
      </c>
      <c r="K8" t="str">
        <f>IF(RIGHT(tbl_data[[#This Row],[HDD]],5)="SATA2","SATA2",IF(RIGHT(tbl_data[[#This Row],[HDD]],3)="SSD","SSD", IF(RIGHT(tbl_data[[#This Row],[HDD]],3)="SAS","SAS", FALSE)))</f>
        <v>SATA2</v>
      </c>
      <c r="L8" t="s">
        <v>21</v>
      </c>
      <c r="M8" t="str">
        <f>LEFT(tbl_data[[#This Row],[Location]],LEN(tbl_data[[#This Row],[Location]])-6)</f>
        <v>Amsterdam</v>
      </c>
      <c r="N8" t="str">
        <f>MID(tbl_data[[#This Row],[Location]],LEN(tbl_data[[#This Row],[City]])+1,3)</f>
        <v>AMS</v>
      </c>
      <c r="O8" t="str">
        <f>RIGHT(tbl_data[[#This Row],[Location]],2)</f>
        <v>01</v>
      </c>
      <c r="P8" t="s">
        <v>41</v>
      </c>
      <c r="Q8" s="5" t="str">
        <f>LEFT(tbl_data[[#This Row],[Price]],1)</f>
        <v>€</v>
      </c>
      <c r="R8" s="9">
        <f>INT(MID(tbl_data[[#This Row],[Price]],2,10))</f>
        <v>179</v>
      </c>
    </row>
    <row r="9" spans="1:22" x14ac:dyDescent="0.25">
      <c r="A9" s="5">
        <v>8</v>
      </c>
      <c r="B9" t="s">
        <v>42</v>
      </c>
      <c r="C9" t="str">
        <f>LEFT(tbl_data[[#This Row],[Model]],FIND(" ",tbl_data[[#This Row],[Model]]))</f>
        <v xml:space="preserve">IBM </v>
      </c>
      <c r="D9" t="str">
        <f>RIGHT(tbl_data[[#This Row],[Model]],LEN(tbl_data[[#This Row],[Model]]) -FIND(" ",tbl_data[[#This Row],[Model]],LEN(tbl_data[[#This Row],[Model]])-9))</f>
        <v>E5620</v>
      </c>
      <c r="E9" t="s">
        <v>24</v>
      </c>
      <c r="F9">
        <f>IFERROR(INT(LEFT(tbl_data[[#This Row],[RAM]],2)), INT(LEFT(tbl_data[[#This Row],[RAM]],1)))</f>
        <v>32</v>
      </c>
      <c r="G9" t="str">
        <f>"GDDR"&amp; RIGHT(tbl_data[[#This Row],[RAM]],1)</f>
        <v>GDDR3</v>
      </c>
      <c r="H9" t="s">
        <v>25</v>
      </c>
      <c r="I9" t="str">
        <f>IF(MID(tbl_data[[#This Row],[HDD]],2,1)="x", LEFT(tbl_data[[#This Row],[HDD]],2), LEFT(tbl_data[[#This Row],[HDD]],3))</f>
        <v>8x</v>
      </c>
      <c r="J9" t="str">
        <f>MID(tbl_data[[#This Row],[HDD]],LEN(tbl_data[[#This Row],[HDD Count]])+1,LEN(tbl_data[[#This Row],[HDD]])-LEN(tbl_data[[#This Row],[Hard Type]])-LEN(tbl_data[[#This Row],[HDD Count]]))</f>
        <v>2TB</v>
      </c>
      <c r="K9" t="str">
        <f>IF(RIGHT(tbl_data[[#This Row],[HDD]],5)="SATA2","SATA2",IF(RIGHT(tbl_data[[#This Row],[HDD]],3)="SSD","SSD", IF(RIGHT(tbl_data[[#This Row],[HDD]],3)="SAS","SAS", FALSE)))</f>
        <v>SATA2</v>
      </c>
      <c r="L9" t="s">
        <v>21</v>
      </c>
      <c r="M9" t="str">
        <f>LEFT(tbl_data[[#This Row],[Location]],LEN(tbl_data[[#This Row],[Location]])-6)</f>
        <v>Amsterdam</v>
      </c>
      <c r="N9" t="str">
        <f>MID(tbl_data[[#This Row],[Location]],LEN(tbl_data[[#This Row],[City]])+1,3)</f>
        <v>AMS</v>
      </c>
      <c r="O9" t="str">
        <f>RIGHT(tbl_data[[#This Row],[Location]],2)</f>
        <v>01</v>
      </c>
      <c r="P9" t="s">
        <v>43</v>
      </c>
      <c r="Q9" s="5" t="str">
        <f>LEFT(tbl_data[[#This Row],[Price]],1)</f>
        <v>€</v>
      </c>
      <c r="R9" s="9">
        <f>INT(MID(tbl_data[[#This Row],[Price]],2,10))</f>
        <v>106</v>
      </c>
    </row>
    <row r="10" spans="1:22" x14ac:dyDescent="0.25">
      <c r="A10" s="5">
        <v>9</v>
      </c>
      <c r="B10" t="s">
        <v>44</v>
      </c>
      <c r="C10" t="str">
        <f>LEFT(tbl_data[[#This Row],[Model]],FIND(" ",tbl_data[[#This Row],[Model]]))</f>
        <v xml:space="preserve">HP </v>
      </c>
      <c r="D10" t="str">
        <f>RIGHT(tbl_data[[#This Row],[Model]],LEN(tbl_data[[#This Row],[Model]]) -FIND(" ",tbl_data[[#This Row],[Model]],LEN(tbl_data[[#This Row],[Model]])-9))</f>
        <v>G850</v>
      </c>
      <c r="E10" t="s">
        <v>45</v>
      </c>
      <c r="F10">
        <f>IFERROR(INT(LEFT(tbl_data[[#This Row],[RAM]],2)), INT(LEFT(tbl_data[[#This Row],[RAM]],1)))</f>
        <v>4</v>
      </c>
      <c r="G10" t="str">
        <f>"GDDR"&amp; RIGHT(tbl_data[[#This Row],[RAM]],1)</f>
        <v>GDDR3</v>
      </c>
      <c r="H10" t="s">
        <v>46</v>
      </c>
      <c r="I10" t="str">
        <f>IF(MID(tbl_data[[#This Row],[HDD]],2,1)="x", LEFT(tbl_data[[#This Row],[HDD]],2), LEFT(tbl_data[[#This Row],[HDD]],3))</f>
        <v>4x</v>
      </c>
      <c r="J10" t="str">
        <f>MID(tbl_data[[#This Row],[HDD]],LEN(tbl_data[[#This Row],[HDD Count]])+1,LEN(tbl_data[[#This Row],[HDD]])-LEN(tbl_data[[#This Row],[Hard Type]])-LEN(tbl_data[[#This Row],[HDD Count]]))</f>
        <v>1TB</v>
      </c>
      <c r="K10" t="str">
        <f>IF(RIGHT(tbl_data[[#This Row],[HDD]],5)="SATA2","SATA2",IF(RIGHT(tbl_data[[#This Row],[HDD]],3)="SSD","SSD", IF(RIGHT(tbl_data[[#This Row],[HDD]],3)="SAS","SAS", FALSE)))</f>
        <v>SATA2</v>
      </c>
      <c r="L10" t="s">
        <v>21</v>
      </c>
      <c r="M10" t="str">
        <f>LEFT(tbl_data[[#This Row],[Location]],LEN(tbl_data[[#This Row],[Location]])-6)</f>
        <v>Amsterdam</v>
      </c>
      <c r="N10" t="str">
        <f>MID(tbl_data[[#This Row],[Location]],LEN(tbl_data[[#This Row],[City]])+1,3)</f>
        <v>AMS</v>
      </c>
      <c r="O10" t="str">
        <f>RIGHT(tbl_data[[#This Row],[Location]],2)</f>
        <v>01</v>
      </c>
      <c r="P10" t="s">
        <v>47</v>
      </c>
      <c r="Q10" s="5" t="str">
        <f>LEFT(tbl_data[[#This Row],[Price]],1)</f>
        <v>€</v>
      </c>
      <c r="R10" s="9">
        <f>INT(MID(tbl_data[[#This Row],[Price]],2,10))</f>
        <v>39</v>
      </c>
      <c r="V10" s="6" t="s">
        <v>389</v>
      </c>
    </row>
    <row r="11" spans="1:22" x14ac:dyDescent="0.25">
      <c r="A11" s="5">
        <v>10</v>
      </c>
      <c r="B11" t="s">
        <v>48</v>
      </c>
      <c r="C11" t="str">
        <f>LEFT(tbl_data[[#This Row],[Model]],FIND(" ",tbl_data[[#This Row],[Model]]))</f>
        <v xml:space="preserve">Dell </v>
      </c>
      <c r="D11" t="str">
        <f>RIGHT(tbl_data[[#This Row],[Model]],LEN(tbl_data[[#This Row],[Model]]) -FIND(" ",tbl_data[[#This Row],[Model]],LEN(tbl_data[[#This Row],[Model]])-9))</f>
        <v>E5-2667v4</v>
      </c>
      <c r="E11" t="s">
        <v>30</v>
      </c>
      <c r="F11">
        <f>IFERROR(INT(LEFT(tbl_data[[#This Row],[RAM]],2)), INT(LEFT(tbl_data[[#This Row],[RAM]],1)))</f>
        <v>12</v>
      </c>
      <c r="G11" t="str">
        <f>"GDDR"&amp; RIGHT(tbl_data[[#This Row],[RAM]],1)</f>
        <v>GDDR4</v>
      </c>
      <c r="H11" t="s">
        <v>49</v>
      </c>
      <c r="I11" t="str">
        <f>IF(MID(tbl_data[[#This Row],[HDD]],2,1)="x", LEFT(tbl_data[[#This Row],[HDD]],2), LEFT(tbl_data[[#This Row],[HDD]],3))</f>
        <v>2x</v>
      </c>
      <c r="J11" t="str">
        <f>MID(tbl_data[[#This Row],[HDD]],LEN(tbl_data[[#This Row],[HDD Count]])+1,LEN(tbl_data[[#This Row],[HDD]])-LEN(tbl_data[[#This Row],[Hard Type]])-LEN(tbl_data[[#This Row],[HDD Count]]))</f>
        <v>120GB</v>
      </c>
      <c r="K11" t="str">
        <f>IF(RIGHT(tbl_data[[#This Row],[HDD]],5)="SATA2","SATA2",IF(RIGHT(tbl_data[[#This Row],[HDD]],3)="SSD","SSD", IF(RIGHT(tbl_data[[#This Row],[HDD]],3)="SAS","SAS", FALSE)))</f>
        <v>SSD</v>
      </c>
      <c r="L11" t="s">
        <v>21</v>
      </c>
      <c r="M11" t="str">
        <f>LEFT(tbl_data[[#This Row],[Location]],LEN(tbl_data[[#This Row],[Location]])-6)</f>
        <v>Amsterdam</v>
      </c>
      <c r="N11" t="str">
        <f>MID(tbl_data[[#This Row],[Location]],LEN(tbl_data[[#This Row],[City]])+1,3)</f>
        <v>AMS</v>
      </c>
      <c r="O11" t="str">
        <f>RIGHT(tbl_data[[#This Row],[Location]],2)</f>
        <v>01</v>
      </c>
      <c r="P11" t="s">
        <v>50</v>
      </c>
      <c r="Q11" s="5" t="str">
        <f>LEFT(tbl_data[[#This Row],[Price]],1)</f>
        <v>€</v>
      </c>
      <c r="R11" s="9">
        <f>INT(MID(tbl_data[[#This Row],[Price]],2,10))</f>
        <v>364</v>
      </c>
      <c r="V11" t="s">
        <v>387</v>
      </c>
    </row>
    <row r="12" spans="1:22" x14ac:dyDescent="0.25">
      <c r="A12" s="5">
        <v>11</v>
      </c>
      <c r="B12" t="s">
        <v>51</v>
      </c>
      <c r="C12" t="str">
        <f>LEFT(tbl_data[[#This Row],[Model]],FIND(" ",tbl_data[[#This Row],[Model]]))</f>
        <v xml:space="preserve">Dell </v>
      </c>
      <c r="D12" t="str">
        <f>RIGHT(tbl_data[[#This Row],[Model]],LEN(tbl_data[[#This Row],[Model]]) -FIND(" ",tbl_data[[#This Row],[Model]],LEN(tbl_data[[#This Row],[Model]])-9))</f>
        <v>E5-2670v3</v>
      </c>
      <c r="E12" t="s">
        <v>30</v>
      </c>
      <c r="F12">
        <f>IFERROR(INT(LEFT(tbl_data[[#This Row],[RAM]],2)), INT(LEFT(tbl_data[[#This Row],[RAM]],1)))</f>
        <v>12</v>
      </c>
      <c r="G12" t="str">
        <f>"GDDR"&amp; RIGHT(tbl_data[[#This Row],[RAM]],1)</f>
        <v>GDDR4</v>
      </c>
      <c r="H12" t="s">
        <v>49</v>
      </c>
      <c r="I12" t="str">
        <f>IF(MID(tbl_data[[#This Row],[HDD]],2,1)="x", LEFT(tbl_data[[#This Row],[HDD]],2), LEFT(tbl_data[[#This Row],[HDD]],3))</f>
        <v>2x</v>
      </c>
      <c r="J12" t="str">
        <f>MID(tbl_data[[#This Row],[HDD]],LEN(tbl_data[[#This Row],[HDD Count]])+1,LEN(tbl_data[[#This Row],[HDD]])-LEN(tbl_data[[#This Row],[Hard Type]])-LEN(tbl_data[[#This Row],[HDD Count]]))</f>
        <v>120GB</v>
      </c>
      <c r="K12" t="str">
        <f>IF(RIGHT(tbl_data[[#This Row],[HDD]],5)="SATA2","SATA2",IF(RIGHT(tbl_data[[#This Row],[HDD]],3)="SSD","SSD", IF(RIGHT(tbl_data[[#This Row],[HDD]],3)="SAS","SAS", FALSE)))</f>
        <v>SSD</v>
      </c>
      <c r="L12" t="s">
        <v>21</v>
      </c>
      <c r="M12" t="str">
        <f>LEFT(tbl_data[[#This Row],[Location]],LEN(tbl_data[[#This Row],[Location]])-6)</f>
        <v>Amsterdam</v>
      </c>
      <c r="N12" t="str">
        <f>MID(tbl_data[[#This Row],[Location]],LEN(tbl_data[[#This Row],[City]])+1,3)</f>
        <v>AMS</v>
      </c>
      <c r="O12" t="str">
        <f>RIGHT(tbl_data[[#This Row],[Location]],2)</f>
        <v>01</v>
      </c>
      <c r="P12" t="s">
        <v>50</v>
      </c>
      <c r="Q12" s="5" t="str">
        <f>LEFT(tbl_data[[#This Row],[Price]],1)</f>
        <v>€</v>
      </c>
      <c r="R12" s="9">
        <f>INT(MID(tbl_data[[#This Row],[Price]],2,10))</f>
        <v>364</v>
      </c>
      <c r="V12" t="s">
        <v>388</v>
      </c>
    </row>
    <row r="13" spans="1:22" x14ac:dyDescent="0.25">
      <c r="A13" s="5">
        <v>12</v>
      </c>
      <c r="B13" t="s">
        <v>52</v>
      </c>
      <c r="C13" t="str">
        <f>LEFT(tbl_data[[#This Row],[Model]],FIND(" ",tbl_data[[#This Row],[Model]]))</f>
        <v xml:space="preserve">Dell </v>
      </c>
      <c r="D13" t="str">
        <f>RIGHT(tbl_data[[#This Row],[Model]],LEN(tbl_data[[#This Row],[Model]]) -FIND(" ",tbl_data[[#This Row],[Model]],LEN(tbl_data[[#This Row],[Model]])-9))</f>
        <v>E5-2650v3</v>
      </c>
      <c r="E13" t="s">
        <v>30</v>
      </c>
      <c r="F13">
        <f>IFERROR(INT(LEFT(tbl_data[[#This Row],[RAM]],2)), INT(LEFT(tbl_data[[#This Row],[RAM]],1)))</f>
        <v>12</v>
      </c>
      <c r="G13" t="str">
        <f>"GDDR"&amp; RIGHT(tbl_data[[#This Row],[RAM]],1)</f>
        <v>GDDR4</v>
      </c>
      <c r="H13" t="s">
        <v>31</v>
      </c>
      <c r="I13" t="str">
        <f>IF(MID(tbl_data[[#This Row],[HDD]],2,1)="x", LEFT(tbl_data[[#This Row],[HDD]],2), LEFT(tbl_data[[#This Row],[HDD]],3))</f>
        <v>4x</v>
      </c>
      <c r="J13" t="str">
        <f>MID(tbl_data[[#This Row],[HDD]],LEN(tbl_data[[#This Row],[HDD Count]])+1,LEN(tbl_data[[#This Row],[HDD]])-LEN(tbl_data[[#This Row],[Hard Type]])-LEN(tbl_data[[#This Row],[HDD Count]]))</f>
        <v>480GB</v>
      </c>
      <c r="K13" t="str">
        <f>IF(RIGHT(tbl_data[[#This Row],[HDD]],5)="SATA2","SATA2",IF(RIGHT(tbl_data[[#This Row],[HDD]],3)="SSD","SSD", IF(RIGHT(tbl_data[[#This Row],[HDD]],3)="SAS","SAS", FALSE)))</f>
        <v>SSD</v>
      </c>
      <c r="L13" t="s">
        <v>21</v>
      </c>
      <c r="M13" t="str">
        <f>LEFT(tbl_data[[#This Row],[Location]],LEN(tbl_data[[#This Row],[Location]])-6)</f>
        <v>Amsterdam</v>
      </c>
      <c r="N13" t="str">
        <f>MID(tbl_data[[#This Row],[Location]],LEN(tbl_data[[#This Row],[City]])+1,3)</f>
        <v>AMS</v>
      </c>
      <c r="O13" t="str">
        <f>RIGHT(tbl_data[[#This Row],[Location]],2)</f>
        <v>01</v>
      </c>
      <c r="P13" t="s">
        <v>53</v>
      </c>
      <c r="Q13" s="5" t="str">
        <f>LEFT(tbl_data[[#This Row],[Price]],1)</f>
        <v>€</v>
      </c>
      <c r="R13" s="9">
        <f>INT(MID(tbl_data[[#This Row],[Price]],2,10))</f>
        <v>279</v>
      </c>
      <c r="V13" t="s">
        <v>400</v>
      </c>
    </row>
    <row r="14" spans="1:22" x14ac:dyDescent="0.25">
      <c r="A14" s="5">
        <v>13</v>
      </c>
      <c r="B14" t="s">
        <v>54</v>
      </c>
      <c r="C14" t="str">
        <f>LEFT(tbl_data[[#This Row],[Model]],FIND(" ",tbl_data[[#This Row],[Model]]))</f>
        <v xml:space="preserve">Dell </v>
      </c>
      <c r="D14" t="str">
        <f>RIGHT(tbl_data[[#This Row],[Model]],LEN(tbl_data[[#This Row],[Model]]) -FIND(" ",tbl_data[[#This Row],[Model]],LEN(tbl_data[[#This Row],[Model]])-9))</f>
        <v>E5-2650v4</v>
      </c>
      <c r="E14" t="s">
        <v>30</v>
      </c>
      <c r="F14">
        <f>IFERROR(INT(LEFT(tbl_data[[#This Row],[RAM]],2)), INT(LEFT(tbl_data[[#This Row],[RAM]],1)))</f>
        <v>12</v>
      </c>
      <c r="G14" t="str">
        <f>"GDDR"&amp; RIGHT(tbl_data[[#This Row],[RAM]],1)</f>
        <v>GDDR4</v>
      </c>
      <c r="H14" t="s">
        <v>31</v>
      </c>
      <c r="I14" t="str">
        <f>IF(MID(tbl_data[[#This Row],[HDD]],2,1)="x", LEFT(tbl_data[[#This Row],[HDD]],2), LEFT(tbl_data[[#This Row],[HDD]],3))</f>
        <v>4x</v>
      </c>
      <c r="J14" t="str">
        <f>MID(tbl_data[[#This Row],[HDD]],LEN(tbl_data[[#This Row],[HDD Count]])+1,LEN(tbl_data[[#This Row],[HDD]])-LEN(tbl_data[[#This Row],[Hard Type]])-LEN(tbl_data[[#This Row],[HDD Count]]))</f>
        <v>480GB</v>
      </c>
      <c r="K14" t="str">
        <f>IF(RIGHT(tbl_data[[#This Row],[HDD]],5)="SATA2","SATA2",IF(RIGHT(tbl_data[[#This Row],[HDD]],3)="SSD","SSD", IF(RIGHT(tbl_data[[#This Row],[HDD]],3)="SAS","SAS", FALSE)))</f>
        <v>SSD</v>
      </c>
      <c r="L14" t="s">
        <v>21</v>
      </c>
      <c r="M14" t="str">
        <f>LEFT(tbl_data[[#This Row],[Location]],LEN(tbl_data[[#This Row],[Location]])-6)</f>
        <v>Amsterdam</v>
      </c>
      <c r="N14" t="str">
        <f>MID(tbl_data[[#This Row],[Location]],LEN(tbl_data[[#This Row],[City]])+1,3)</f>
        <v>AMS</v>
      </c>
      <c r="O14" t="str">
        <f>RIGHT(tbl_data[[#This Row],[Location]],2)</f>
        <v>01</v>
      </c>
      <c r="P14" t="s">
        <v>55</v>
      </c>
      <c r="Q14" s="5" t="str">
        <f>LEFT(tbl_data[[#This Row],[Price]],1)</f>
        <v>€</v>
      </c>
      <c r="R14" s="9">
        <f>INT(MID(tbl_data[[#This Row],[Price]],2,10))</f>
        <v>286</v>
      </c>
      <c r="V14" t="s">
        <v>390</v>
      </c>
    </row>
    <row r="15" spans="1:22" x14ac:dyDescent="0.25">
      <c r="A15" s="5">
        <v>14</v>
      </c>
      <c r="B15" t="s">
        <v>56</v>
      </c>
      <c r="C15" t="str">
        <f>LEFT(tbl_data[[#This Row],[Model]],FIND(" ",tbl_data[[#This Row],[Model]]))</f>
        <v xml:space="preserve">Dell </v>
      </c>
      <c r="D15" t="str">
        <f>RIGHT(tbl_data[[#This Row],[Model]],LEN(tbl_data[[#This Row],[Model]]) -FIND(" ",tbl_data[[#This Row],[Model]],LEN(tbl_data[[#This Row],[Model]])-9))</f>
        <v>E5-2630v4</v>
      </c>
      <c r="E15" t="s">
        <v>30</v>
      </c>
      <c r="F15">
        <f>IFERROR(INT(LEFT(tbl_data[[#This Row],[RAM]],2)), INT(LEFT(tbl_data[[#This Row],[RAM]],1)))</f>
        <v>12</v>
      </c>
      <c r="G15" t="str">
        <f>"GDDR"&amp; RIGHT(tbl_data[[#This Row],[RAM]],1)</f>
        <v>GDDR4</v>
      </c>
      <c r="H15" t="s">
        <v>31</v>
      </c>
      <c r="I15" t="str">
        <f>IF(MID(tbl_data[[#This Row],[HDD]],2,1)="x", LEFT(tbl_data[[#This Row],[HDD]],2), LEFT(tbl_data[[#This Row],[HDD]],3))</f>
        <v>4x</v>
      </c>
      <c r="J15" t="str">
        <f>MID(tbl_data[[#This Row],[HDD]],LEN(tbl_data[[#This Row],[HDD Count]])+1,LEN(tbl_data[[#This Row],[HDD]])-LEN(tbl_data[[#This Row],[Hard Type]])-LEN(tbl_data[[#This Row],[HDD Count]]))</f>
        <v>480GB</v>
      </c>
      <c r="K15" t="str">
        <f>IF(RIGHT(tbl_data[[#This Row],[HDD]],5)="SATA2","SATA2",IF(RIGHT(tbl_data[[#This Row],[HDD]],3)="SSD","SSD", IF(RIGHT(tbl_data[[#This Row],[HDD]],3)="SAS","SAS", FALSE)))</f>
        <v>SSD</v>
      </c>
      <c r="L15" t="s">
        <v>21</v>
      </c>
      <c r="M15" t="str">
        <f>LEFT(tbl_data[[#This Row],[Location]],LEN(tbl_data[[#This Row],[Location]])-6)</f>
        <v>Amsterdam</v>
      </c>
      <c r="N15" t="str">
        <f>MID(tbl_data[[#This Row],[Location]],LEN(tbl_data[[#This Row],[City]])+1,3)</f>
        <v>AMS</v>
      </c>
      <c r="O15" t="str">
        <f>RIGHT(tbl_data[[#This Row],[Location]],2)</f>
        <v>01</v>
      </c>
      <c r="P15" t="s">
        <v>57</v>
      </c>
      <c r="Q15" s="5" t="str">
        <f>LEFT(tbl_data[[#This Row],[Price]],1)</f>
        <v>€</v>
      </c>
      <c r="R15" s="9">
        <f>INT(MID(tbl_data[[#This Row],[Price]],2,10))</f>
        <v>239</v>
      </c>
      <c r="V15" t="s">
        <v>392</v>
      </c>
    </row>
    <row r="16" spans="1:22" x14ac:dyDescent="0.25">
      <c r="A16" s="5">
        <v>15</v>
      </c>
      <c r="B16" t="s">
        <v>58</v>
      </c>
      <c r="C16" t="str">
        <f>LEFT(tbl_data[[#This Row],[Model]],FIND(" ",tbl_data[[#This Row],[Model]]))</f>
        <v xml:space="preserve">HP </v>
      </c>
      <c r="D16" t="str">
        <f>RIGHT(tbl_data[[#This Row],[Model]],LEN(tbl_data[[#This Row],[Model]]) -FIND(" ",tbl_data[[#This Row],[Model]],LEN(tbl_data[[#This Row],[Model]])-9))</f>
        <v>E5-2620v3</v>
      </c>
      <c r="E16" t="s">
        <v>34</v>
      </c>
      <c r="F16">
        <f>IFERROR(INT(LEFT(tbl_data[[#This Row],[RAM]],2)), INT(LEFT(tbl_data[[#This Row],[RAM]],1)))</f>
        <v>64</v>
      </c>
      <c r="G16" t="str">
        <f>"GDDR"&amp; RIGHT(tbl_data[[#This Row],[RAM]],1)</f>
        <v>GDDR4</v>
      </c>
      <c r="H16" t="s">
        <v>49</v>
      </c>
      <c r="I16" t="str">
        <f>IF(MID(tbl_data[[#This Row],[HDD]],2,1)="x", LEFT(tbl_data[[#This Row],[HDD]],2), LEFT(tbl_data[[#This Row],[HDD]],3))</f>
        <v>2x</v>
      </c>
      <c r="J16" t="str">
        <f>MID(tbl_data[[#This Row],[HDD]],LEN(tbl_data[[#This Row],[HDD Count]])+1,LEN(tbl_data[[#This Row],[HDD]])-LEN(tbl_data[[#This Row],[Hard Type]])-LEN(tbl_data[[#This Row],[HDD Count]]))</f>
        <v>120GB</v>
      </c>
      <c r="K16" t="str">
        <f>IF(RIGHT(tbl_data[[#This Row],[HDD]],5)="SATA2","SATA2",IF(RIGHT(tbl_data[[#This Row],[HDD]],3)="SSD","SSD", IF(RIGHT(tbl_data[[#This Row],[HDD]],3)="SAS","SAS", FALSE)))</f>
        <v>SSD</v>
      </c>
      <c r="L16" t="s">
        <v>21</v>
      </c>
      <c r="M16" t="str">
        <f>LEFT(tbl_data[[#This Row],[Location]],LEN(tbl_data[[#This Row],[Location]])-6)</f>
        <v>Amsterdam</v>
      </c>
      <c r="N16" t="str">
        <f>MID(tbl_data[[#This Row],[Location]],LEN(tbl_data[[#This Row],[City]])+1,3)</f>
        <v>AMS</v>
      </c>
      <c r="O16" t="str">
        <f>RIGHT(tbl_data[[#This Row],[Location]],2)</f>
        <v>01</v>
      </c>
      <c r="P16" t="s">
        <v>59</v>
      </c>
      <c r="Q16" s="5" t="str">
        <f>LEFT(tbl_data[[#This Row],[Price]],1)</f>
        <v>€</v>
      </c>
      <c r="R16" s="9">
        <f>INT(MID(tbl_data[[#This Row],[Price]],2,10))</f>
        <v>199</v>
      </c>
      <c r="V16" t="s">
        <v>396</v>
      </c>
    </row>
    <row r="17" spans="1:22" x14ac:dyDescent="0.25">
      <c r="A17" s="5">
        <v>16</v>
      </c>
      <c r="B17" t="s">
        <v>60</v>
      </c>
      <c r="C17" t="str">
        <f>LEFT(tbl_data[[#This Row],[Model]],FIND(" ",tbl_data[[#This Row],[Model]]))</f>
        <v xml:space="preserve">Dell </v>
      </c>
      <c r="D17" t="str">
        <f>RIGHT(tbl_data[[#This Row],[Model]],LEN(tbl_data[[#This Row],[Model]]) -FIND(" ",tbl_data[[#This Row],[Model]],LEN(tbl_data[[#This Row],[Model]])-9))</f>
        <v>G530</v>
      </c>
      <c r="E17" t="s">
        <v>45</v>
      </c>
      <c r="F17">
        <f>IFERROR(INT(LEFT(tbl_data[[#This Row],[RAM]],2)), INT(LEFT(tbl_data[[#This Row],[RAM]],1)))</f>
        <v>4</v>
      </c>
      <c r="G17" t="str">
        <f>"GDDR"&amp; RIGHT(tbl_data[[#This Row],[RAM]],1)</f>
        <v>GDDR3</v>
      </c>
      <c r="H17" t="s">
        <v>61</v>
      </c>
      <c r="I17" t="str">
        <f>IF(MID(tbl_data[[#This Row],[HDD]],2,1)="x", LEFT(tbl_data[[#This Row],[HDD]],2), LEFT(tbl_data[[#This Row],[HDD]],3))</f>
        <v>2x</v>
      </c>
      <c r="J17" t="str">
        <f>MID(tbl_data[[#This Row],[HDD]],LEN(tbl_data[[#This Row],[HDD Count]])+1,LEN(tbl_data[[#This Row],[HDD]])-LEN(tbl_data[[#This Row],[Hard Type]])-LEN(tbl_data[[#This Row],[HDD Count]]))</f>
        <v>500GB</v>
      </c>
      <c r="K17" t="str">
        <f>IF(RIGHT(tbl_data[[#This Row],[HDD]],5)="SATA2","SATA2",IF(RIGHT(tbl_data[[#This Row],[HDD]],3)="SSD","SSD", IF(RIGHT(tbl_data[[#This Row],[HDD]],3)="SAS","SAS", FALSE)))</f>
        <v>SATA2</v>
      </c>
      <c r="L17" t="s">
        <v>21</v>
      </c>
      <c r="M17" t="str">
        <f>LEFT(tbl_data[[#This Row],[Location]],LEN(tbl_data[[#This Row],[Location]])-6)</f>
        <v>Amsterdam</v>
      </c>
      <c r="N17" t="str">
        <f>MID(tbl_data[[#This Row],[Location]],LEN(tbl_data[[#This Row],[City]])+1,3)</f>
        <v>AMS</v>
      </c>
      <c r="O17" t="str">
        <f>RIGHT(tbl_data[[#This Row],[Location]],2)</f>
        <v>01</v>
      </c>
      <c r="P17" t="s">
        <v>62</v>
      </c>
      <c r="Q17" s="5" t="str">
        <f>LEFT(tbl_data[[#This Row],[Price]],1)</f>
        <v>€</v>
      </c>
      <c r="R17" s="9">
        <f>INT(MID(tbl_data[[#This Row],[Price]],2,10))</f>
        <v>35</v>
      </c>
      <c r="V17" t="s">
        <v>412</v>
      </c>
    </row>
    <row r="18" spans="1:22" x14ac:dyDescent="0.25">
      <c r="A18" s="5">
        <v>17</v>
      </c>
      <c r="B18" t="s">
        <v>63</v>
      </c>
      <c r="C18" t="str">
        <f>LEFT(tbl_data[[#This Row],[Model]],FIND(" ",tbl_data[[#This Row],[Model]]))</f>
        <v xml:space="preserve">Dell </v>
      </c>
      <c r="D18" t="str">
        <f>RIGHT(tbl_data[[#This Row],[Model]],LEN(tbl_data[[#This Row],[Model]]) -FIND(" ",tbl_data[[#This Row],[Model]],LEN(tbl_data[[#This Row],[Model]])-9))</f>
        <v>E3-1220</v>
      </c>
      <c r="E18" t="s">
        <v>19</v>
      </c>
      <c r="F18">
        <f>IFERROR(INT(LEFT(tbl_data[[#This Row],[RAM]],2)), INT(LEFT(tbl_data[[#This Row],[RAM]],1)))</f>
        <v>16</v>
      </c>
      <c r="G18" t="str">
        <f>"GDDR"&amp; RIGHT(tbl_data[[#This Row],[RAM]],1)</f>
        <v>GDDR3</v>
      </c>
      <c r="H18" t="s">
        <v>64</v>
      </c>
      <c r="I18" t="str">
        <f>IF(MID(tbl_data[[#This Row],[HDD]],2,1)="x", LEFT(tbl_data[[#This Row],[HDD]],2), LEFT(tbl_data[[#This Row],[HDD]],3))</f>
        <v>2x</v>
      </c>
      <c r="J18" t="str">
        <f>MID(tbl_data[[#This Row],[HDD]],LEN(tbl_data[[#This Row],[HDD Count]])+1,LEN(tbl_data[[#This Row],[HDD]])-LEN(tbl_data[[#This Row],[Hard Type]])-LEN(tbl_data[[#This Row],[HDD Count]]))</f>
        <v>1TB</v>
      </c>
      <c r="K18" t="str">
        <f>IF(RIGHT(tbl_data[[#This Row],[HDD]],5)="SATA2","SATA2",IF(RIGHT(tbl_data[[#This Row],[HDD]],3)="SSD","SSD", IF(RIGHT(tbl_data[[#This Row],[HDD]],3)="SAS","SAS", FALSE)))</f>
        <v>SATA2</v>
      </c>
      <c r="L18" t="s">
        <v>21</v>
      </c>
      <c r="M18" t="str">
        <f>LEFT(tbl_data[[#This Row],[Location]],LEN(tbl_data[[#This Row],[Location]])-6)</f>
        <v>Amsterdam</v>
      </c>
      <c r="N18" t="str">
        <f>MID(tbl_data[[#This Row],[Location]],LEN(tbl_data[[#This Row],[City]])+1,3)</f>
        <v>AMS</v>
      </c>
      <c r="O18" t="str">
        <f>RIGHT(tbl_data[[#This Row],[Location]],2)</f>
        <v>01</v>
      </c>
      <c r="P18" t="s">
        <v>65</v>
      </c>
      <c r="Q18" s="5" t="str">
        <f>LEFT(tbl_data[[#This Row],[Price]],1)</f>
        <v>€</v>
      </c>
      <c r="R18" s="9">
        <f>INT(MID(tbl_data[[#This Row],[Price]],2,10))</f>
        <v>59</v>
      </c>
      <c r="V18" t="s">
        <v>414</v>
      </c>
    </row>
    <row r="19" spans="1:22" x14ac:dyDescent="0.25">
      <c r="A19" s="5">
        <v>18</v>
      </c>
      <c r="B19" t="s">
        <v>66</v>
      </c>
      <c r="C19" t="str">
        <f>LEFT(tbl_data[[#This Row],[Model]],FIND(" ",tbl_data[[#This Row],[Model]]))</f>
        <v xml:space="preserve">Dell </v>
      </c>
      <c r="D19" t="str">
        <f>RIGHT(tbl_data[[#This Row],[Model]],LEN(tbl_data[[#This Row],[Model]]) -FIND(" ",tbl_data[[#This Row],[Model]],LEN(tbl_data[[#This Row],[Model]])-9))</f>
        <v>E7-4850v3</v>
      </c>
      <c r="E19" t="s">
        <v>34</v>
      </c>
      <c r="F19">
        <f>IFERROR(INT(LEFT(tbl_data[[#This Row],[RAM]],2)), INT(LEFT(tbl_data[[#This Row],[RAM]],1)))</f>
        <v>64</v>
      </c>
      <c r="G19" t="str">
        <f>"GDDR"&amp; RIGHT(tbl_data[[#This Row],[RAM]],1)</f>
        <v>GDDR4</v>
      </c>
      <c r="H19" t="s">
        <v>49</v>
      </c>
      <c r="I19" t="str">
        <f>IF(MID(tbl_data[[#This Row],[HDD]],2,1)="x", LEFT(tbl_data[[#This Row],[HDD]],2), LEFT(tbl_data[[#This Row],[HDD]],3))</f>
        <v>2x</v>
      </c>
      <c r="J19" t="str">
        <f>MID(tbl_data[[#This Row],[HDD]],LEN(tbl_data[[#This Row],[HDD Count]])+1,LEN(tbl_data[[#This Row],[HDD]])-LEN(tbl_data[[#This Row],[Hard Type]])-LEN(tbl_data[[#This Row],[HDD Count]]))</f>
        <v>120GB</v>
      </c>
      <c r="K19" t="str">
        <f>IF(RIGHT(tbl_data[[#This Row],[HDD]],5)="SATA2","SATA2",IF(RIGHT(tbl_data[[#This Row],[HDD]],3)="SSD","SSD", IF(RIGHT(tbl_data[[#This Row],[HDD]],3)="SAS","SAS", FALSE)))</f>
        <v>SSD</v>
      </c>
      <c r="L19" t="s">
        <v>21</v>
      </c>
      <c r="M19" t="str">
        <f>LEFT(tbl_data[[#This Row],[Location]],LEN(tbl_data[[#This Row],[Location]])-6)</f>
        <v>Amsterdam</v>
      </c>
      <c r="N19" t="str">
        <f>MID(tbl_data[[#This Row],[Location]],LEN(tbl_data[[#This Row],[City]])+1,3)</f>
        <v>AMS</v>
      </c>
      <c r="O19" t="str">
        <f>RIGHT(tbl_data[[#This Row],[Location]],2)</f>
        <v>01</v>
      </c>
      <c r="P19" t="s">
        <v>67</v>
      </c>
      <c r="Q19" s="5" t="str">
        <f>LEFT(tbl_data[[#This Row],[Price]],1)</f>
        <v>€</v>
      </c>
      <c r="R19" s="9">
        <f>INT(MID(tbl_data[[#This Row],[Price]],2,10))</f>
        <v>1044</v>
      </c>
      <c r="V19" t="s">
        <v>417</v>
      </c>
    </row>
    <row r="20" spans="1:22" x14ac:dyDescent="0.25">
      <c r="A20" s="5">
        <v>19</v>
      </c>
      <c r="B20" t="s">
        <v>68</v>
      </c>
      <c r="C20" t="str">
        <f>LEFT(tbl_data[[#This Row],[Model]],FIND(" ",tbl_data[[#This Row],[Model]]))</f>
        <v xml:space="preserve">Dell </v>
      </c>
      <c r="D20" t="str">
        <f>RIGHT(tbl_data[[#This Row],[Model]],LEN(tbl_data[[#This Row],[Model]]) -FIND(" ",tbl_data[[#This Row],[Model]],LEN(tbl_data[[#This Row],[Model]])-9))</f>
        <v>E7-4820v3</v>
      </c>
      <c r="E20" t="s">
        <v>34</v>
      </c>
      <c r="F20">
        <f>IFERROR(INT(LEFT(tbl_data[[#This Row],[RAM]],2)), INT(LEFT(tbl_data[[#This Row],[RAM]],1)))</f>
        <v>64</v>
      </c>
      <c r="G20" t="str">
        <f>"GDDR"&amp; RIGHT(tbl_data[[#This Row],[RAM]],1)</f>
        <v>GDDR4</v>
      </c>
      <c r="H20" t="s">
        <v>49</v>
      </c>
      <c r="I20" t="str">
        <f>IF(MID(tbl_data[[#This Row],[HDD]],2,1)="x", LEFT(tbl_data[[#This Row],[HDD]],2), LEFT(tbl_data[[#This Row],[HDD]],3))</f>
        <v>2x</v>
      </c>
      <c r="J20" t="str">
        <f>MID(tbl_data[[#This Row],[HDD]],LEN(tbl_data[[#This Row],[HDD Count]])+1,LEN(tbl_data[[#This Row],[HDD]])-LEN(tbl_data[[#This Row],[Hard Type]])-LEN(tbl_data[[#This Row],[HDD Count]]))</f>
        <v>120GB</v>
      </c>
      <c r="K20" t="str">
        <f>IF(RIGHT(tbl_data[[#This Row],[HDD]],5)="SATA2","SATA2",IF(RIGHT(tbl_data[[#This Row],[HDD]],3)="SSD","SSD", IF(RIGHT(tbl_data[[#This Row],[HDD]],3)="SAS","SAS", FALSE)))</f>
        <v>SSD</v>
      </c>
      <c r="L20" t="s">
        <v>21</v>
      </c>
      <c r="M20" t="str">
        <f>LEFT(tbl_data[[#This Row],[Location]],LEN(tbl_data[[#This Row],[Location]])-6)</f>
        <v>Amsterdam</v>
      </c>
      <c r="N20" t="str">
        <f>MID(tbl_data[[#This Row],[Location]],LEN(tbl_data[[#This Row],[City]])+1,3)</f>
        <v>AMS</v>
      </c>
      <c r="O20" t="str">
        <f>RIGHT(tbl_data[[#This Row],[Location]],2)</f>
        <v>01</v>
      </c>
      <c r="P20" t="s">
        <v>69</v>
      </c>
      <c r="Q20" s="5" t="str">
        <f>LEFT(tbl_data[[#This Row],[Price]],1)</f>
        <v>€</v>
      </c>
      <c r="R20" s="9">
        <f>INT(MID(tbl_data[[#This Row],[Price]],2,10))</f>
        <v>756</v>
      </c>
    </row>
    <row r="21" spans="1:22" x14ac:dyDescent="0.25">
      <c r="A21" s="5">
        <v>20</v>
      </c>
      <c r="B21" t="s">
        <v>70</v>
      </c>
      <c r="C21" t="str">
        <f>LEFT(tbl_data[[#This Row],[Model]],FIND(" ",tbl_data[[#This Row],[Model]]))</f>
        <v xml:space="preserve">Dell </v>
      </c>
      <c r="D21" t="str">
        <f>RIGHT(tbl_data[[#This Row],[Model]],LEN(tbl_data[[#This Row],[Model]]) -FIND(" ",tbl_data[[#This Row],[Model]],LEN(tbl_data[[#This Row],[Model]])-9))</f>
        <v>E7-4830v3</v>
      </c>
      <c r="E21" t="s">
        <v>34</v>
      </c>
      <c r="F21">
        <f>IFERROR(INT(LEFT(tbl_data[[#This Row],[RAM]],2)), INT(LEFT(tbl_data[[#This Row],[RAM]],1)))</f>
        <v>64</v>
      </c>
      <c r="G21" t="str">
        <f>"GDDR"&amp; RIGHT(tbl_data[[#This Row],[RAM]],1)</f>
        <v>GDDR4</v>
      </c>
      <c r="H21" t="s">
        <v>49</v>
      </c>
      <c r="I21" t="str">
        <f>IF(MID(tbl_data[[#This Row],[HDD]],2,1)="x", LEFT(tbl_data[[#This Row],[HDD]],2), LEFT(tbl_data[[#This Row],[HDD]],3))</f>
        <v>2x</v>
      </c>
      <c r="J21" t="str">
        <f>MID(tbl_data[[#This Row],[HDD]],LEN(tbl_data[[#This Row],[HDD Count]])+1,LEN(tbl_data[[#This Row],[HDD]])-LEN(tbl_data[[#This Row],[Hard Type]])-LEN(tbl_data[[#This Row],[HDD Count]]))</f>
        <v>120GB</v>
      </c>
      <c r="K21" t="str">
        <f>IF(RIGHT(tbl_data[[#This Row],[HDD]],5)="SATA2","SATA2",IF(RIGHT(tbl_data[[#This Row],[HDD]],3)="SSD","SSD", IF(RIGHT(tbl_data[[#This Row],[HDD]],3)="SAS","SAS", FALSE)))</f>
        <v>SSD</v>
      </c>
      <c r="L21" t="s">
        <v>21</v>
      </c>
      <c r="M21" t="str">
        <f>LEFT(tbl_data[[#This Row],[Location]],LEN(tbl_data[[#This Row],[Location]])-6)</f>
        <v>Amsterdam</v>
      </c>
      <c r="N21" t="str">
        <f>MID(tbl_data[[#This Row],[Location]],LEN(tbl_data[[#This Row],[City]])+1,3)</f>
        <v>AMS</v>
      </c>
      <c r="O21" t="str">
        <f>RIGHT(tbl_data[[#This Row],[Location]],2)</f>
        <v>01</v>
      </c>
      <c r="P21" t="s">
        <v>71</v>
      </c>
      <c r="Q21" s="5" t="str">
        <f>LEFT(tbl_data[[#This Row],[Price]],1)</f>
        <v>€</v>
      </c>
      <c r="R21" s="9">
        <f>INT(MID(tbl_data[[#This Row],[Price]],2,10))</f>
        <v>874</v>
      </c>
    </row>
    <row r="22" spans="1:22" x14ac:dyDescent="0.25">
      <c r="A22" s="5">
        <v>21</v>
      </c>
      <c r="B22" t="s">
        <v>72</v>
      </c>
      <c r="C22" t="str">
        <f>LEFT(tbl_data[[#This Row],[Model]],FIND(" ",tbl_data[[#This Row],[Model]]))</f>
        <v xml:space="preserve">Dell </v>
      </c>
      <c r="D22" t="str">
        <f>RIGHT(tbl_data[[#This Row],[Model]],LEN(tbl_data[[#This Row],[Model]]) -FIND(" ",tbl_data[[#This Row],[Model]],LEN(tbl_data[[#This Row],[Model]])-9))</f>
        <v>E3-1270v2</v>
      </c>
      <c r="E22" t="s">
        <v>19</v>
      </c>
      <c r="F22">
        <f>IFERROR(INT(LEFT(tbl_data[[#This Row],[RAM]],2)), INT(LEFT(tbl_data[[#This Row],[RAM]],1)))</f>
        <v>16</v>
      </c>
      <c r="G22" t="str">
        <f>"GDDR"&amp; RIGHT(tbl_data[[#This Row],[RAM]],1)</f>
        <v>GDDR3</v>
      </c>
      <c r="H22" t="s">
        <v>64</v>
      </c>
      <c r="I22" t="str">
        <f>IF(MID(tbl_data[[#This Row],[HDD]],2,1)="x", LEFT(tbl_data[[#This Row],[HDD]],2), LEFT(tbl_data[[#This Row],[HDD]],3))</f>
        <v>2x</v>
      </c>
      <c r="J22" t="str">
        <f>MID(tbl_data[[#This Row],[HDD]],LEN(tbl_data[[#This Row],[HDD Count]])+1,LEN(tbl_data[[#This Row],[HDD]])-LEN(tbl_data[[#This Row],[Hard Type]])-LEN(tbl_data[[#This Row],[HDD Count]]))</f>
        <v>1TB</v>
      </c>
      <c r="K22" t="str">
        <f>IF(RIGHT(tbl_data[[#This Row],[HDD]],5)="SATA2","SATA2",IF(RIGHT(tbl_data[[#This Row],[HDD]],3)="SSD","SSD", IF(RIGHT(tbl_data[[#This Row],[HDD]],3)="SAS","SAS", FALSE)))</f>
        <v>SATA2</v>
      </c>
      <c r="L22" t="s">
        <v>21</v>
      </c>
      <c r="M22" t="str">
        <f>LEFT(tbl_data[[#This Row],[Location]],LEN(tbl_data[[#This Row],[Location]])-6)</f>
        <v>Amsterdam</v>
      </c>
      <c r="N22" t="str">
        <f>MID(tbl_data[[#This Row],[Location]],LEN(tbl_data[[#This Row],[City]])+1,3)</f>
        <v>AMS</v>
      </c>
      <c r="O22" t="str">
        <f>RIGHT(tbl_data[[#This Row],[Location]],2)</f>
        <v>01</v>
      </c>
      <c r="P22" t="s">
        <v>73</v>
      </c>
      <c r="Q22" s="5" t="str">
        <f>LEFT(tbl_data[[#This Row],[Price]],1)</f>
        <v>€</v>
      </c>
      <c r="R22" s="9">
        <f>INT(MID(tbl_data[[#This Row],[Price]],2,10))</f>
        <v>89</v>
      </c>
    </row>
    <row r="23" spans="1:22" x14ac:dyDescent="0.25">
      <c r="A23" s="5">
        <v>22</v>
      </c>
      <c r="B23" t="s">
        <v>74</v>
      </c>
      <c r="C23" t="str">
        <f>LEFT(tbl_data[[#This Row],[Model]],FIND(" ",tbl_data[[#This Row],[Model]]))</f>
        <v xml:space="preserve">Supermicro </v>
      </c>
      <c r="D23" t="str">
        <f>RIGHT(tbl_data[[#This Row],[Model]],LEN(tbl_data[[#This Row],[Model]]) -FIND(" ",tbl_data[[#This Row],[Model]],LEN(tbl_data[[#This Row],[Model]])-9))</f>
        <v>E5620</v>
      </c>
      <c r="E23" t="s">
        <v>24</v>
      </c>
      <c r="F23">
        <f>IFERROR(INT(LEFT(tbl_data[[#This Row],[RAM]],2)), INT(LEFT(tbl_data[[#This Row],[RAM]],1)))</f>
        <v>32</v>
      </c>
      <c r="G23" t="str">
        <f>"GDDR"&amp; RIGHT(tbl_data[[#This Row],[RAM]],1)</f>
        <v>GDDR3</v>
      </c>
      <c r="H23" t="s">
        <v>75</v>
      </c>
      <c r="I23" t="str">
        <f>IF(MID(tbl_data[[#This Row],[HDD]],2,1)="x", LEFT(tbl_data[[#This Row],[HDD]],2), LEFT(tbl_data[[#This Row],[HDD]],3))</f>
        <v>24x</v>
      </c>
      <c r="J23" t="str">
        <f>MID(tbl_data[[#This Row],[HDD]],LEN(tbl_data[[#This Row],[HDD Count]])+1,LEN(tbl_data[[#This Row],[HDD]])-LEN(tbl_data[[#This Row],[Hard Type]])-LEN(tbl_data[[#This Row],[HDD Count]]))</f>
        <v>1TB</v>
      </c>
      <c r="K23" t="str">
        <f>IF(RIGHT(tbl_data[[#This Row],[HDD]],5)="SATA2","SATA2",IF(RIGHT(tbl_data[[#This Row],[HDD]],3)="SSD","SSD", IF(RIGHT(tbl_data[[#This Row],[HDD]],3)="SAS","SAS", FALSE)))</f>
        <v>SATA2</v>
      </c>
      <c r="L23" t="s">
        <v>21</v>
      </c>
      <c r="M23" t="str">
        <f>LEFT(tbl_data[[#This Row],[Location]],LEN(tbl_data[[#This Row],[Location]])-6)</f>
        <v>Amsterdam</v>
      </c>
      <c r="N23" t="str">
        <f>MID(tbl_data[[#This Row],[Location]],LEN(tbl_data[[#This Row],[City]])+1,3)</f>
        <v>AMS</v>
      </c>
      <c r="O23" t="str">
        <f>RIGHT(tbl_data[[#This Row],[Location]],2)</f>
        <v>01</v>
      </c>
      <c r="P23" t="s">
        <v>59</v>
      </c>
      <c r="Q23" s="5" t="str">
        <f>LEFT(tbl_data[[#This Row],[Price]],1)</f>
        <v>€</v>
      </c>
      <c r="R23" s="9">
        <f>INT(MID(tbl_data[[#This Row],[Price]],2,10))</f>
        <v>199</v>
      </c>
    </row>
    <row r="24" spans="1:22" x14ac:dyDescent="0.25">
      <c r="A24" s="5">
        <v>23</v>
      </c>
      <c r="B24" t="s">
        <v>76</v>
      </c>
      <c r="C24" t="str">
        <f>LEFT(tbl_data[[#This Row],[Model]],FIND(" ",tbl_data[[#This Row],[Model]]))</f>
        <v xml:space="preserve">HP </v>
      </c>
      <c r="D24" t="str">
        <f>RIGHT(tbl_data[[#This Row],[Model]],LEN(tbl_data[[#This Row],[Model]]) -FIND(" ",tbl_data[[#This Row],[Model]],LEN(tbl_data[[#This Row],[Model]])-9))</f>
        <v>E5-1650v3</v>
      </c>
      <c r="E24" t="s">
        <v>34</v>
      </c>
      <c r="F24">
        <f>IFERROR(INT(LEFT(tbl_data[[#This Row],[RAM]],2)), INT(LEFT(tbl_data[[#This Row],[RAM]],1)))</f>
        <v>64</v>
      </c>
      <c r="G24" t="str">
        <f>"GDDR"&amp; RIGHT(tbl_data[[#This Row],[RAM]],1)</f>
        <v>GDDR4</v>
      </c>
      <c r="H24" t="s">
        <v>35</v>
      </c>
      <c r="I24" t="str">
        <f>IF(MID(tbl_data[[#This Row],[HDD]],2,1)="x", LEFT(tbl_data[[#This Row],[HDD]],2), LEFT(tbl_data[[#This Row],[HDD]],3))</f>
        <v>4x</v>
      </c>
      <c r="J24" t="str">
        <f>MID(tbl_data[[#This Row],[HDD]],LEN(tbl_data[[#This Row],[HDD Count]])+1,LEN(tbl_data[[#This Row],[HDD]])-LEN(tbl_data[[#This Row],[Hard Type]])-LEN(tbl_data[[#This Row],[HDD Count]]))</f>
        <v>2TB</v>
      </c>
      <c r="K24" t="str">
        <f>IF(RIGHT(tbl_data[[#This Row],[HDD]],5)="SATA2","SATA2",IF(RIGHT(tbl_data[[#This Row],[HDD]],3)="SSD","SSD", IF(RIGHT(tbl_data[[#This Row],[HDD]],3)="SAS","SAS", FALSE)))</f>
        <v>SATA2</v>
      </c>
      <c r="L24" t="s">
        <v>21</v>
      </c>
      <c r="M24" t="str">
        <f>LEFT(tbl_data[[#This Row],[Location]],LEN(tbl_data[[#This Row],[Location]])-6)</f>
        <v>Amsterdam</v>
      </c>
      <c r="N24" t="str">
        <f>MID(tbl_data[[#This Row],[Location]],LEN(tbl_data[[#This Row],[City]])+1,3)</f>
        <v>AMS</v>
      </c>
      <c r="O24" t="str">
        <f>RIGHT(tbl_data[[#This Row],[Location]],2)</f>
        <v>01</v>
      </c>
      <c r="P24" t="s">
        <v>77</v>
      </c>
      <c r="Q24" s="5" t="str">
        <f>LEFT(tbl_data[[#This Row],[Price]],1)</f>
        <v>€</v>
      </c>
      <c r="R24" s="9">
        <f>INT(MID(tbl_data[[#This Row],[Price]],2,10))</f>
        <v>154</v>
      </c>
    </row>
    <row r="25" spans="1:22" x14ac:dyDescent="0.25">
      <c r="A25" s="5">
        <v>24</v>
      </c>
      <c r="B25" t="s">
        <v>78</v>
      </c>
      <c r="C25" t="str">
        <f>LEFT(tbl_data[[#This Row],[Model]],FIND(" ",tbl_data[[#This Row],[Model]]))</f>
        <v xml:space="preserve">HP </v>
      </c>
      <c r="D25" t="str">
        <f>RIGHT(tbl_data[[#This Row],[Model]],LEN(tbl_data[[#This Row],[Model]]) -FIND(" ",tbl_data[[#This Row],[Model]],LEN(tbl_data[[#This Row],[Model]])-9))</f>
        <v>E3-1230</v>
      </c>
      <c r="E25" t="s">
        <v>19</v>
      </c>
      <c r="F25">
        <f>IFERROR(INT(LEFT(tbl_data[[#This Row],[RAM]],2)), INT(LEFT(tbl_data[[#This Row],[RAM]],1)))</f>
        <v>16</v>
      </c>
      <c r="G25" t="str">
        <f>"GDDR"&amp; RIGHT(tbl_data[[#This Row],[RAM]],1)</f>
        <v>GDDR3</v>
      </c>
      <c r="H25" t="s">
        <v>46</v>
      </c>
      <c r="I25" t="str">
        <f>IF(MID(tbl_data[[#This Row],[HDD]],2,1)="x", LEFT(tbl_data[[#This Row],[HDD]],2), LEFT(tbl_data[[#This Row],[HDD]],3))</f>
        <v>4x</v>
      </c>
      <c r="J25" t="str">
        <f>MID(tbl_data[[#This Row],[HDD]],LEN(tbl_data[[#This Row],[HDD Count]])+1,LEN(tbl_data[[#This Row],[HDD]])-LEN(tbl_data[[#This Row],[Hard Type]])-LEN(tbl_data[[#This Row],[HDD Count]]))</f>
        <v>1TB</v>
      </c>
      <c r="K25" t="str">
        <f>IF(RIGHT(tbl_data[[#This Row],[HDD]],5)="SATA2","SATA2",IF(RIGHT(tbl_data[[#This Row],[HDD]],3)="SSD","SSD", IF(RIGHT(tbl_data[[#This Row],[HDD]],3)="SAS","SAS", FALSE)))</f>
        <v>SATA2</v>
      </c>
      <c r="L25" t="s">
        <v>21</v>
      </c>
      <c r="M25" t="str">
        <f>LEFT(tbl_data[[#This Row],[Location]],LEN(tbl_data[[#This Row],[Location]])-6)</f>
        <v>Amsterdam</v>
      </c>
      <c r="N25" t="str">
        <f>MID(tbl_data[[#This Row],[Location]],LEN(tbl_data[[#This Row],[City]])+1,3)</f>
        <v>AMS</v>
      </c>
      <c r="O25" t="str">
        <f>RIGHT(tbl_data[[#This Row],[Location]],2)</f>
        <v>01</v>
      </c>
      <c r="P25" t="s">
        <v>79</v>
      </c>
      <c r="Q25" s="5" t="str">
        <f>LEFT(tbl_data[[#This Row],[Price]],1)</f>
        <v>€</v>
      </c>
      <c r="R25" s="9">
        <f>INT(MID(tbl_data[[#This Row],[Price]],2,10))</f>
        <v>84</v>
      </c>
    </row>
    <row r="26" spans="1:22" x14ac:dyDescent="0.25">
      <c r="A26" s="5">
        <v>25</v>
      </c>
      <c r="B26" t="s">
        <v>80</v>
      </c>
      <c r="C26" t="str">
        <f>LEFT(tbl_data[[#This Row],[Model]],FIND(" ",tbl_data[[#This Row],[Model]]))</f>
        <v xml:space="preserve">DL20G9Intel </v>
      </c>
      <c r="D26" t="str">
        <f>RIGHT(tbl_data[[#This Row],[Model]],LEN(tbl_data[[#This Row],[Model]]) -FIND(" ",tbl_data[[#This Row],[Model]],LEN(tbl_data[[#This Row],[Model]])-9))</f>
        <v>E3-1270v5</v>
      </c>
      <c r="E26" t="s">
        <v>81</v>
      </c>
      <c r="F26">
        <f>IFERROR(INT(LEFT(tbl_data[[#This Row],[RAM]],2)), INT(LEFT(tbl_data[[#This Row],[RAM]],1)))</f>
        <v>16</v>
      </c>
      <c r="G26" t="str">
        <f>"GDDR"&amp; RIGHT(tbl_data[[#This Row],[RAM]],1)</f>
        <v>GDDR4</v>
      </c>
      <c r="H26" t="s">
        <v>64</v>
      </c>
      <c r="I26" t="str">
        <f>IF(MID(tbl_data[[#This Row],[HDD]],2,1)="x", LEFT(tbl_data[[#This Row],[HDD]],2), LEFT(tbl_data[[#This Row],[HDD]],3))</f>
        <v>2x</v>
      </c>
      <c r="J26" t="str">
        <f>MID(tbl_data[[#This Row],[HDD]],LEN(tbl_data[[#This Row],[HDD Count]])+1,LEN(tbl_data[[#This Row],[HDD]])-LEN(tbl_data[[#This Row],[Hard Type]])-LEN(tbl_data[[#This Row],[HDD Count]]))</f>
        <v>1TB</v>
      </c>
      <c r="K26" t="str">
        <f>IF(RIGHT(tbl_data[[#This Row],[HDD]],5)="SATA2","SATA2",IF(RIGHT(tbl_data[[#This Row],[HDD]],3)="SSD","SSD", IF(RIGHT(tbl_data[[#This Row],[HDD]],3)="SAS","SAS", FALSE)))</f>
        <v>SATA2</v>
      </c>
      <c r="L26" t="s">
        <v>21</v>
      </c>
      <c r="M26" t="str">
        <f>LEFT(tbl_data[[#This Row],[Location]],LEN(tbl_data[[#This Row],[Location]])-6)</f>
        <v>Amsterdam</v>
      </c>
      <c r="N26" t="str">
        <f>MID(tbl_data[[#This Row],[Location]],LEN(tbl_data[[#This Row],[City]])+1,3)</f>
        <v>AMS</v>
      </c>
      <c r="O26" t="str">
        <f>RIGHT(tbl_data[[#This Row],[Location]],2)</f>
        <v>01</v>
      </c>
      <c r="P26" t="s">
        <v>82</v>
      </c>
      <c r="Q26" s="5" t="str">
        <f>LEFT(tbl_data[[#This Row],[Price]],1)</f>
        <v>€</v>
      </c>
      <c r="R26" s="9">
        <f>INT(MID(tbl_data[[#This Row],[Price]],2,10))</f>
        <v>112</v>
      </c>
    </row>
    <row r="27" spans="1:22" x14ac:dyDescent="0.25">
      <c r="A27" s="5">
        <v>26</v>
      </c>
      <c r="B27" t="s">
        <v>83</v>
      </c>
      <c r="C27" t="str">
        <f>LEFT(tbl_data[[#This Row],[Model]],FIND(" ",tbl_data[[#This Row],[Model]]))</f>
        <v xml:space="preserve">HP </v>
      </c>
      <c r="D27" t="str">
        <f>RIGHT(tbl_data[[#This Row],[Model]],LEN(tbl_data[[#This Row],[Model]]) -FIND(" ",tbl_data[[#This Row],[Model]],LEN(tbl_data[[#This Row],[Model]])-9))</f>
        <v>E5-1620v3</v>
      </c>
      <c r="E27" t="s">
        <v>84</v>
      </c>
      <c r="F27">
        <f>IFERROR(INT(LEFT(tbl_data[[#This Row],[RAM]],2)), INT(LEFT(tbl_data[[#This Row],[RAM]],1)))</f>
        <v>32</v>
      </c>
      <c r="G27" t="str">
        <f>"GDDR"&amp; RIGHT(tbl_data[[#This Row],[RAM]],1)</f>
        <v>GDDR4</v>
      </c>
      <c r="H27" t="s">
        <v>35</v>
      </c>
      <c r="I27" t="str">
        <f>IF(MID(tbl_data[[#This Row],[HDD]],2,1)="x", LEFT(tbl_data[[#This Row],[HDD]],2), LEFT(tbl_data[[#This Row],[HDD]],3))</f>
        <v>4x</v>
      </c>
      <c r="J27" t="str">
        <f>MID(tbl_data[[#This Row],[HDD]],LEN(tbl_data[[#This Row],[HDD Count]])+1,LEN(tbl_data[[#This Row],[HDD]])-LEN(tbl_data[[#This Row],[Hard Type]])-LEN(tbl_data[[#This Row],[HDD Count]]))</f>
        <v>2TB</v>
      </c>
      <c r="K27" t="str">
        <f>IF(RIGHT(tbl_data[[#This Row],[HDD]],5)="SATA2","SATA2",IF(RIGHT(tbl_data[[#This Row],[HDD]],3)="SSD","SSD", IF(RIGHT(tbl_data[[#This Row],[HDD]],3)="SAS","SAS", FALSE)))</f>
        <v>SATA2</v>
      </c>
      <c r="L27" t="s">
        <v>21</v>
      </c>
      <c r="M27" t="str">
        <f>LEFT(tbl_data[[#This Row],[Location]],LEN(tbl_data[[#This Row],[Location]])-6)</f>
        <v>Amsterdam</v>
      </c>
      <c r="N27" t="str">
        <f>MID(tbl_data[[#This Row],[Location]],LEN(tbl_data[[#This Row],[City]])+1,3)</f>
        <v>AMS</v>
      </c>
      <c r="O27" t="str">
        <f>RIGHT(tbl_data[[#This Row],[Location]],2)</f>
        <v>01</v>
      </c>
      <c r="P27" t="s">
        <v>85</v>
      </c>
      <c r="Q27" s="5" t="str">
        <f>LEFT(tbl_data[[#This Row],[Price]],1)</f>
        <v>€</v>
      </c>
      <c r="R27" s="9">
        <f>INT(MID(tbl_data[[#This Row],[Price]],2,10))</f>
        <v>119</v>
      </c>
    </row>
    <row r="28" spans="1:22" x14ac:dyDescent="0.25">
      <c r="A28" s="5">
        <v>27</v>
      </c>
      <c r="B28" t="s">
        <v>86</v>
      </c>
      <c r="C28" t="str">
        <f>LEFT(tbl_data[[#This Row],[Model]],FIND(" ",tbl_data[[#This Row],[Model]]))</f>
        <v xml:space="preserve">HP </v>
      </c>
      <c r="D28" t="str">
        <f>RIGHT(tbl_data[[#This Row],[Model]],LEN(tbl_data[[#This Row],[Model]]) -FIND(" ",tbl_data[[#This Row],[Model]],LEN(tbl_data[[#This Row],[Model]])-9))</f>
        <v>E5-2620</v>
      </c>
      <c r="E28" t="s">
        <v>40</v>
      </c>
      <c r="F28">
        <f>IFERROR(INT(LEFT(tbl_data[[#This Row],[RAM]],2)), INT(LEFT(tbl_data[[#This Row],[RAM]],1)))</f>
        <v>64</v>
      </c>
      <c r="G28" t="str">
        <f>"GDDR"&amp; RIGHT(tbl_data[[#This Row],[RAM]],1)</f>
        <v>GDDR3</v>
      </c>
      <c r="H28" t="s">
        <v>25</v>
      </c>
      <c r="I28" t="str">
        <f>IF(MID(tbl_data[[#This Row],[HDD]],2,1)="x", LEFT(tbl_data[[#This Row],[HDD]],2), LEFT(tbl_data[[#This Row],[HDD]],3))</f>
        <v>8x</v>
      </c>
      <c r="J28" t="str">
        <f>MID(tbl_data[[#This Row],[HDD]],LEN(tbl_data[[#This Row],[HDD Count]])+1,LEN(tbl_data[[#This Row],[HDD]])-LEN(tbl_data[[#This Row],[Hard Type]])-LEN(tbl_data[[#This Row],[HDD Count]]))</f>
        <v>2TB</v>
      </c>
      <c r="K28" t="str">
        <f>IF(RIGHT(tbl_data[[#This Row],[HDD]],5)="SATA2","SATA2",IF(RIGHT(tbl_data[[#This Row],[HDD]],3)="SSD","SSD", IF(RIGHT(tbl_data[[#This Row],[HDD]],3)="SAS","SAS", FALSE)))</f>
        <v>SATA2</v>
      </c>
      <c r="L28" t="s">
        <v>21</v>
      </c>
      <c r="M28" t="str">
        <f>LEFT(tbl_data[[#This Row],[Location]],LEN(tbl_data[[#This Row],[Location]])-6)</f>
        <v>Amsterdam</v>
      </c>
      <c r="N28" t="str">
        <f>MID(tbl_data[[#This Row],[Location]],LEN(tbl_data[[#This Row],[City]])+1,3)</f>
        <v>AMS</v>
      </c>
      <c r="O28" t="str">
        <f>RIGHT(tbl_data[[#This Row],[Location]],2)</f>
        <v>01</v>
      </c>
      <c r="P28" t="s">
        <v>77</v>
      </c>
      <c r="Q28" s="5" t="str">
        <f>LEFT(tbl_data[[#This Row],[Price]],1)</f>
        <v>€</v>
      </c>
      <c r="R28" s="9">
        <f>INT(MID(tbl_data[[#This Row],[Price]],2,10))</f>
        <v>154</v>
      </c>
    </row>
    <row r="29" spans="1:22" x14ac:dyDescent="0.25">
      <c r="A29" s="5">
        <v>28</v>
      </c>
      <c r="B29" t="s">
        <v>27</v>
      </c>
      <c r="C29" t="str">
        <f>LEFT(tbl_data[[#This Row],[Model]],FIND(" ",tbl_data[[#This Row],[Model]]))</f>
        <v xml:space="preserve">HP </v>
      </c>
      <c r="D29" t="str">
        <f>RIGHT(tbl_data[[#This Row],[Model]],LEN(tbl_data[[#This Row],[Model]]) -FIND(" ",tbl_data[[#This Row],[Model]],LEN(tbl_data[[#This Row],[Model]])-9))</f>
        <v>E5-2420</v>
      </c>
      <c r="E29" t="s">
        <v>24</v>
      </c>
      <c r="F29">
        <f>IFERROR(INT(LEFT(tbl_data[[#This Row],[RAM]],2)), INT(LEFT(tbl_data[[#This Row],[RAM]],1)))</f>
        <v>32</v>
      </c>
      <c r="G29" t="str">
        <f>"GDDR"&amp; RIGHT(tbl_data[[#This Row],[RAM]],1)</f>
        <v>GDDR3</v>
      </c>
      <c r="H29" t="s">
        <v>25</v>
      </c>
      <c r="I29" t="str">
        <f>IF(MID(tbl_data[[#This Row],[HDD]],2,1)="x", LEFT(tbl_data[[#This Row],[HDD]],2), LEFT(tbl_data[[#This Row],[HDD]],3))</f>
        <v>8x</v>
      </c>
      <c r="J29" t="str">
        <f>MID(tbl_data[[#This Row],[HDD]],LEN(tbl_data[[#This Row],[HDD Count]])+1,LEN(tbl_data[[#This Row],[HDD]])-LEN(tbl_data[[#This Row],[Hard Type]])-LEN(tbl_data[[#This Row],[HDD Count]]))</f>
        <v>2TB</v>
      </c>
      <c r="K29" t="str">
        <f>IF(RIGHT(tbl_data[[#This Row],[HDD]],5)="SATA2","SATA2",IF(RIGHT(tbl_data[[#This Row],[HDD]],3)="SSD","SSD", IF(RIGHT(tbl_data[[#This Row],[HDD]],3)="SAS","SAS", FALSE)))</f>
        <v>SATA2</v>
      </c>
      <c r="L29" t="s">
        <v>21</v>
      </c>
      <c r="M29" t="str">
        <f>LEFT(tbl_data[[#This Row],[Location]],LEN(tbl_data[[#This Row],[Location]])-6)</f>
        <v>Amsterdam</v>
      </c>
      <c r="N29" t="str">
        <f>MID(tbl_data[[#This Row],[Location]],LEN(tbl_data[[#This Row],[City]])+1,3)</f>
        <v>AMS</v>
      </c>
      <c r="O29" t="str">
        <f>RIGHT(tbl_data[[#This Row],[Location]],2)</f>
        <v>01</v>
      </c>
      <c r="P29" t="s">
        <v>87</v>
      </c>
      <c r="Q29" s="5" t="str">
        <f>LEFT(tbl_data[[#This Row],[Price]],1)</f>
        <v>€</v>
      </c>
      <c r="R29" s="9">
        <f>INT(MID(tbl_data[[#This Row],[Price]],2,10))</f>
        <v>142</v>
      </c>
    </row>
    <row r="30" spans="1:22" x14ac:dyDescent="0.25">
      <c r="A30" s="5">
        <v>29</v>
      </c>
      <c r="B30" t="s">
        <v>88</v>
      </c>
      <c r="C30" t="str">
        <f>LEFT(tbl_data[[#This Row],[Model]],FIND(" ",tbl_data[[#This Row],[Model]]))</f>
        <v xml:space="preserve">Dell </v>
      </c>
      <c r="D30" t="str">
        <f>RIGHT(tbl_data[[#This Row],[Model]],LEN(tbl_data[[#This Row],[Model]]) -FIND(" ",tbl_data[[#This Row],[Model]],LEN(tbl_data[[#This Row],[Model]])-9))</f>
        <v>E5-2620v3</v>
      </c>
      <c r="E30" t="s">
        <v>34</v>
      </c>
      <c r="F30">
        <f>IFERROR(INT(LEFT(tbl_data[[#This Row],[RAM]],2)), INT(LEFT(tbl_data[[#This Row],[RAM]],1)))</f>
        <v>64</v>
      </c>
      <c r="G30" t="str">
        <f>"GDDR"&amp; RIGHT(tbl_data[[#This Row],[RAM]],1)</f>
        <v>GDDR4</v>
      </c>
      <c r="H30" t="s">
        <v>35</v>
      </c>
      <c r="I30" t="str">
        <f>IF(MID(tbl_data[[#This Row],[HDD]],2,1)="x", LEFT(tbl_data[[#This Row],[HDD]],2), LEFT(tbl_data[[#This Row],[HDD]],3))</f>
        <v>4x</v>
      </c>
      <c r="J30" t="str">
        <f>MID(tbl_data[[#This Row],[HDD]],LEN(tbl_data[[#This Row],[HDD Count]])+1,LEN(tbl_data[[#This Row],[HDD]])-LEN(tbl_data[[#This Row],[Hard Type]])-LEN(tbl_data[[#This Row],[HDD Count]]))</f>
        <v>2TB</v>
      </c>
      <c r="K30" t="str">
        <f>IF(RIGHT(tbl_data[[#This Row],[HDD]],5)="SATA2","SATA2",IF(RIGHT(tbl_data[[#This Row],[HDD]],3)="SSD","SSD", IF(RIGHT(tbl_data[[#This Row],[HDD]],3)="SAS","SAS", FALSE)))</f>
        <v>SATA2</v>
      </c>
      <c r="L30" t="s">
        <v>21</v>
      </c>
      <c r="M30" t="str">
        <f>LEFT(tbl_data[[#This Row],[Location]],LEN(tbl_data[[#This Row],[Location]])-6)</f>
        <v>Amsterdam</v>
      </c>
      <c r="N30" t="str">
        <f>MID(tbl_data[[#This Row],[Location]],LEN(tbl_data[[#This Row],[City]])+1,3)</f>
        <v>AMS</v>
      </c>
      <c r="O30" t="str">
        <f>RIGHT(tbl_data[[#This Row],[Location]],2)</f>
        <v>01</v>
      </c>
      <c r="P30" t="s">
        <v>89</v>
      </c>
      <c r="Q30" s="5" t="str">
        <f>LEFT(tbl_data[[#This Row],[Price]],1)</f>
        <v>€</v>
      </c>
      <c r="R30" s="9">
        <f>INT(MID(tbl_data[[#This Row],[Price]],2,10))</f>
        <v>209</v>
      </c>
    </row>
    <row r="31" spans="1:22" x14ac:dyDescent="0.25">
      <c r="A31" s="5">
        <v>30</v>
      </c>
      <c r="B31" t="s">
        <v>29</v>
      </c>
      <c r="C31" t="str">
        <f>LEFT(tbl_data[[#This Row],[Model]],FIND(" ",tbl_data[[#This Row],[Model]]))</f>
        <v xml:space="preserve">RH2288v32x </v>
      </c>
      <c r="D31" t="str">
        <f>RIGHT(tbl_data[[#This Row],[Model]],LEN(tbl_data[[#This Row],[Model]]) -FIND(" ",tbl_data[[#This Row],[Model]],LEN(tbl_data[[#This Row],[Model]])-9))</f>
        <v>E5-2650V4</v>
      </c>
      <c r="E31" t="s">
        <v>30</v>
      </c>
      <c r="F31">
        <f>IFERROR(INT(LEFT(tbl_data[[#This Row],[RAM]],2)), INT(LEFT(tbl_data[[#This Row],[RAM]],1)))</f>
        <v>12</v>
      </c>
      <c r="G31" t="str">
        <f>"GDDR"&amp; RIGHT(tbl_data[[#This Row],[RAM]],1)</f>
        <v>GDDR4</v>
      </c>
      <c r="H31" t="s">
        <v>31</v>
      </c>
      <c r="I31" t="str">
        <f>IF(MID(tbl_data[[#This Row],[HDD]],2,1)="x", LEFT(tbl_data[[#This Row],[HDD]],2), LEFT(tbl_data[[#This Row],[HDD]],3))</f>
        <v>4x</v>
      </c>
      <c r="J31" t="str">
        <f>MID(tbl_data[[#This Row],[HDD]],LEN(tbl_data[[#This Row],[HDD Count]])+1,LEN(tbl_data[[#This Row],[HDD]])-LEN(tbl_data[[#This Row],[Hard Type]])-LEN(tbl_data[[#This Row],[HDD Count]]))</f>
        <v>480GB</v>
      </c>
      <c r="K31" t="str">
        <f>IF(RIGHT(tbl_data[[#This Row],[HDD]],5)="SATA2","SATA2",IF(RIGHT(tbl_data[[#This Row],[HDD]],3)="SSD","SSD", IF(RIGHT(tbl_data[[#This Row],[HDD]],3)="SAS","SAS", FALSE)))</f>
        <v>SSD</v>
      </c>
      <c r="L31" t="s">
        <v>21</v>
      </c>
      <c r="M31" t="str">
        <f>LEFT(tbl_data[[#This Row],[Location]],LEN(tbl_data[[#This Row],[Location]])-6)</f>
        <v>Amsterdam</v>
      </c>
      <c r="N31" t="str">
        <f>MID(tbl_data[[#This Row],[Location]],LEN(tbl_data[[#This Row],[City]])+1,3)</f>
        <v>AMS</v>
      </c>
      <c r="O31" t="str">
        <f>RIGHT(tbl_data[[#This Row],[Location]],2)</f>
        <v>01</v>
      </c>
      <c r="P31" t="s">
        <v>32</v>
      </c>
      <c r="Q31" s="5" t="str">
        <f>LEFT(tbl_data[[#This Row],[Price]],1)</f>
        <v>€</v>
      </c>
      <c r="R31" s="9">
        <f>INT(MID(tbl_data[[#This Row],[Price]],2,10))</f>
        <v>227</v>
      </c>
    </row>
    <row r="32" spans="1:22" x14ac:dyDescent="0.25">
      <c r="A32" s="5">
        <v>31</v>
      </c>
      <c r="B32" t="s">
        <v>33</v>
      </c>
      <c r="C32" t="str">
        <f>LEFT(tbl_data[[#This Row],[Model]],FIND(" ",tbl_data[[#This Row],[Model]]))</f>
        <v xml:space="preserve">RH2288v32x </v>
      </c>
      <c r="D32" t="str">
        <f>RIGHT(tbl_data[[#This Row],[Model]],LEN(tbl_data[[#This Row],[Model]]) -FIND(" ",tbl_data[[#This Row],[Model]],LEN(tbl_data[[#This Row],[Model]])-9))</f>
        <v>E5-2620v4</v>
      </c>
      <c r="E32" t="s">
        <v>34</v>
      </c>
      <c r="F32">
        <f>IFERROR(INT(LEFT(tbl_data[[#This Row],[RAM]],2)), INT(LEFT(tbl_data[[#This Row],[RAM]],1)))</f>
        <v>64</v>
      </c>
      <c r="G32" t="str">
        <f>"GDDR"&amp; RIGHT(tbl_data[[#This Row],[RAM]],1)</f>
        <v>GDDR4</v>
      </c>
      <c r="H32" t="s">
        <v>35</v>
      </c>
      <c r="I32" t="str">
        <f>IF(MID(tbl_data[[#This Row],[HDD]],2,1)="x", LEFT(tbl_data[[#This Row],[HDD]],2), LEFT(tbl_data[[#This Row],[HDD]],3))</f>
        <v>4x</v>
      </c>
      <c r="J32" t="str">
        <f>MID(tbl_data[[#This Row],[HDD]],LEN(tbl_data[[#This Row],[HDD Count]])+1,LEN(tbl_data[[#This Row],[HDD]])-LEN(tbl_data[[#This Row],[Hard Type]])-LEN(tbl_data[[#This Row],[HDD Count]]))</f>
        <v>2TB</v>
      </c>
      <c r="K32" t="str">
        <f>IF(RIGHT(tbl_data[[#This Row],[HDD]],5)="SATA2","SATA2",IF(RIGHT(tbl_data[[#This Row],[HDD]],3)="SSD","SSD", IF(RIGHT(tbl_data[[#This Row],[HDD]],3)="SAS","SAS", FALSE)))</f>
        <v>SATA2</v>
      </c>
      <c r="L32" t="s">
        <v>21</v>
      </c>
      <c r="M32" t="str">
        <f>LEFT(tbl_data[[#This Row],[Location]],LEN(tbl_data[[#This Row],[Location]])-6)</f>
        <v>Amsterdam</v>
      </c>
      <c r="N32" t="str">
        <f>MID(tbl_data[[#This Row],[Location]],LEN(tbl_data[[#This Row],[City]])+1,3)</f>
        <v>AMS</v>
      </c>
      <c r="O32" t="str">
        <f>RIGHT(tbl_data[[#This Row],[Location]],2)</f>
        <v>01</v>
      </c>
      <c r="P32" t="s">
        <v>36</v>
      </c>
      <c r="Q32" s="5" t="str">
        <f>LEFT(tbl_data[[#This Row],[Price]],1)</f>
        <v>€</v>
      </c>
      <c r="R32" s="9">
        <f>INT(MID(tbl_data[[#This Row],[Price]],2,10))</f>
        <v>161</v>
      </c>
    </row>
    <row r="33" spans="1:18" x14ac:dyDescent="0.25">
      <c r="A33" s="5">
        <v>32</v>
      </c>
      <c r="B33" t="s">
        <v>90</v>
      </c>
      <c r="C33" t="str">
        <f>LEFT(tbl_data[[#This Row],[Model]],FIND(" ",tbl_data[[#This Row],[Model]]))</f>
        <v xml:space="preserve">Dell </v>
      </c>
      <c r="D33" t="str">
        <f>RIGHT(tbl_data[[#This Row],[Model]],LEN(tbl_data[[#This Row],[Model]]) -FIND(" ",tbl_data[[#This Row],[Model]],LEN(tbl_data[[#This Row],[Model]])-9))</f>
        <v>E5-2620v4</v>
      </c>
      <c r="E33" t="s">
        <v>34</v>
      </c>
      <c r="F33">
        <f>IFERROR(INT(LEFT(tbl_data[[#This Row],[RAM]],2)), INT(LEFT(tbl_data[[#This Row],[RAM]],1)))</f>
        <v>64</v>
      </c>
      <c r="G33" t="str">
        <f>"GDDR"&amp; RIGHT(tbl_data[[#This Row],[RAM]],1)</f>
        <v>GDDR4</v>
      </c>
      <c r="H33" t="s">
        <v>35</v>
      </c>
      <c r="I33" t="str">
        <f>IF(MID(tbl_data[[#This Row],[HDD]],2,1)="x", LEFT(tbl_data[[#This Row],[HDD]],2), LEFT(tbl_data[[#This Row],[HDD]],3))</f>
        <v>4x</v>
      </c>
      <c r="J33" t="str">
        <f>MID(tbl_data[[#This Row],[HDD]],LEN(tbl_data[[#This Row],[HDD Count]])+1,LEN(tbl_data[[#This Row],[HDD]])-LEN(tbl_data[[#This Row],[Hard Type]])-LEN(tbl_data[[#This Row],[HDD Count]]))</f>
        <v>2TB</v>
      </c>
      <c r="K33" t="str">
        <f>IF(RIGHT(tbl_data[[#This Row],[HDD]],5)="SATA2","SATA2",IF(RIGHT(tbl_data[[#This Row],[HDD]],3)="SSD","SSD", IF(RIGHT(tbl_data[[#This Row],[HDD]],3)="SAS","SAS", FALSE)))</f>
        <v>SATA2</v>
      </c>
      <c r="L33" t="s">
        <v>21</v>
      </c>
      <c r="M33" t="str">
        <f>LEFT(tbl_data[[#This Row],[Location]],LEN(tbl_data[[#This Row],[Location]])-6)</f>
        <v>Amsterdam</v>
      </c>
      <c r="N33" t="str">
        <f>MID(tbl_data[[#This Row],[Location]],LEN(tbl_data[[#This Row],[City]])+1,3)</f>
        <v>AMS</v>
      </c>
      <c r="O33" t="str">
        <f>RIGHT(tbl_data[[#This Row],[Location]],2)</f>
        <v>01</v>
      </c>
      <c r="P33" t="s">
        <v>91</v>
      </c>
      <c r="Q33" s="5" t="str">
        <f>LEFT(tbl_data[[#This Row],[Price]],1)</f>
        <v>€</v>
      </c>
      <c r="R33" s="9">
        <f>INT(MID(tbl_data[[#This Row],[Price]],2,10))</f>
        <v>204</v>
      </c>
    </row>
    <row r="34" spans="1:18" x14ac:dyDescent="0.25">
      <c r="A34" s="5">
        <v>33</v>
      </c>
      <c r="B34" t="s">
        <v>37</v>
      </c>
      <c r="C34" t="str">
        <f>LEFT(tbl_data[[#This Row],[Model]],FIND(" ",tbl_data[[#This Row],[Model]]))</f>
        <v xml:space="preserve">Dell </v>
      </c>
      <c r="D34" t="str">
        <f>RIGHT(tbl_data[[#This Row],[Model]],LEN(tbl_data[[#This Row],[Model]]) -FIND(" ",tbl_data[[#This Row],[Model]],LEN(tbl_data[[#This Row],[Model]])-9))</f>
        <v>E3-1230v2</v>
      </c>
      <c r="E34" t="s">
        <v>19</v>
      </c>
      <c r="F34">
        <f>IFERROR(INT(LEFT(tbl_data[[#This Row],[RAM]],2)), INT(LEFT(tbl_data[[#This Row],[RAM]],1)))</f>
        <v>16</v>
      </c>
      <c r="G34" t="str">
        <f>"GDDR"&amp; RIGHT(tbl_data[[#This Row],[RAM]],1)</f>
        <v>GDDR3</v>
      </c>
      <c r="H34" t="s">
        <v>20</v>
      </c>
      <c r="I34" t="str">
        <f>IF(MID(tbl_data[[#This Row],[HDD]],2,1)="x", LEFT(tbl_data[[#This Row],[HDD]],2), LEFT(tbl_data[[#This Row],[HDD]],3))</f>
        <v>2x</v>
      </c>
      <c r="J34" t="str">
        <f>MID(tbl_data[[#This Row],[HDD]],LEN(tbl_data[[#This Row],[HDD Count]])+1,LEN(tbl_data[[#This Row],[HDD]])-LEN(tbl_data[[#This Row],[Hard Type]])-LEN(tbl_data[[#This Row],[HDD Count]]))</f>
        <v>2TB</v>
      </c>
      <c r="K34" t="str">
        <f>IF(RIGHT(tbl_data[[#This Row],[HDD]],5)="SATA2","SATA2",IF(RIGHT(tbl_data[[#This Row],[HDD]],3)="SSD","SSD", IF(RIGHT(tbl_data[[#This Row],[HDD]],3)="SAS","SAS", FALSE)))</f>
        <v>SATA2</v>
      </c>
      <c r="L34" t="s">
        <v>21</v>
      </c>
      <c r="M34" t="str">
        <f>LEFT(tbl_data[[#This Row],[Location]],LEN(tbl_data[[#This Row],[Location]])-6)</f>
        <v>Amsterdam</v>
      </c>
      <c r="N34" t="str">
        <f>MID(tbl_data[[#This Row],[Location]],LEN(tbl_data[[#This Row],[City]])+1,3)</f>
        <v>AMS</v>
      </c>
      <c r="O34" t="str">
        <f>RIGHT(tbl_data[[#This Row],[Location]],2)</f>
        <v>01</v>
      </c>
      <c r="P34" t="s">
        <v>38</v>
      </c>
      <c r="Q34" s="5" t="str">
        <f>LEFT(tbl_data[[#This Row],[Price]],1)</f>
        <v>€</v>
      </c>
      <c r="R34" s="9">
        <f>INT(MID(tbl_data[[#This Row],[Price]],2,10))</f>
        <v>72</v>
      </c>
    </row>
    <row r="35" spans="1:18" x14ac:dyDescent="0.25">
      <c r="A35" s="5">
        <v>34</v>
      </c>
      <c r="B35" t="s">
        <v>92</v>
      </c>
      <c r="C35" t="str">
        <f>LEFT(tbl_data[[#This Row],[Model]],FIND(" ",tbl_data[[#This Row],[Model]]))</f>
        <v xml:space="preserve">Dell </v>
      </c>
      <c r="D35" t="str">
        <f>RIGHT(tbl_data[[#This Row],[Model]],LEN(tbl_data[[#This Row],[Model]]) -FIND(" ",tbl_data[[#This Row],[Model]],LEN(tbl_data[[#This Row],[Model]])-9))</f>
        <v>E5-2643</v>
      </c>
      <c r="E35" t="s">
        <v>24</v>
      </c>
      <c r="F35">
        <f>IFERROR(INT(LEFT(tbl_data[[#This Row],[RAM]],2)), INT(LEFT(tbl_data[[#This Row],[RAM]],1)))</f>
        <v>32</v>
      </c>
      <c r="G35" t="str">
        <f>"GDDR"&amp; RIGHT(tbl_data[[#This Row],[RAM]],1)</f>
        <v>GDDR3</v>
      </c>
      <c r="H35" t="s">
        <v>49</v>
      </c>
      <c r="I35" t="str">
        <f>IF(MID(tbl_data[[#This Row],[HDD]],2,1)="x", LEFT(tbl_data[[#This Row],[HDD]],2), LEFT(tbl_data[[#This Row],[HDD]],3))</f>
        <v>2x</v>
      </c>
      <c r="J35" t="str">
        <f>MID(tbl_data[[#This Row],[HDD]],LEN(tbl_data[[#This Row],[HDD Count]])+1,LEN(tbl_data[[#This Row],[HDD]])-LEN(tbl_data[[#This Row],[Hard Type]])-LEN(tbl_data[[#This Row],[HDD Count]]))</f>
        <v>120GB</v>
      </c>
      <c r="K35" t="str">
        <f>IF(RIGHT(tbl_data[[#This Row],[HDD]],5)="SATA2","SATA2",IF(RIGHT(tbl_data[[#This Row],[HDD]],3)="SSD","SSD", IF(RIGHT(tbl_data[[#This Row],[HDD]],3)="SAS","SAS", FALSE)))</f>
        <v>SSD</v>
      </c>
      <c r="L35" t="s">
        <v>21</v>
      </c>
      <c r="M35" t="str">
        <f>LEFT(tbl_data[[#This Row],[Location]],LEN(tbl_data[[#This Row],[Location]])-6)</f>
        <v>Amsterdam</v>
      </c>
      <c r="N35" t="str">
        <f>MID(tbl_data[[#This Row],[Location]],LEN(tbl_data[[#This Row],[City]])+1,3)</f>
        <v>AMS</v>
      </c>
      <c r="O35" t="str">
        <f>RIGHT(tbl_data[[#This Row],[Location]],2)</f>
        <v>01</v>
      </c>
      <c r="P35" t="s">
        <v>93</v>
      </c>
      <c r="Q35" s="5" t="str">
        <f>LEFT(tbl_data[[#This Row],[Price]],1)</f>
        <v>€</v>
      </c>
      <c r="R35" s="9">
        <f>INT(MID(tbl_data[[#This Row],[Price]],2,10))</f>
        <v>221</v>
      </c>
    </row>
    <row r="36" spans="1:18" x14ac:dyDescent="0.25">
      <c r="A36" s="5">
        <v>35</v>
      </c>
      <c r="B36" t="s">
        <v>94</v>
      </c>
      <c r="C36" t="str">
        <f>LEFT(tbl_data[[#This Row],[Model]],FIND(" ",tbl_data[[#This Row],[Model]]))</f>
        <v xml:space="preserve">HP </v>
      </c>
      <c r="D36" t="str">
        <f>RIGHT(tbl_data[[#This Row],[Model]],LEN(tbl_data[[#This Row],[Model]]) -FIND(" ",tbl_data[[#This Row],[Model]],LEN(tbl_data[[#This Row],[Model]])-9))</f>
        <v>E5645</v>
      </c>
      <c r="E36" t="s">
        <v>24</v>
      </c>
      <c r="F36">
        <f>IFERROR(INT(LEFT(tbl_data[[#This Row],[RAM]],2)), INT(LEFT(tbl_data[[#This Row],[RAM]],1)))</f>
        <v>32</v>
      </c>
      <c r="G36" t="str">
        <f>"GDDR"&amp; RIGHT(tbl_data[[#This Row],[RAM]],1)</f>
        <v>GDDR3</v>
      </c>
      <c r="H36" t="s">
        <v>25</v>
      </c>
      <c r="I36" t="str">
        <f>IF(MID(tbl_data[[#This Row],[HDD]],2,1)="x", LEFT(tbl_data[[#This Row],[HDD]],2), LEFT(tbl_data[[#This Row],[HDD]],3))</f>
        <v>8x</v>
      </c>
      <c r="J36" t="str">
        <f>MID(tbl_data[[#This Row],[HDD]],LEN(tbl_data[[#This Row],[HDD Count]])+1,LEN(tbl_data[[#This Row],[HDD]])-LEN(tbl_data[[#This Row],[Hard Type]])-LEN(tbl_data[[#This Row],[HDD Count]]))</f>
        <v>2TB</v>
      </c>
      <c r="K36" t="str">
        <f>IF(RIGHT(tbl_data[[#This Row],[HDD]],5)="SATA2","SATA2",IF(RIGHT(tbl_data[[#This Row],[HDD]],3)="SSD","SSD", IF(RIGHT(tbl_data[[#This Row],[HDD]],3)="SAS","SAS", FALSE)))</f>
        <v>SATA2</v>
      </c>
      <c r="L36" t="s">
        <v>21</v>
      </c>
      <c r="M36" t="str">
        <f>LEFT(tbl_data[[#This Row],[Location]],LEN(tbl_data[[#This Row],[Location]])-6)</f>
        <v>Amsterdam</v>
      </c>
      <c r="N36" t="str">
        <f>MID(tbl_data[[#This Row],[Location]],LEN(tbl_data[[#This Row],[City]])+1,3)</f>
        <v>AMS</v>
      </c>
      <c r="O36" t="str">
        <f>RIGHT(tbl_data[[#This Row],[Location]],2)</f>
        <v>01</v>
      </c>
      <c r="P36" t="s">
        <v>95</v>
      </c>
      <c r="Q36" s="5" t="str">
        <f>LEFT(tbl_data[[#This Row],[Price]],1)</f>
        <v>€</v>
      </c>
      <c r="R36" s="9">
        <f>INT(MID(tbl_data[[#This Row],[Price]],2,10))</f>
        <v>129</v>
      </c>
    </row>
    <row r="37" spans="1:18" x14ac:dyDescent="0.25">
      <c r="A37" s="5">
        <v>36</v>
      </c>
      <c r="B37" t="s">
        <v>96</v>
      </c>
      <c r="C37" t="str">
        <f>LEFT(tbl_data[[#This Row],[Model]],FIND(" ",tbl_data[[#This Row],[Model]]))</f>
        <v xml:space="preserve">Dell </v>
      </c>
      <c r="D37" t="str">
        <f>RIGHT(tbl_data[[#This Row],[Model]],LEN(tbl_data[[#This Row],[Model]]) -FIND(" ",tbl_data[[#This Row],[Model]],LEN(tbl_data[[#This Row],[Model]])-9))</f>
        <v>E5-2650</v>
      </c>
      <c r="E37" t="s">
        <v>97</v>
      </c>
      <c r="F37">
        <f>IFERROR(INT(LEFT(tbl_data[[#This Row],[RAM]],2)), INT(LEFT(tbl_data[[#This Row],[RAM]],1)))</f>
        <v>96</v>
      </c>
      <c r="G37" t="str">
        <f>"GDDR"&amp; RIGHT(tbl_data[[#This Row],[RAM]],1)</f>
        <v>GDDR3</v>
      </c>
      <c r="H37" t="s">
        <v>98</v>
      </c>
      <c r="I37" t="str">
        <f>IF(MID(tbl_data[[#This Row],[HDD]],2,1)="x", LEFT(tbl_data[[#This Row],[HDD]],2), LEFT(tbl_data[[#This Row],[HDD]],3))</f>
        <v>8x</v>
      </c>
      <c r="J37" t="str">
        <f>MID(tbl_data[[#This Row],[HDD]],LEN(tbl_data[[#This Row],[HDD Count]])+1,LEN(tbl_data[[#This Row],[HDD]])-LEN(tbl_data[[#This Row],[Hard Type]])-LEN(tbl_data[[#This Row],[HDD Count]]))</f>
        <v>120GB</v>
      </c>
      <c r="K37" t="str">
        <f>IF(RIGHT(tbl_data[[#This Row],[HDD]],5)="SATA2","SATA2",IF(RIGHT(tbl_data[[#This Row],[HDD]],3)="SSD","SSD", IF(RIGHT(tbl_data[[#This Row],[HDD]],3)="SAS","SAS", FALSE)))</f>
        <v>SSD</v>
      </c>
      <c r="L37" t="s">
        <v>21</v>
      </c>
      <c r="M37" t="str">
        <f>LEFT(tbl_data[[#This Row],[Location]],LEN(tbl_data[[#This Row],[Location]])-6)</f>
        <v>Amsterdam</v>
      </c>
      <c r="N37" t="str">
        <f>MID(tbl_data[[#This Row],[Location]],LEN(tbl_data[[#This Row],[City]])+1,3)</f>
        <v>AMS</v>
      </c>
      <c r="O37" t="str">
        <f>RIGHT(tbl_data[[#This Row],[Location]],2)</f>
        <v>01</v>
      </c>
      <c r="P37" t="s">
        <v>99</v>
      </c>
      <c r="Q37" s="5" t="str">
        <f>LEFT(tbl_data[[#This Row],[Price]],1)</f>
        <v>€</v>
      </c>
      <c r="R37" s="9">
        <f>INT(MID(tbl_data[[#This Row],[Price]],2,10))</f>
        <v>191</v>
      </c>
    </row>
    <row r="38" spans="1:18" x14ac:dyDescent="0.25">
      <c r="A38" s="5">
        <v>37</v>
      </c>
      <c r="B38" t="s">
        <v>78</v>
      </c>
      <c r="C38" t="str">
        <f>LEFT(tbl_data[[#This Row],[Model]],FIND(" ",tbl_data[[#This Row],[Model]]))</f>
        <v xml:space="preserve">HP </v>
      </c>
      <c r="D38" t="str">
        <f>RIGHT(tbl_data[[#This Row],[Model]],LEN(tbl_data[[#This Row],[Model]]) -FIND(" ",tbl_data[[#This Row],[Model]],LEN(tbl_data[[#This Row],[Model]])-9))</f>
        <v>E3-1230</v>
      </c>
      <c r="E38" t="s">
        <v>19</v>
      </c>
      <c r="F38">
        <f>IFERROR(INT(LEFT(tbl_data[[#This Row],[RAM]],2)), INT(LEFT(tbl_data[[#This Row],[RAM]],1)))</f>
        <v>16</v>
      </c>
      <c r="G38" t="str">
        <f>"GDDR"&amp; RIGHT(tbl_data[[#This Row],[RAM]],1)</f>
        <v>GDDR3</v>
      </c>
      <c r="H38" t="s">
        <v>46</v>
      </c>
      <c r="I38" t="str">
        <f>IF(MID(tbl_data[[#This Row],[HDD]],2,1)="x", LEFT(tbl_data[[#This Row],[HDD]],2), LEFT(tbl_data[[#This Row],[HDD]],3))</f>
        <v>4x</v>
      </c>
      <c r="J38" t="str">
        <f>MID(tbl_data[[#This Row],[HDD]],LEN(tbl_data[[#This Row],[HDD Count]])+1,LEN(tbl_data[[#This Row],[HDD]])-LEN(tbl_data[[#This Row],[Hard Type]])-LEN(tbl_data[[#This Row],[HDD Count]]))</f>
        <v>1TB</v>
      </c>
      <c r="K38" t="str">
        <f>IF(RIGHT(tbl_data[[#This Row],[HDD]],5)="SATA2","SATA2",IF(RIGHT(tbl_data[[#This Row],[HDD]],3)="SSD","SSD", IF(RIGHT(tbl_data[[#This Row],[HDD]],3)="SAS","SAS", FALSE)))</f>
        <v>SATA2</v>
      </c>
      <c r="L38" t="s">
        <v>21</v>
      </c>
      <c r="M38" t="str">
        <f>LEFT(tbl_data[[#This Row],[Location]],LEN(tbl_data[[#This Row],[Location]])-6)</f>
        <v>Amsterdam</v>
      </c>
      <c r="N38" t="str">
        <f>MID(tbl_data[[#This Row],[Location]],LEN(tbl_data[[#This Row],[City]])+1,3)</f>
        <v>AMS</v>
      </c>
      <c r="O38" t="str">
        <f>RIGHT(tbl_data[[#This Row],[Location]],2)</f>
        <v>01</v>
      </c>
      <c r="P38" t="s">
        <v>100</v>
      </c>
      <c r="Q38" s="5" t="str">
        <f>LEFT(tbl_data[[#This Row],[Price]],1)</f>
        <v>€</v>
      </c>
      <c r="R38" s="9">
        <f>INT(MID(tbl_data[[#This Row],[Price]],2,10))</f>
        <v>195</v>
      </c>
    </row>
    <row r="39" spans="1:18" x14ac:dyDescent="0.25">
      <c r="A39" s="5">
        <v>38</v>
      </c>
      <c r="B39" t="s">
        <v>86</v>
      </c>
      <c r="C39" t="str">
        <f>LEFT(tbl_data[[#This Row],[Model]],FIND(" ",tbl_data[[#This Row],[Model]]))</f>
        <v xml:space="preserve">HP </v>
      </c>
      <c r="D39" t="str">
        <f>RIGHT(tbl_data[[#This Row],[Model]],LEN(tbl_data[[#This Row],[Model]]) -FIND(" ",tbl_data[[#This Row],[Model]],LEN(tbl_data[[#This Row],[Model]])-9))</f>
        <v>E5-2620</v>
      </c>
      <c r="E39" t="s">
        <v>40</v>
      </c>
      <c r="F39">
        <f>IFERROR(INT(LEFT(tbl_data[[#This Row],[RAM]],2)), INT(LEFT(tbl_data[[#This Row],[RAM]],1)))</f>
        <v>64</v>
      </c>
      <c r="G39" t="str">
        <f>"GDDR"&amp; RIGHT(tbl_data[[#This Row],[RAM]],1)</f>
        <v>GDDR3</v>
      </c>
      <c r="H39" t="s">
        <v>25</v>
      </c>
      <c r="I39" t="str">
        <f>IF(MID(tbl_data[[#This Row],[HDD]],2,1)="x", LEFT(tbl_data[[#This Row],[HDD]],2), LEFT(tbl_data[[#This Row],[HDD]],3))</f>
        <v>8x</v>
      </c>
      <c r="J39" t="str">
        <f>MID(tbl_data[[#This Row],[HDD]],LEN(tbl_data[[#This Row],[HDD Count]])+1,LEN(tbl_data[[#This Row],[HDD]])-LEN(tbl_data[[#This Row],[Hard Type]])-LEN(tbl_data[[#This Row],[HDD Count]]))</f>
        <v>2TB</v>
      </c>
      <c r="K39" t="str">
        <f>IF(RIGHT(tbl_data[[#This Row],[HDD]],5)="SATA2","SATA2",IF(RIGHT(tbl_data[[#This Row],[HDD]],3)="SSD","SSD", IF(RIGHT(tbl_data[[#This Row],[HDD]],3)="SAS","SAS", FALSE)))</f>
        <v>SATA2</v>
      </c>
      <c r="L39" t="s">
        <v>21</v>
      </c>
      <c r="M39" t="str">
        <f>LEFT(tbl_data[[#This Row],[Location]],LEN(tbl_data[[#This Row],[Location]])-6)</f>
        <v>Amsterdam</v>
      </c>
      <c r="N39" t="str">
        <f>MID(tbl_data[[#This Row],[Location]],LEN(tbl_data[[#This Row],[City]])+1,3)</f>
        <v>AMS</v>
      </c>
      <c r="O39" t="str">
        <f>RIGHT(tbl_data[[#This Row],[Location]],2)</f>
        <v>01</v>
      </c>
      <c r="P39" t="s">
        <v>101</v>
      </c>
      <c r="Q39" s="5" t="str">
        <f>LEFT(tbl_data[[#This Row],[Price]],1)</f>
        <v>€</v>
      </c>
      <c r="R39" s="9">
        <f>INT(MID(tbl_data[[#This Row],[Price]],2,10))</f>
        <v>295</v>
      </c>
    </row>
    <row r="40" spans="1:18" x14ac:dyDescent="0.25">
      <c r="A40" s="5">
        <v>39</v>
      </c>
      <c r="B40" t="s">
        <v>39</v>
      </c>
      <c r="C40" t="str">
        <f>LEFT(tbl_data[[#This Row],[Model]],FIND(" ",tbl_data[[#This Row],[Model]]))</f>
        <v xml:space="preserve">HP </v>
      </c>
      <c r="D40" t="str">
        <f>RIGHT(tbl_data[[#This Row],[Model]],LEN(tbl_data[[#This Row],[Model]]) -FIND(" ",tbl_data[[#This Row],[Model]],LEN(tbl_data[[#This Row],[Model]])-9))</f>
        <v>E5-2650</v>
      </c>
      <c r="E40" t="s">
        <v>40</v>
      </c>
      <c r="F40">
        <f>IFERROR(INT(LEFT(tbl_data[[#This Row],[RAM]],2)), INT(LEFT(tbl_data[[#This Row],[RAM]],1)))</f>
        <v>64</v>
      </c>
      <c r="G40" t="str">
        <f>"GDDR"&amp; RIGHT(tbl_data[[#This Row],[RAM]],1)</f>
        <v>GDDR3</v>
      </c>
      <c r="H40" t="s">
        <v>25</v>
      </c>
      <c r="I40" t="str">
        <f>IF(MID(tbl_data[[#This Row],[HDD]],2,1)="x", LEFT(tbl_data[[#This Row],[HDD]],2), LEFT(tbl_data[[#This Row],[HDD]],3))</f>
        <v>8x</v>
      </c>
      <c r="J40" t="str">
        <f>MID(tbl_data[[#This Row],[HDD]],LEN(tbl_data[[#This Row],[HDD Count]])+1,LEN(tbl_data[[#This Row],[HDD]])-LEN(tbl_data[[#This Row],[Hard Type]])-LEN(tbl_data[[#This Row],[HDD Count]]))</f>
        <v>2TB</v>
      </c>
      <c r="K40" t="str">
        <f>IF(RIGHT(tbl_data[[#This Row],[HDD]],5)="SATA2","SATA2",IF(RIGHT(tbl_data[[#This Row],[HDD]],3)="SSD","SSD", IF(RIGHT(tbl_data[[#This Row],[HDD]],3)="SAS","SAS", FALSE)))</f>
        <v>SATA2</v>
      </c>
      <c r="L40" t="s">
        <v>21</v>
      </c>
      <c r="M40" t="str">
        <f>LEFT(tbl_data[[#This Row],[Location]],LEN(tbl_data[[#This Row],[Location]])-6)</f>
        <v>Amsterdam</v>
      </c>
      <c r="N40" t="str">
        <f>MID(tbl_data[[#This Row],[Location]],LEN(tbl_data[[#This Row],[City]])+1,3)</f>
        <v>AMS</v>
      </c>
      <c r="O40" t="str">
        <f>RIGHT(tbl_data[[#This Row],[Location]],2)</f>
        <v>01</v>
      </c>
      <c r="P40" t="s">
        <v>102</v>
      </c>
      <c r="Q40" s="5" t="str">
        <f>LEFT(tbl_data[[#This Row],[Price]],1)</f>
        <v>€</v>
      </c>
      <c r="R40" s="9">
        <f>INT(MID(tbl_data[[#This Row],[Price]],2,10))</f>
        <v>355</v>
      </c>
    </row>
    <row r="41" spans="1:18" x14ac:dyDescent="0.25">
      <c r="A41" s="5">
        <v>40</v>
      </c>
      <c r="B41" t="s">
        <v>44</v>
      </c>
      <c r="C41" t="str">
        <f>LEFT(tbl_data[[#This Row],[Model]],FIND(" ",tbl_data[[#This Row],[Model]]))</f>
        <v xml:space="preserve">HP </v>
      </c>
      <c r="D41" t="str">
        <f>RIGHT(tbl_data[[#This Row],[Model]],LEN(tbl_data[[#This Row],[Model]]) -FIND(" ",tbl_data[[#This Row],[Model]],LEN(tbl_data[[#This Row],[Model]])-9))</f>
        <v>G850</v>
      </c>
      <c r="E41" t="s">
        <v>45</v>
      </c>
      <c r="F41">
        <f>IFERROR(INT(LEFT(tbl_data[[#This Row],[RAM]],2)), INT(LEFT(tbl_data[[#This Row],[RAM]],1)))</f>
        <v>4</v>
      </c>
      <c r="G41" t="str">
        <f>"GDDR"&amp; RIGHT(tbl_data[[#This Row],[RAM]],1)</f>
        <v>GDDR3</v>
      </c>
      <c r="H41" t="s">
        <v>46</v>
      </c>
      <c r="I41" t="str">
        <f>IF(MID(tbl_data[[#This Row],[HDD]],2,1)="x", LEFT(tbl_data[[#This Row],[HDD]],2), LEFT(tbl_data[[#This Row],[HDD]],3))</f>
        <v>4x</v>
      </c>
      <c r="J41" t="str">
        <f>MID(tbl_data[[#This Row],[HDD]],LEN(tbl_data[[#This Row],[HDD Count]])+1,LEN(tbl_data[[#This Row],[HDD]])-LEN(tbl_data[[#This Row],[Hard Type]])-LEN(tbl_data[[#This Row],[HDD Count]]))</f>
        <v>1TB</v>
      </c>
      <c r="K41" t="str">
        <f>IF(RIGHT(tbl_data[[#This Row],[HDD]],5)="SATA2","SATA2",IF(RIGHT(tbl_data[[#This Row],[HDD]],3)="SSD","SSD", IF(RIGHT(tbl_data[[#This Row],[HDD]],3)="SAS","SAS", FALSE)))</f>
        <v>SATA2</v>
      </c>
      <c r="L41" t="s">
        <v>21</v>
      </c>
      <c r="M41" t="str">
        <f>LEFT(tbl_data[[#This Row],[Location]],LEN(tbl_data[[#This Row],[Location]])-6)</f>
        <v>Amsterdam</v>
      </c>
      <c r="N41" t="str">
        <f>MID(tbl_data[[#This Row],[Location]],LEN(tbl_data[[#This Row],[City]])+1,3)</f>
        <v>AMS</v>
      </c>
      <c r="O41" t="str">
        <f>RIGHT(tbl_data[[#This Row],[Location]],2)</f>
        <v>01</v>
      </c>
      <c r="P41" t="s">
        <v>103</v>
      </c>
      <c r="Q41" s="5" t="str">
        <f>LEFT(tbl_data[[#This Row],[Price]],1)</f>
        <v>€</v>
      </c>
      <c r="R41" s="9">
        <f>INT(MID(tbl_data[[#This Row],[Price]],2,10))</f>
        <v>163</v>
      </c>
    </row>
    <row r="42" spans="1:18" x14ac:dyDescent="0.25">
      <c r="A42" s="5">
        <v>41</v>
      </c>
      <c r="B42" t="s">
        <v>37</v>
      </c>
      <c r="C42" t="str">
        <f>LEFT(tbl_data[[#This Row],[Model]],FIND(" ",tbl_data[[#This Row],[Model]]))</f>
        <v xml:space="preserve">Dell </v>
      </c>
      <c r="D42" t="str">
        <f>RIGHT(tbl_data[[#This Row],[Model]],LEN(tbl_data[[#This Row],[Model]]) -FIND(" ",tbl_data[[#This Row],[Model]],LEN(tbl_data[[#This Row],[Model]])-9))</f>
        <v>E3-1230v2</v>
      </c>
      <c r="E42" t="s">
        <v>19</v>
      </c>
      <c r="F42">
        <f>IFERROR(INT(LEFT(tbl_data[[#This Row],[RAM]],2)), INT(LEFT(tbl_data[[#This Row],[RAM]],1)))</f>
        <v>16</v>
      </c>
      <c r="G42" t="str">
        <f>"GDDR"&amp; RIGHT(tbl_data[[#This Row],[RAM]],1)</f>
        <v>GDDR3</v>
      </c>
      <c r="H42" t="s">
        <v>61</v>
      </c>
      <c r="I42" t="str">
        <f>IF(MID(tbl_data[[#This Row],[HDD]],2,1)="x", LEFT(tbl_data[[#This Row],[HDD]],2), LEFT(tbl_data[[#This Row],[HDD]],3))</f>
        <v>2x</v>
      </c>
      <c r="J42" t="str">
        <f>MID(tbl_data[[#This Row],[HDD]],LEN(tbl_data[[#This Row],[HDD Count]])+1,LEN(tbl_data[[#This Row],[HDD]])-LEN(tbl_data[[#This Row],[Hard Type]])-LEN(tbl_data[[#This Row],[HDD Count]]))</f>
        <v>500GB</v>
      </c>
      <c r="K42" t="str">
        <f>IF(RIGHT(tbl_data[[#This Row],[HDD]],5)="SATA2","SATA2",IF(RIGHT(tbl_data[[#This Row],[HDD]],3)="SSD","SSD", IF(RIGHT(tbl_data[[#This Row],[HDD]],3)="SAS","SAS", FALSE)))</f>
        <v>SATA2</v>
      </c>
      <c r="L42" t="s">
        <v>21</v>
      </c>
      <c r="M42" t="str">
        <f>LEFT(tbl_data[[#This Row],[Location]],LEN(tbl_data[[#This Row],[Location]])-6)</f>
        <v>Amsterdam</v>
      </c>
      <c r="N42" t="str">
        <f>MID(tbl_data[[#This Row],[Location]],LEN(tbl_data[[#This Row],[City]])+1,3)</f>
        <v>AMS</v>
      </c>
      <c r="O42" t="str">
        <f>RIGHT(tbl_data[[#This Row],[Location]],2)</f>
        <v>01</v>
      </c>
      <c r="P42" t="s">
        <v>85</v>
      </c>
      <c r="Q42" s="5" t="str">
        <f>LEFT(tbl_data[[#This Row],[Price]],1)</f>
        <v>€</v>
      </c>
      <c r="R42" s="9">
        <f>INT(MID(tbl_data[[#This Row],[Price]],2,10))</f>
        <v>119</v>
      </c>
    </row>
    <row r="43" spans="1:18" x14ac:dyDescent="0.25">
      <c r="A43" s="5">
        <v>42</v>
      </c>
      <c r="B43" t="s">
        <v>39</v>
      </c>
      <c r="C43" t="str">
        <f>LEFT(tbl_data[[#This Row],[Model]],FIND(" ",tbl_data[[#This Row],[Model]]))</f>
        <v xml:space="preserve">HP </v>
      </c>
      <c r="D43" t="str">
        <f>RIGHT(tbl_data[[#This Row],[Model]],LEN(tbl_data[[#This Row],[Model]]) -FIND(" ",tbl_data[[#This Row],[Model]],LEN(tbl_data[[#This Row],[Model]])-9))</f>
        <v>E5-2650</v>
      </c>
      <c r="E43" t="s">
        <v>40</v>
      </c>
      <c r="F43">
        <f>IFERROR(INT(LEFT(tbl_data[[#This Row],[RAM]],2)), INT(LEFT(tbl_data[[#This Row],[RAM]],1)))</f>
        <v>64</v>
      </c>
      <c r="G43" t="str">
        <f>"GDDR"&amp; RIGHT(tbl_data[[#This Row],[RAM]],1)</f>
        <v>GDDR3</v>
      </c>
      <c r="H43" t="s">
        <v>25</v>
      </c>
      <c r="I43" t="str">
        <f>IF(MID(tbl_data[[#This Row],[HDD]],2,1)="x", LEFT(tbl_data[[#This Row],[HDD]],2), LEFT(tbl_data[[#This Row],[HDD]],3))</f>
        <v>8x</v>
      </c>
      <c r="J43" t="str">
        <f>MID(tbl_data[[#This Row],[HDD]],LEN(tbl_data[[#This Row],[HDD Count]])+1,LEN(tbl_data[[#This Row],[HDD]])-LEN(tbl_data[[#This Row],[Hard Type]])-LEN(tbl_data[[#This Row],[HDD Count]]))</f>
        <v>2TB</v>
      </c>
      <c r="K43" t="str">
        <f>IF(RIGHT(tbl_data[[#This Row],[HDD]],5)="SATA2","SATA2",IF(RIGHT(tbl_data[[#This Row],[HDD]],3)="SSD","SSD", IF(RIGHT(tbl_data[[#This Row],[HDD]],3)="SAS","SAS", FALSE)))</f>
        <v>SATA2</v>
      </c>
      <c r="L43" t="s">
        <v>21</v>
      </c>
      <c r="M43" t="str">
        <f>LEFT(tbl_data[[#This Row],[Location]],LEN(tbl_data[[#This Row],[Location]])-6)</f>
        <v>Amsterdam</v>
      </c>
      <c r="N43" t="str">
        <f>MID(tbl_data[[#This Row],[Location]],LEN(tbl_data[[#This Row],[City]])+1,3)</f>
        <v>AMS</v>
      </c>
      <c r="O43" t="str">
        <f>RIGHT(tbl_data[[#This Row],[Location]],2)</f>
        <v>01</v>
      </c>
      <c r="P43" t="s">
        <v>104</v>
      </c>
      <c r="Q43" s="5" t="str">
        <f>LEFT(tbl_data[[#This Row],[Price]],1)</f>
        <v>€</v>
      </c>
      <c r="R43" s="9">
        <f>INT(MID(tbl_data[[#This Row],[Price]],2,10))</f>
        <v>272</v>
      </c>
    </row>
    <row r="44" spans="1:18" x14ac:dyDescent="0.25">
      <c r="A44" s="5">
        <v>43</v>
      </c>
      <c r="B44" t="s">
        <v>52</v>
      </c>
      <c r="C44" t="str">
        <f>LEFT(tbl_data[[#This Row],[Model]],FIND(" ",tbl_data[[#This Row],[Model]]))</f>
        <v xml:space="preserve">Dell </v>
      </c>
      <c r="D44" t="str">
        <f>RIGHT(tbl_data[[#This Row],[Model]],LEN(tbl_data[[#This Row],[Model]]) -FIND(" ",tbl_data[[#This Row],[Model]],LEN(tbl_data[[#This Row],[Model]])-9))</f>
        <v>E5-2650v3</v>
      </c>
      <c r="E44" t="s">
        <v>30</v>
      </c>
      <c r="F44">
        <f>IFERROR(INT(LEFT(tbl_data[[#This Row],[RAM]],2)), INT(LEFT(tbl_data[[#This Row],[RAM]],1)))</f>
        <v>12</v>
      </c>
      <c r="G44" t="str">
        <f>"GDDR"&amp; RIGHT(tbl_data[[#This Row],[RAM]],1)</f>
        <v>GDDR4</v>
      </c>
      <c r="H44" t="s">
        <v>31</v>
      </c>
      <c r="I44" t="str">
        <f>IF(MID(tbl_data[[#This Row],[HDD]],2,1)="x", LEFT(tbl_data[[#This Row],[HDD]],2), LEFT(tbl_data[[#This Row],[HDD]],3))</f>
        <v>4x</v>
      </c>
      <c r="J44" t="str">
        <f>MID(tbl_data[[#This Row],[HDD]],LEN(tbl_data[[#This Row],[HDD Count]])+1,LEN(tbl_data[[#This Row],[HDD]])-LEN(tbl_data[[#This Row],[Hard Type]])-LEN(tbl_data[[#This Row],[HDD Count]]))</f>
        <v>480GB</v>
      </c>
      <c r="K44" t="str">
        <f>IF(RIGHT(tbl_data[[#This Row],[HDD]],5)="SATA2","SATA2",IF(RIGHT(tbl_data[[#This Row],[HDD]],3)="SSD","SSD", IF(RIGHT(tbl_data[[#This Row],[HDD]],3)="SAS","SAS", FALSE)))</f>
        <v>SSD</v>
      </c>
      <c r="L44" t="s">
        <v>21</v>
      </c>
      <c r="M44" t="str">
        <f>LEFT(tbl_data[[#This Row],[Location]],LEN(tbl_data[[#This Row],[Location]])-6)</f>
        <v>Amsterdam</v>
      </c>
      <c r="N44" t="str">
        <f>MID(tbl_data[[#This Row],[Location]],LEN(tbl_data[[#This Row],[City]])+1,3)</f>
        <v>AMS</v>
      </c>
      <c r="O44" t="str">
        <f>RIGHT(tbl_data[[#This Row],[Location]],2)</f>
        <v>01</v>
      </c>
      <c r="P44" t="s">
        <v>105</v>
      </c>
      <c r="Q44" s="5" t="str">
        <f>LEFT(tbl_data[[#This Row],[Price]],1)</f>
        <v>€</v>
      </c>
      <c r="R44" s="9">
        <f>INT(MID(tbl_data[[#This Row],[Price]],2,10))</f>
        <v>367</v>
      </c>
    </row>
    <row r="45" spans="1:18" x14ac:dyDescent="0.25">
      <c r="A45" s="5">
        <v>44</v>
      </c>
      <c r="B45" t="s">
        <v>86</v>
      </c>
      <c r="C45" t="str">
        <f>LEFT(tbl_data[[#This Row],[Model]],FIND(" ",tbl_data[[#This Row],[Model]]))</f>
        <v xml:space="preserve">HP </v>
      </c>
      <c r="D45" t="str">
        <f>RIGHT(tbl_data[[#This Row],[Model]],LEN(tbl_data[[#This Row],[Model]]) -FIND(" ",tbl_data[[#This Row],[Model]],LEN(tbl_data[[#This Row],[Model]])-9))</f>
        <v>E5-2620</v>
      </c>
      <c r="E45" t="s">
        <v>40</v>
      </c>
      <c r="F45">
        <f>IFERROR(INT(LEFT(tbl_data[[#This Row],[RAM]],2)), INT(LEFT(tbl_data[[#This Row],[RAM]],1)))</f>
        <v>64</v>
      </c>
      <c r="G45" t="str">
        <f>"GDDR"&amp; RIGHT(tbl_data[[#This Row],[RAM]],1)</f>
        <v>GDDR3</v>
      </c>
      <c r="H45" t="s">
        <v>25</v>
      </c>
      <c r="I45" t="str">
        <f>IF(MID(tbl_data[[#This Row],[HDD]],2,1)="x", LEFT(tbl_data[[#This Row],[HDD]],2), LEFT(tbl_data[[#This Row],[HDD]],3))</f>
        <v>8x</v>
      </c>
      <c r="J45" t="str">
        <f>MID(tbl_data[[#This Row],[HDD]],LEN(tbl_data[[#This Row],[HDD Count]])+1,LEN(tbl_data[[#This Row],[HDD]])-LEN(tbl_data[[#This Row],[Hard Type]])-LEN(tbl_data[[#This Row],[HDD Count]]))</f>
        <v>2TB</v>
      </c>
      <c r="K45" t="str">
        <f>IF(RIGHT(tbl_data[[#This Row],[HDD]],5)="SATA2","SATA2",IF(RIGHT(tbl_data[[#This Row],[HDD]],3)="SSD","SSD", IF(RIGHT(tbl_data[[#This Row],[HDD]],3)="SAS","SAS", FALSE)))</f>
        <v>SATA2</v>
      </c>
      <c r="L45" t="s">
        <v>21</v>
      </c>
      <c r="M45" t="str">
        <f>LEFT(tbl_data[[#This Row],[Location]],LEN(tbl_data[[#This Row],[Location]])-6)</f>
        <v>Amsterdam</v>
      </c>
      <c r="N45" t="str">
        <f>MID(tbl_data[[#This Row],[Location]],LEN(tbl_data[[#This Row],[City]])+1,3)</f>
        <v>AMS</v>
      </c>
      <c r="O45" t="str">
        <f>RIGHT(tbl_data[[#This Row],[Location]],2)</f>
        <v>01</v>
      </c>
      <c r="P45" t="s">
        <v>106</v>
      </c>
      <c r="Q45" s="5" t="str">
        <f>LEFT(tbl_data[[#This Row],[Price]],1)</f>
        <v>€</v>
      </c>
      <c r="R45" s="9">
        <f>INT(MID(tbl_data[[#This Row],[Price]],2,10))</f>
        <v>212</v>
      </c>
    </row>
    <row r="46" spans="1:18" x14ac:dyDescent="0.25">
      <c r="A46" s="5">
        <v>45</v>
      </c>
      <c r="B46" t="s">
        <v>88</v>
      </c>
      <c r="C46" t="str">
        <f>LEFT(tbl_data[[#This Row],[Model]],FIND(" ",tbl_data[[#This Row],[Model]]))</f>
        <v xml:space="preserve">Dell </v>
      </c>
      <c r="D46" t="str">
        <f>RIGHT(tbl_data[[#This Row],[Model]],LEN(tbl_data[[#This Row],[Model]]) -FIND(" ",tbl_data[[#This Row],[Model]],LEN(tbl_data[[#This Row],[Model]])-9))</f>
        <v>E5-2620v3</v>
      </c>
      <c r="E46" t="s">
        <v>34</v>
      </c>
      <c r="F46">
        <f>IFERROR(INT(LEFT(tbl_data[[#This Row],[RAM]],2)), INT(LEFT(tbl_data[[#This Row],[RAM]],1)))</f>
        <v>64</v>
      </c>
      <c r="G46" t="str">
        <f>"GDDR"&amp; RIGHT(tbl_data[[#This Row],[RAM]],1)</f>
        <v>GDDR4</v>
      </c>
      <c r="H46" t="s">
        <v>35</v>
      </c>
      <c r="I46" t="str">
        <f>IF(MID(tbl_data[[#This Row],[HDD]],2,1)="x", LEFT(tbl_data[[#This Row],[HDD]],2), LEFT(tbl_data[[#This Row],[HDD]],3))</f>
        <v>4x</v>
      </c>
      <c r="J46" t="str">
        <f>MID(tbl_data[[#This Row],[HDD]],LEN(tbl_data[[#This Row],[HDD Count]])+1,LEN(tbl_data[[#This Row],[HDD]])-LEN(tbl_data[[#This Row],[Hard Type]])-LEN(tbl_data[[#This Row],[HDD Count]]))</f>
        <v>2TB</v>
      </c>
      <c r="K46" t="str">
        <f>IF(RIGHT(tbl_data[[#This Row],[HDD]],5)="SATA2","SATA2",IF(RIGHT(tbl_data[[#This Row],[HDD]],3)="SSD","SSD", IF(RIGHT(tbl_data[[#This Row],[HDD]],3)="SAS","SAS", FALSE)))</f>
        <v>SATA2</v>
      </c>
      <c r="L46" t="s">
        <v>21</v>
      </c>
      <c r="M46" t="str">
        <f>LEFT(tbl_data[[#This Row],[Location]],LEN(tbl_data[[#This Row],[Location]])-6)</f>
        <v>Amsterdam</v>
      </c>
      <c r="N46" t="str">
        <f>MID(tbl_data[[#This Row],[Location]],LEN(tbl_data[[#This Row],[City]])+1,3)</f>
        <v>AMS</v>
      </c>
      <c r="O46" t="str">
        <f>RIGHT(tbl_data[[#This Row],[Location]],2)</f>
        <v>01</v>
      </c>
      <c r="P46" t="s">
        <v>107</v>
      </c>
      <c r="Q46" s="5" t="str">
        <f>LEFT(tbl_data[[#This Row],[Price]],1)</f>
        <v>€</v>
      </c>
      <c r="R46" s="9">
        <f>INT(MID(tbl_data[[#This Row],[Price]],2,10))</f>
        <v>277</v>
      </c>
    </row>
    <row r="47" spans="1:18" x14ac:dyDescent="0.25">
      <c r="A47" s="5">
        <v>46</v>
      </c>
      <c r="B47" t="s">
        <v>51</v>
      </c>
      <c r="C47" t="str">
        <f>LEFT(tbl_data[[#This Row],[Model]],FIND(" ",tbl_data[[#This Row],[Model]]))</f>
        <v xml:space="preserve">Dell </v>
      </c>
      <c r="D47" t="str">
        <f>RIGHT(tbl_data[[#This Row],[Model]],LEN(tbl_data[[#This Row],[Model]]) -FIND(" ",tbl_data[[#This Row],[Model]],LEN(tbl_data[[#This Row],[Model]])-9))</f>
        <v>E5-2670v3</v>
      </c>
      <c r="E47" t="s">
        <v>30</v>
      </c>
      <c r="F47">
        <f>IFERROR(INT(LEFT(tbl_data[[#This Row],[RAM]],2)), INT(LEFT(tbl_data[[#This Row],[RAM]],1)))</f>
        <v>12</v>
      </c>
      <c r="G47" t="str">
        <f>"GDDR"&amp; RIGHT(tbl_data[[#This Row],[RAM]],1)</f>
        <v>GDDR4</v>
      </c>
      <c r="H47" t="s">
        <v>49</v>
      </c>
      <c r="I47" t="str">
        <f>IF(MID(tbl_data[[#This Row],[HDD]],2,1)="x", LEFT(tbl_data[[#This Row],[HDD]],2), LEFT(tbl_data[[#This Row],[HDD]],3))</f>
        <v>2x</v>
      </c>
      <c r="J47" t="str">
        <f>MID(tbl_data[[#This Row],[HDD]],LEN(tbl_data[[#This Row],[HDD Count]])+1,LEN(tbl_data[[#This Row],[HDD]])-LEN(tbl_data[[#This Row],[Hard Type]])-LEN(tbl_data[[#This Row],[HDD Count]]))</f>
        <v>120GB</v>
      </c>
      <c r="K47" t="str">
        <f>IF(RIGHT(tbl_data[[#This Row],[HDD]],5)="SATA2","SATA2",IF(RIGHT(tbl_data[[#This Row],[HDD]],3)="SSD","SSD", IF(RIGHT(tbl_data[[#This Row],[HDD]],3)="SAS","SAS", FALSE)))</f>
        <v>SSD</v>
      </c>
      <c r="L47" t="s">
        <v>21</v>
      </c>
      <c r="M47" t="str">
        <f>LEFT(tbl_data[[#This Row],[Location]],LEN(tbl_data[[#This Row],[Location]])-6)</f>
        <v>Amsterdam</v>
      </c>
      <c r="N47" t="str">
        <f>MID(tbl_data[[#This Row],[Location]],LEN(tbl_data[[#This Row],[City]])+1,3)</f>
        <v>AMS</v>
      </c>
      <c r="O47" t="str">
        <f>RIGHT(tbl_data[[#This Row],[Location]],2)</f>
        <v>01</v>
      </c>
      <c r="P47" t="s">
        <v>108</v>
      </c>
      <c r="Q47" s="5" t="str">
        <f>LEFT(tbl_data[[#This Row],[Price]],1)</f>
        <v>€</v>
      </c>
      <c r="R47" s="9">
        <f>INT(MID(tbl_data[[#This Row],[Price]],2,10))</f>
        <v>389</v>
      </c>
    </row>
    <row r="48" spans="1:18" x14ac:dyDescent="0.25">
      <c r="A48" s="5">
        <v>47</v>
      </c>
      <c r="B48" t="s">
        <v>94</v>
      </c>
      <c r="C48" t="str">
        <f>LEFT(tbl_data[[#This Row],[Model]],FIND(" ",tbl_data[[#This Row],[Model]]))</f>
        <v xml:space="preserve">HP </v>
      </c>
      <c r="D48" t="str">
        <f>RIGHT(tbl_data[[#This Row],[Model]],LEN(tbl_data[[#This Row],[Model]]) -FIND(" ",tbl_data[[#This Row],[Model]],LEN(tbl_data[[#This Row],[Model]])-9))</f>
        <v>E5645</v>
      </c>
      <c r="E48" t="s">
        <v>24</v>
      </c>
      <c r="F48">
        <f>IFERROR(INT(LEFT(tbl_data[[#This Row],[RAM]],2)), INT(LEFT(tbl_data[[#This Row],[RAM]],1)))</f>
        <v>32</v>
      </c>
      <c r="G48" t="str">
        <f>"GDDR"&amp; RIGHT(tbl_data[[#This Row],[RAM]],1)</f>
        <v>GDDR3</v>
      </c>
      <c r="H48" t="s">
        <v>25</v>
      </c>
      <c r="I48" t="str">
        <f>IF(MID(tbl_data[[#This Row],[HDD]],2,1)="x", LEFT(tbl_data[[#This Row],[HDD]],2), LEFT(tbl_data[[#This Row],[HDD]],3))</f>
        <v>8x</v>
      </c>
      <c r="J48" t="str">
        <f>MID(tbl_data[[#This Row],[HDD]],LEN(tbl_data[[#This Row],[HDD Count]])+1,LEN(tbl_data[[#This Row],[HDD]])-LEN(tbl_data[[#This Row],[Hard Type]])-LEN(tbl_data[[#This Row],[HDD Count]]))</f>
        <v>2TB</v>
      </c>
      <c r="K48" t="str">
        <f>IF(RIGHT(tbl_data[[#This Row],[HDD]],5)="SATA2","SATA2",IF(RIGHT(tbl_data[[#This Row],[HDD]],3)="SSD","SSD", IF(RIGHT(tbl_data[[#This Row],[HDD]],3)="SAS","SAS", FALSE)))</f>
        <v>SATA2</v>
      </c>
      <c r="L48" t="s">
        <v>21</v>
      </c>
      <c r="M48" t="str">
        <f>LEFT(tbl_data[[#This Row],[Location]],LEN(tbl_data[[#This Row],[Location]])-6)</f>
        <v>Amsterdam</v>
      </c>
      <c r="N48" t="str">
        <f>MID(tbl_data[[#This Row],[Location]],LEN(tbl_data[[#This Row],[City]])+1,3)</f>
        <v>AMS</v>
      </c>
      <c r="O48" t="str">
        <f>RIGHT(tbl_data[[#This Row],[Location]],2)</f>
        <v>01</v>
      </c>
      <c r="P48" t="s">
        <v>109</v>
      </c>
      <c r="Q48" s="5" t="str">
        <f>LEFT(tbl_data[[#This Row],[Price]],1)</f>
        <v>€</v>
      </c>
      <c r="R48" s="9">
        <f>INT(MID(tbl_data[[#This Row],[Price]],2,10))</f>
        <v>180</v>
      </c>
    </row>
    <row r="49" spans="1:18" x14ac:dyDescent="0.25">
      <c r="A49" s="5">
        <v>48</v>
      </c>
      <c r="B49" t="s">
        <v>92</v>
      </c>
      <c r="C49" t="str">
        <f>LEFT(tbl_data[[#This Row],[Model]],FIND(" ",tbl_data[[#This Row],[Model]]))</f>
        <v xml:space="preserve">Dell </v>
      </c>
      <c r="D49" t="str">
        <f>RIGHT(tbl_data[[#This Row],[Model]],LEN(tbl_data[[#This Row],[Model]]) -FIND(" ",tbl_data[[#This Row],[Model]],LEN(tbl_data[[#This Row],[Model]])-9))</f>
        <v>E5-2643</v>
      </c>
      <c r="E49" t="s">
        <v>24</v>
      </c>
      <c r="F49">
        <f>IFERROR(INT(LEFT(tbl_data[[#This Row],[RAM]],2)), INT(LEFT(tbl_data[[#This Row],[RAM]],1)))</f>
        <v>32</v>
      </c>
      <c r="G49" t="str">
        <f>"GDDR"&amp; RIGHT(tbl_data[[#This Row],[RAM]],1)</f>
        <v>GDDR3</v>
      </c>
      <c r="H49" t="s">
        <v>49</v>
      </c>
      <c r="I49" t="str">
        <f>IF(MID(tbl_data[[#This Row],[HDD]],2,1)="x", LEFT(tbl_data[[#This Row],[HDD]],2), LEFT(tbl_data[[#This Row],[HDD]],3))</f>
        <v>2x</v>
      </c>
      <c r="J49" t="str">
        <f>MID(tbl_data[[#This Row],[HDD]],LEN(tbl_data[[#This Row],[HDD Count]])+1,LEN(tbl_data[[#This Row],[HDD]])-LEN(tbl_data[[#This Row],[Hard Type]])-LEN(tbl_data[[#This Row],[HDD Count]]))</f>
        <v>120GB</v>
      </c>
      <c r="K49" t="str">
        <f>IF(RIGHT(tbl_data[[#This Row],[HDD]],5)="SATA2","SATA2",IF(RIGHT(tbl_data[[#This Row],[HDD]],3)="SSD","SSD", IF(RIGHT(tbl_data[[#This Row],[HDD]],3)="SAS","SAS", FALSE)))</f>
        <v>SSD</v>
      </c>
      <c r="L49" t="s">
        <v>21</v>
      </c>
      <c r="M49" t="str">
        <f>LEFT(tbl_data[[#This Row],[Location]],LEN(tbl_data[[#This Row],[Location]])-6)</f>
        <v>Amsterdam</v>
      </c>
      <c r="N49" t="str">
        <f>MID(tbl_data[[#This Row],[Location]],LEN(tbl_data[[#This Row],[City]])+1,3)</f>
        <v>AMS</v>
      </c>
      <c r="O49" t="str">
        <f>RIGHT(tbl_data[[#This Row],[Location]],2)</f>
        <v>01</v>
      </c>
      <c r="P49" t="s">
        <v>110</v>
      </c>
      <c r="Q49" s="5" t="str">
        <f>LEFT(tbl_data[[#This Row],[Price]],1)</f>
        <v>€</v>
      </c>
      <c r="R49" s="9">
        <f>INT(MID(tbl_data[[#This Row],[Price]],2,10))</f>
        <v>246</v>
      </c>
    </row>
    <row r="50" spans="1:18" x14ac:dyDescent="0.25">
      <c r="A50" s="5">
        <v>49</v>
      </c>
      <c r="B50" t="s">
        <v>56</v>
      </c>
      <c r="C50" t="str">
        <f>LEFT(tbl_data[[#This Row],[Model]],FIND(" ",tbl_data[[#This Row],[Model]]))</f>
        <v xml:space="preserve">Dell </v>
      </c>
      <c r="D50" t="str">
        <f>RIGHT(tbl_data[[#This Row],[Model]],LEN(tbl_data[[#This Row],[Model]]) -FIND(" ",tbl_data[[#This Row],[Model]],LEN(tbl_data[[#This Row],[Model]])-9))</f>
        <v>E5-2630v4</v>
      </c>
      <c r="E50" t="s">
        <v>30</v>
      </c>
      <c r="F50">
        <f>IFERROR(INT(LEFT(tbl_data[[#This Row],[RAM]],2)), INT(LEFT(tbl_data[[#This Row],[RAM]],1)))</f>
        <v>12</v>
      </c>
      <c r="G50" t="str">
        <f>"GDDR"&amp; RIGHT(tbl_data[[#This Row],[RAM]],1)</f>
        <v>GDDR4</v>
      </c>
      <c r="H50" t="s">
        <v>31</v>
      </c>
      <c r="I50" t="str">
        <f>IF(MID(tbl_data[[#This Row],[HDD]],2,1)="x", LEFT(tbl_data[[#This Row],[HDD]],2), LEFT(tbl_data[[#This Row],[HDD]],3))</f>
        <v>4x</v>
      </c>
      <c r="J50" t="str">
        <f>MID(tbl_data[[#This Row],[HDD]],LEN(tbl_data[[#This Row],[HDD Count]])+1,LEN(tbl_data[[#This Row],[HDD]])-LEN(tbl_data[[#This Row],[Hard Type]])-LEN(tbl_data[[#This Row],[HDD Count]]))</f>
        <v>480GB</v>
      </c>
      <c r="K50" t="str">
        <f>IF(RIGHT(tbl_data[[#This Row],[HDD]],5)="SATA2","SATA2",IF(RIGHT(tbl_data[[#This Row],[HDD]],3)="SSD","SSD", IF(RIGHT(tbl_data[[#This Row],[HDD]],3)="SAS","SAS", FALSE)))</f>
        <v>SSD</v>
      </c>
      <c r="L50" t="s">
        <v>21</v>
      </c>
      <c r="M50" t="str">
        <f>LEFT(tbl_data[[#This Row],[Location]],LEN(tbl_data[[#This Row],[Location]])-6)</f>
        <v>Amsterdam</v>
      </c>
      <c r="N50" t="str">
        <f>MID(tbl_data[[#This Row],[Location]],LEN(tbl_data[[#This Row],[City]])+1,3)</f>
        <v>AMS</v>
      </c>
      <c r="O50" t="str">
        <f>RIGHT(tbl_data[[#This Row],[Location]],2)</f>
        <v>01</v>
      </c>
      <c r="P50" t="s">
        <v>111</v>
      </c>
      <c r="Q50" s="5" t="str">
        <f>LEFT(tbl_data[[#This Row],[Price]],1)</f>
        <v>€</v>
      </c>
      <c r="R50" s="9">
        <f>INT(MID(tbl_data[[#This Row],[Price]],2,10))</f>
        <v>341</v>
      </c>
    </row>
    <row r="51" spans="1:18" x14ac:dyDescent="0.25">
      <c r="A51" s="5">
        <v>50</v>
      </c>
      <c r="B51" t="s">
        <v>23</v>
      </c>
      <c r="C51" t="str">
        <f>LEFT(tbl_data[[#This Row],[Model]],FIND(" ",tbl_data[[#This Row],[Model]]))</f>
        <v xml:space="preserve">HP </v>
      </c>
      <c r="D51" t="str">
        <f>RIGHT(tbl_data[[#This Row],[Model]],LEN(tbl_data[[#This Row],[Model]]) -FIND(" ",tbl_data[[#This Row],[Model]],LEN(tbl_data[[#This Row],[Model]])-9))</f>
        <v>E5620</v>
      </c>
      <c r="E51" t="s">
        <v>24</v>
      </c>
      <c r="F51">
        <f>IFERROR(INT(LEFT(tbl_data[[#This Row],[RAM]],2)), INT(LEFT(tbl_data[[#This Row],[RAM]],1)))</f>
        <v>32</v>
      </c>
      <c r="G51" t="str">
        <f>"GDDR"&amp; RIGHT(tbl_data[[#This Row],[RAM]],1)</f>
        <v>GDDR3</v>
      </c>
      <c r="H51" t="s">
        <v>25</v>
      </c>
      <c r="I51" t="str">
        <f>IF(MID(tbl_data[[#This Row],[HDD]],2,1)="x", LEFT(tbl_data[[#This Row],[HDD]],2), LEFT(tbl_data[[#This Row],[HDD]],3))</f>
        <v>8x</v>
      </c>
      <c r="J51" t="str">
        <f>MID(tbl_data[[#This Row],[HDD]],LEN(tbl_data[[#This Row],[HDD Count]])+1,LEN(tbl_data[[#This Row],[HDD]])-LEN(tbl_data[[#This Row],[Hard Type]])-LEN(tbl_data[[#This Row],[HDD Count]]))</f>
        <v>2TB</v>
      </c>
      <c r="K51" t="str">
        <f>IF(RIGHT(tbl_data[[#This Row],[HDD]],5)="SATA2","SATA2",IF(RIGHT(tbl_data[[#This Row],[HDD]],3)="SSD","SSD", IF(RIGHT(tbl_data[[#This Row],[HDD]],3)="SAS","SAS", FALSE)))</f>
        <v>SATA2</v>
      </c>
      <c r="L51" t="s">
        <v>21</v>
      </c>
      <c r="M51" t="str">
        <f>LEFT(tbl_data[[#This Row],[Location]],LEN(tbl_data[[#This Row],[Location]])-6)</f>
        <v>Amsterdam</v>
      </c>
      <c r="N51" t="str">
        <f>MID(tbl_data[[#This Row],[Location]],LEN(tbl_data[[#This Row],[City]])+1,3)</f>
        <v>AMS</v>
      </c>
      <c r="O51" t="str">
        <f>RIGHT(tbl_data[[#This Row],[Location]],2)</f>
        <v>01</v>
      </c>
      <c r="P51" t="s">
        <v>112</v>
      </c>
      <c r="Q51" s="5" t="str">
        <f>LEFT(tbl_data[[#This Row],[Price]],1)</f>
        <v>€</v>
      </c>
      <c r="R51" s="9">
        <f>INT(MID(tbl_data[[#This Row],[Price]],2,10))</f>
        <v>166</v>
      </c>
    </row>
    <row r="52" spans="1:18" x14ac:dyDescent="0.25">
      <c r="A52" s="5">
        <v>51</v>
      </c>
      <c r="B52" t="s">
        <v>27</v>
      </c>
      <c r="C52" t="str">
        <f>LEFT(tbl_data[[#This Row],[Model]],FIND(" ",tbl_data[[#This Row],[Model]]))</f>
        <v xml:space="preserve">HP </v>
      </c>
      <c r="D52" t="str">
        <f>RIGHT(tbl_data[[#This Row],[Model]],LEN(tbl_data[[#This Row],[Model]]) -FIND(" ",tbl_data[[#This Row],[Model]],LEN(tbl_data[[#This Row],[Model]])-9))</f>
        <v>E5-2420</v>
      </c>
      <c r="E52" t="s">
        <v>40</v>
      </c>
      <c r="F52">
        <f>IFERROR(INT(LEFT(tbl_data[[#This Row],[RAM]],2)), INT(LEFT(tbl_data[[#This Row],[RAM]],1)))</f>
        <v>64</v>
      </c>
      <c r="G52" t="str">
        <f>"GDDR"&amp; RIGHT(tbl_data[[#This Row],[RAM]],1)</f>
        <v>GDDR3</v>
      </c>
      <c r="H52" t="s">
        <v>25</v>
      </c>
      <c r="I52" t="str">
        <f>IF(MID(tbl_data[[#This Row],[HDD]],2,1)="x", LEFT(tbl_data[[#This Row],[HDD]],2), LEFT(tbl_data[[#This Row],[HDD]],3))</f>
        <v>8x</v>
      </c>
      <c r="J52" t="str">
        <f>MID(tbl_data[[#This Row],[HDD]],LEN(tbl_data[[#This Row],[HDD Count]])+1,LEN(tbl_data[[#This Row],[HDD]])-LEN(tbl_data[[#This Row],[Hard Type]])-LEN(tbl_data[[#This Row],[HDD Count]]))</f>
        <v>2TB</v>
      </c>
      <c r="K52" t="str">
        <f>IF(RIGHT(tbl_data[[#This Row],[HDD]],5)="SATA2","SATA2",IF(RIGHT(tbl_data[[#This Row],[HDD]],3)="SSD","SSD", IF(RIGHT(tbl_data[[#This Row],[HDD]],3)="SAS","SAS", FALSE)))</f>
        <v>SATA2</v>
      </c>
      <c r="L52" t="s">
        <v>21</v>
      </c>
      <c r="M52" t="str">
        <f>LEFT(tbl_data[[#This Row],[Location]],LEN(tbl_data[[#This Row],[Location]])-6)</f>
        <v>Amsterdam</v>
      </c>
      <c r="N52" t="str">
        <f>MID(tbl_data[[#This Row],[Location]],LEN(tbl_data[[#This Row],[City]])+1,3)</f>
        <v>AMS</v>
      </c>
      <c r="O52" t="str">
        <f>RIGHT(tbl_data[[#This Row],[Location]],2)</f>
        <v>01</v>
      </c>
      <c r="P52" t="s">
        <v>113</v>
      </c>
      <c r="Q52" s="5" t="str">
        <f>LEFT(tbl_data[[#This Row],[Price]],1)</f>
        <v>€</v>
      </c>
      <c r="R52" s="9">
        <f>INT(MID(tbl_data[[#This Row],[Price]],2,10))</f>
        <v>304</v>
      </c>
    </row>
    <row r="53" spans="1:18" x14ac:dyDescent="0.25">
      <c r="A53" s="5">
        <v>52</v>
      </c>
      <c r="B53" t="s">
        <v>58</v>
      </c>
      <c r="C53" t="str">
        <f>LEFT(tbl_data[[#This Row],[Model]],FIND(" ",tbl_data[[#This Row],[Model]]))</f>
        <v xml:space="preserve">HP </v>
      </c>
      <c r="D53" t="str">
        <f>RIGHT(tbl_data[[#This Row],[Model]],LEN(tbl_data[[#This Row],[Model]]) -FIND(" ",tbl_data[[#This Row],[Model]],LEN(tbl_data[[#This Row],[Model]])-9))</f>
        <v>E5-2620v3</v>
      </c>
      <c r="E53" t="s">
        <v>34</v>
      </c>
      <c r="F53">
        <f>IFERROR(INT(LEFT(tbl_data[[#This Row],[RAM]],2)), INT(LEFT(tbl_data[[#This Row],[RAM]],1)))</f>
        <v>64</v>
      </c>
      <c r="G53" t="str">
        <f>"GDDR"&amp; RIGHT(tbl_data[[#This Row],[RAM]],1)</f>
        <v>GDDR4</v>
      </c>
      <c r="H53" t="s">
        <v>49</v>
      </c>
      <c r="I53" t="str">
        <f>IF(MID(tbl_data[[#This Row],[HDD]],2,1)="x", LEFT(tbl_data[[#This Row],[HDD]],2), LEFT(tbl_data[[#This Row],[HDD]],3))</f>
        <v>2x</v>
      </c>
      <c r="J53" t="str">
        <f>MID(tbl_data[[#This Row],[HDD]],LEN(tbl_data[[#This Row],[HDD Count]])+1,LEN(tbl_data[[#This Row],[HDD]])-LEN(tbl_data[[#This Row],[Hard Type]])-LEN(tbl_data[[#This Row],[HDD Count]]))</f>
        <v>120GB</v>
      </c>
      <c r="K53" t="str">
        <f>IF(RIGHT(tbl_data[[#This Row],[HDD]],5)="SATA2","SATA2",IF(RIGHT(tbl_data[[#This Row],[HDD]],3)="SSD","SSD", IF(RIGHT(tbl_data[[#This Row],[HDD]],3)="SAS","SAS", FALSE)))</f>
        <v>SSD</v>
      </c>
      <c r="L53" t="s">
        <v>21</v>
      </c>
      <c r="M53" t="str">
        <f>LEFT(tbl_data[[#This Row],[Location]],LEN(tbl_data[[#This Row],[Location]])-6)</f>
        <v>Amsterdam</v>
      </c>
      <c r="N53" t="str">
        <f>MID(tbl_data[[#This Row],[Location]],LEN(tbl_data[[#This Row],[City]])+1,3)</f>
        <v>AMS</v>
      </c>
      <c r="O53" t="str">
        <f>RIGHT(tbl_data[[#This Row],[Location]],2)</f>
        <v>01</v>
      </c>
      <c r="P53" t="s">
        <v>53</v>
      </c>
      <c r="Q53" s="5" t="str">
        <f>LEFT(tbl_data[[#This Row],[Price]],1)</f>
        <v>€</v>
      </c>
      <c r="R53" s="9">
        <f>INT(MID(tbl_data[[#This Row],[Price]],2,10))</f>
        <v>279</v>
      </c>
    </row>
    <row r="54" spans="1:18" x14ac:dyDescent="0.25">
      <c r="A54" s="5">
        <v>53</v>
      </c>
      <c r="B54" t="s">
        <v>60</v>
      </c>
      <c r="C54" t="str">
        <f>LEFT(tbl_data[[#This Row],[Model]],FIND(" ",tbl_data[[#This Row],[Model]]))</f>
        <v xml:space="preserve">Dell </v>
      </c>
      <c r="D54" t="str">
        <f>RIGHT(tbl_data[[#This Row],[Model]],LEN(tbl_data[[#This Row],[Model]]) -FIND(" ",tbl_data[[#This Row],[Model]],LEN(tbl_data[[#This Row],[Model]])-9))</f>
        <v>G530</v>
      </c>
      <c r="E54" t="s">
        <v>45</v>
      </c>
      <c r="F54">
        <f>IFERROR(INT(LEFT(tbl_data[[#This Row],[RAM]],2)), INT(LEFT(tbl_data[[#This Row],[RAM]],1)))</f>
        <v>4</v>
      </c>
      <c r="G54" t="str">
        <f>"GDDR"&amp; RIGHT(tbl_data[[#This Row],[RAM]],1)</f>
        <v>GDDR3</v>
      </c>
      <c r="H54" t="s">
        <v>61</v>
      </c>
      <c r="I54" t="str">
        <f>IF(MID(tbl_data[[#This Row],[HDD]],2,1)="x", LEFT(tbl_data[[#This Row],[HDD]],2), LEFT(tbl_data[[#This Row],[HDD]],3))</f>
        <v>2x</v>
      </c>
      <c r="J54" t="str">
        <f>MID(tbl_data[[#This Row],[HDD]],LEN(tbl_data[[#This Row],[HDD Count]])+1,LEN(tbl_data[[#This Row],[HDD]])-LEN(tbl_data[[#This Row],[Hard Type]])-LEN(tbl_data[[#This Row],[HDD Count]]))</f>
        <v>500GB</v>
      </c>
      <c r="K54" t="str">
        <f>IF(RIGHT(tbl_data[[#This Row],[HDD]],5)="SATA2","SATA2",IF(RIGHT(tbl_data[[#This Row],[HDD]],3)="SSD","SSD", IF(RIGHT(tbl_data[[#This Row],[HDD]],3)="SAS","SAS", FALSE)))</f>
        <v>SATA2</v>
      </c>
      <c r="L54" t="s">
        <v>21</v>
      </c>
      <c r="M54" t="str">
        <f>LEFT(tbl_data[[#This Row],[Location]],LEN(tbl_data[[#This Row],[Location]])-6)</f>
        <v>Amsterdam</v>
      </c>
      <c r="N54" t="str">
        <f>MID(tbl_data[[#This Row],[Location]],LEN(tbl_data[[#This Row],[City]])+1,3)</f>
        <v>AMS</v>
      </c>
      <c r="O54" t="str">
        <f>RIGHT(tbl_data[[#This Row],[Location]],2)</f>
        <v>01</v>
      </c>
      <c r="P54" t="s">
        <v>114</v>
      </c>
      <c r="Q54" s="5" t="str">
        <f>LEFT(tbl_data[[#This Row],[Price]],1)</f>
        <v>€</v>
      </c>
      <c r="R54" s="9">
        <f>INT(MID(tbl_data[[#This Row],[Price]],2,10))</f>
        <v>60</v>
      </c>
    </row>
    <row r="55" spans="1:18" x14ac:dyDescent="0.25">
      <c r="A55" s="5">
        <v>54</v>
      </c>
      <c r="B55" t="s">
        <v>63</v>
      </c>
      <c r="C55" t="str">
        <f>LEFT(tbl_data[[#This Row],[Model]],FIND(" ",tbl_data[[#This Row],[Model]]))</f>
        <v xml:space="preserve">Dell </v>
      </c>
      <c r="D55" t="str">
        <f>RIGHT(tbl_data[[#This Row],[Model]],LEN(tbl_data[[#This Row],[Model]]) -FIND(" ",tbl_data[[#This Row],[Model]],LEN(tbl_data[[#This Row],[Model]])-9))</f>
        <v>E3-1220</v>
      </c>
      <c r="E55" t="s">
        <v>19</v>
      </c>
      <c r="F55">
        <f>IFERROR(INT(LEFT(tbl_data[[#This Row],[RAM]],2)), INT(LEFT(tbl_data[[#This Row],[RAM]],1)))</f>
        <v>16</v>
      </c>
      <c r="G55" t="str">
        <f>"GDDR"&amp; RIGHT(tbl_data[[#This Row],[RAM]],1)</f>
        <v>GDDR3</v>
      </c>
      <c r="H55" t="s">
        <v>64</v>
      </c>
      <c r="I55" t="str">
        <f>IF(MID(tbl_data[[#This Row],[HDD]],2,1)="x", LEFT(tbl_data[[#This Row],[HDD]],2), LEFT(tbl_data[[#This Row],[HDD]],3))</f>
        <v>2x</v>
      </c>
      <c r="J55" t="str">
        <f>MID(tbl_data[[#This Row],[HDD]],LEN(tbl_data[[#This Row],[HDD Count]])+1,LEN(tbl_data[[#This Row],[HDD]])-LEN(tbl_data[[#This Row],[Hard Type]])-LEN(tbl_data[[#This Row],[HDD Count]]))</f>
        <v>1TB</v>
      </c>
      <c r="K55" t="str">
        <f>IF(RIGHT(tbl_data[[#This Row],[HDD]],5)="SATA2","SATA2",IF(RIGHT(tbl_data[[#This Row],[HDD]],3)="SSD","SSD", IF(RIGHT(tbl_data[[#This Row],[HDD]],3)="SAS","SAS", FALSE)))</f>
        <v>SATA2</v>
      </c>
      <c r="L55" t="s">
        <v>21</v>
      </c>
      <c r="M55" t="str">
        <f>LEFT(tbl_data[[#This Row],[Location]],LEN(tbl_data[[#This Row],[Location]])-6)</f>
        <v>Amsterdam</v>
      </c>
      <c r="N55" t="str">
        <f>MID(tbl_data[[#This Row],[Location]],LEN(tbl_data[[#This Row],[City]])+1,3)</f>
        <v>AMS</v>
      </c>
      <c r="O55" t="str">
        <f>RIGHT(tbl_data[[#This Row],[Location]],2)</f>
        <v>01</v>
      </c>
      <c r="P55" t="s">
        <v>115</v>
      </c>
      <c r="Q55" s="5" t="str">
        <f>LEFT(tbl_data[[#This Row],[Price]],1)</f>
        <v>€</v>
      </c>
      <c r="R55" s="9">
        <f>INT(MID(tbl_data[[#This Row],[Price]],2,10))</f>
        <v>110</v>
      </c>
    </row>
    <row r="56" spans="1:18" x14ac:dyDescent="0.25">
      <c r="A56" s="5">
        <v>55</v>
      </c>
      <c r="B56" t="s">
        <v>18</v>
      </c>
      <c r="C56" t="str">
        <f>LEFT(tbl_data[[#This Row],[Model]],FIND(" ",tbl_data[[#This Row],[Model]]))</f>
        <v xml:space="preserve">Dell </v>
      </c>
      <c r="D56" t="str">
        <f>RIGHT(tbl_data[[#This Row],[Model]],LEN(tbl_data[[#This Row],[Model]]) -FIND(" ",tbl_data[[#This Row],[Model]],LEN(tbl_data[[#This Row],[Model]])-9))</f>
        <v>X3440</v>
      </c>
      <c r="E56" t="s">
        <v>19</v>
      </c>
      <c r="F56">
        <f>IFERROR(INT(LEFT(tbl_data[[#This Row],[RAM]],2)), INT(LEFT(tbl_data[[#This Row],[RAM]],1)))</f>
        <v>16</v>
      </c>
      <c r="G56" t="str">
        <f>"GDDR"&amp; RIGHT(tbl_data[[#This Row],[RAM]],1)</f>
        <v>GDDR3</v>
      </c>
      <c r="H56" t="s">
        <v>20</v>
      </c>
      <c r="I56" t="str">
        <f>IF(MID(tbl_data[[#This Row],[HDD]],2,1)="x", LEFT(tbl_data[[#This Row],[HDD]],2), LEFT(tbl_data[[#This Row],[HDD]],3))</f>
        <v>2x</v>
      </c>
      <c r="J56" t="str">
        <f>MID(tbl_data[[#This Row],[HDD]],LEN(tbl_data[[#This Row],[HDD Count]])+1,LEN(tbl_data[[#This Row],[HDD]])-LEN(tbl_data[[#This Row],[Hard Type]])-LEN(tbl_data[[#This Row],[HDD Count]]))</f>
        <v>2TB</v>
      </c>
      <c r="K56" t="str">
        <f>IF(RIGHT(tbl_data[[#This Row],[HDD]],5)="SATA2","SATA2",IF(RIGHT(tbl_data[[#This Row],[HDD]],3)="SSD","SSD", IF(RIGHT(tbl_data[[#This Row],[HDD]],3)="SAS","SAS", FALSE)))</f>
        <v>SATA2</v>
      </c>
      <c r="L56" t="s">
        <v>21</v>
      </c>
      <c r="M56" t="str">
        <f>LEFT(tbl_data[[#This Row],[Location]],LEN(tbl_data[[#This Row],[Location]])-6)</f>
        <v>Amsterdam</v>
      </c>
      <c r="N56" t="str">
        <f>MID(tbl_data[[#This Row],[Location]],LEN(tbl_data[[#This Row],[City]])+1,3)</f>
        <v>AMS</v>
      </c>
      <c r="O56" t="str">
        <f>RIGHT(tbl_data[[#This Row],[Location]],2)</f>
        <v>01</v>
      </c>
      <c r="P56" t="s">
        <v>116</v>
      </c>
      <c r="Q56" s="5" t="str">
        <f>LEFT(tbl_data[[#This Row],[Price]],1)</f>
        <v>€</v>
      </c>
      <c r="R56" s="9">
        <f>INT(MID(tbl_data[[#This Row],[Price]],2,10))</f>
        <v>83</v>
      </c>
    </row>
    <row r="57" spans="1:18" x14ac:dyDescent="0.25">
      <c r="A57" s="5">
        <v>56</v>
      </c>
      <c r="B57" t="s">
        <v>66</v>
      </c>
      <c r="C57" t="str">
        <f>LEFT(tbl_data[[#This Row],[Model]],FIND(" ",tbl_data[[#This Row],[Model]]))</f>
        <v xml:space="preserve">Dell </v>
      </c>
      <c r="D57" t="str">
        <f>RIGHT(tbl_data[[#This Row],[Model]],LEN(tbl_data[[#This Row],[Model]]) -FIND(" ",tbl_data[[#This Row],[Model]],LEN(tbl_data[[#This Row],[Model]])-9))</f>
        <v>E7-4850v3</v>
      </c>
      <c r="E57" t="s">
        <v>34</v>
      </c>
      <c r="F57">
        <f>IFERROR(INT(LEFT(tbl_data[[#This Row],[RAM]],2)), INT(LEFT(tbl_data[[#This Row],[RAM]],1)))</f>
        <v>64</v>
      </c>
      <c r="G57" t="str">
        <f>"GDDR"&amp; RIGHT(tbl_data[[#This Row],[RAM]],1)</f>
        <v>GDDR4</v>
      </c>
      <c r="H57" t="s">
        <v>49</v>
      </c>
      <c r="I57" t="str">
        <f>IF(MID(tbl_data[[#This Row],[HDD]],2,1)="x", LEFT(tbl_data[[#This Row],[HDD]],2), LEFT(tbl_data[[#This Row],[HDD]],3))</f>
        <v>2x</v>
      </c>
      <c r="J57" t="str">
        <f>MID(tbl_data[[#This Row],[HDD]],LEN(tbl_data[[#This Row],[HDD Count]])+1,LEN(tbl_data[[#This Row],[HDD]])-LEN(tbl_data[[#This Row],[Hard Type]])-LEN(tbl_data[[#This Row],[HDD Count]]))</f>
        <v>120GB</v>
      </c>
      <c r="K57" t="str">
        <f>IF(RIGHT(tbl_data[[#This Row],[HDD]],5)="SATA2","SATA2",IF(RIGHT(tbl_data[[#This Row],[HDD]],3)="SSD","SSD", IF(RIGHT(tbl_data[[#This Row],[HDD]],3)="SAS","SAS", FALSE)))</f>
        <v>SSD</v>
      </c>
      <c r="L57" t="s">
        <v>21</v>
      </c>
      <c r="M57" t="str">
        <f>LEFT(tbl_data[[#This Row],[Location]],LEN(tbl_data[[#This Row],[Location]])-6)</f>
        <v>Amsterdam</v>
      </c>
      <c r="N57" t="str">
        <f>MID(tbl_data[[#This Row],[Location]],LEN(tbl_data[[#This Row],[City]])+1,3)</f>
        <v>AMS</v>
      </c>
      <c r="O57" t="str">
        <f>RIGHT(tbl_data[[#This Row],[Location]],2)</f>
        <v>01</v>
      </c>
      <c r="P57" t="s">
        <v>117</v>
      </c>
      <c r="Q57" s="5" t="str">
        <f>LEFT(tbl_data[[#This Row],[Price]],1)</f>
        <v>€</v>
      </c>
      <c r="R57" s="9">
        <f>INT(MID(tbl_data[[#This Row],[Price]],2,10))</f>
        <v>1069</v>
      </c>
    </row>
    <row r="58" spans="1:18" x14ac:dyDescent="0.25">
      <c r="A58" s="5">
        <v>57</v>
      </c>
      <c r="B58" t="s">
        <v>68</v>
      </c>
      <c r="C58" t="str">
        <f>LEFT(tbl_data[[#This Row],[Model]],FIND(" ",tbl_data[[#This Row],[Model]]))</f>
        <v xml:space="preserve">Dell </v>
      </c>
      <c r="D58" t="str">
        <f>RIGHT(tbl_data[[#This Row],[Model]],LEN(tbl_data[[#This Row],[Model]]) -FIND(" ",tbl_data[[#This Row],[Model]],LEN(tbl_data[[#This Row],[Model]])-9))</f>
        <v>E7-4820v3</v>
      </c>
      <c r="E58" t="s">
        <v>34</v>
      </c>
      <c r="F58">
        <f>IFERROR(INT(LEFT(tbl_data[[#This Row],[RAM]],2)), INT(LEFT(tbl_data[[#This Row],[RAM]],1)))</f>
        <v>64</v>
      </c>
      <c r="G58" t="str">
        <f>"GDDR"&amp; RIGHT(tbl_data[[#This Row],[RAM]],1)</f>
        <v>GDDR4</v>
      </c>
      <c r="H58" t="s">
        <v>49</v>
      </c>
      <c r="I58" t="str">
        <f>IF(MID(tbl_data[[#This Row],[HDD]],2,1)="x", LEFT(tbl_data[[#This Row],[HDD]],2), LEFT(tbl_data[[#This Row],[HDD]],3))</f>
        <v>2x</v>
      </c>
      <c r="J58" t="str">
        <f>MID(tbl_data[[#This Row],[HDD]],LEN(tbl_data[[#This Row],[HDD Count]])+1,LEN(tbl_data[[#This Row],[HDD]])-LEN(tbl_data[[#This Row],[Hard Type]])-LEN(tbl_data[[#This Row],[HDD Count]]))</f>
        <v>120GB</v>
      </c>
      <c r="K58" t="str">
        <f>IF(RIGHT(tbl_data[[#This Row],[HDD]],5)="SATA2","SATA2",IF(RIGHT(tbl_data[[#This Row],[HDD]],3)="SSD","SSD", IF(RIGHT(tbl_data[[#This Row],[HDD]],3)="SAS","SAS", FALSE)))</f>
        <v>SSD</v>
      </c>
      <c r="L58" t="s">
        <v>21</v>
      </c>
      <c r="M58" t="str">
        <f>LEFT(tbl_data[[#This Row],[Location]],LEN(tbl_data[[#This Row],[Location]])-6)</f>
        <v>Amsterdam</v>
      </c>
      <c r="N58" t="str">
        <f>MID(tbl_data[[#This Row],[Location]],LEN(tbl_data[[#This Row],[City]])+1,3)</f>
        <v>AMS</v>
      </c>
      <c r="O58" t="str">
        <f>RIGHT(tbl_data[[#This Row],[Location]],2)</f>
        <v>01</v>
      </c>
      <c r="P58" t="s">
        <v>118</v>
      </c>
      <c r="Q58" s="5" t="str">
        <f>LEFT(tbl_data[[#This Row],[Price]],1)</f>
        <v>€</v>
      </c>
      <c r="R58" s="9">
        <f>INT(MID(tbl_data[[#This Row],[Price]],2,10))</f>
        <v>781</v>
      </c>
    </row>
    <row r="59" spans="1:18" x14ac:dyDescent="0.25">
      <c r="A59" s="5">
        <v>58</v>
      </c>
      <c r="B59" t="s">
        <v>70</v>
      </c>
      <c r="C59" t="str">
        <f>LEFT(tbl_data[[#This Row],[Model]],FIND(" ",tbl_data[[#This Row],[Model]]))</f>
        <v xml:space="preserve">Dell </v>
      </c>
      <c r="D59" t="str">
        <f>RIGHT(tbl_data[[#This Row],[Model]],LEN(tbl_data[[#This Row],[Model]]) -FIND(" ",tbl_data[[#This Row],[Model]],LEN(tbl_data[[#This Row],[Model]])-9))</f>
        <v>E7-4830v3</v>
      </c>
      <c r="E59" t="s">
        <v>34</v>
      </c>
      <c r="F59">
        <f>IFERROR(INT(LEFT(tbl_data[[#This Row],[RAM]],2)), INT(LEFT(tbl_data[[#This Row],[RAM]],1)))</f>
        <v>64</v>
      </c>
      <c r="G59" t="str">
        <f>"GDDR"&amp; RIGHT(tbl_data[[#This Row],[RAM]],1)</f>
        <v>GDDR4</v>
      </c>
      <c r="H59" t="s">
        <v>49</v>
      </c>
      <c r="I59" t="str">
        <f>IF(MID(tbl_data[[#This Row],[HDD]],2,1)="x", LEFT(tbl_data[[#This Row],[HDD]],2), LEFT(tbl_data[[#This Row],[HDD]],3))</f>
        <v>2x</v>
      </c>
      <c r="J59" t="str">
        <f>MID(tbl_data[[#This Row],[HDD]],LEN(tbl_data[[#This Row],[HDD Count]])+1,LEN(tbl_data[[#This Row],[HDD]])-LEN(tbl_data[[#This Row],[Hard Type]])-LEN(tbl_data[[#This Row],[HDD Count]]))</f>
        <v>120GB</v>
      </c>
      <c r="K59" t="str">
        <f>IF(RIGHT(tbl_data[[#This Row],[HDD]],5)="SATA2","SATA2",IF(RIGHT(tbl_data[[#This Row],[HDD]],3)="SSD","SSD", IF(RIGHT(tbl_data[[#This Row],[HDD]],3)="SAS","SAS", FALSE)))</f>
        <v>SSD</v>
      </c>
      <c r="L59" t="s">
        <v>21</v>
      </c>
      <c r="M59" t="str">
        <f>LEFT(tbl_data[[#This Row],[Location]],LEN(tbl_data[[#This Row],[Location]])-6)</f>
        <v>Amsterdam</v>
      </c>
      <c r="N59" t="str">
        <f>MID(tbl_data[[#This Row],[Location]],LEN(tbl_data[[#This Row],[City]])+1,3)</f>
        <v>AMS</v>
      </c>
      <c r="O59" t="str">
        <f>RIGHT(tbl_data[[#This Row],[Location]],2)</f>
        <v>01</v>
      </c>
      <c r="P59" t="s">
        <v>119</v>
      </c>
      <c r="Q59" s="5" t="str">
        <f>LEFT(tbl_data[[#This Row],[Price]],1)</f>
        <v>€</v>
      </c>
      <c r="R59" s="9">
        <f>INT(MID(tbl_data[[#This Row],[Price]],2,10))</f>
        <v>899</v>
      </c>
    </row>
    <row r="60" spans="1:18" x14ac:dyDescent="0.25">
      <c r="A60" s="5">
        <v>59</v>
      </c>
      <c r="B60" t="s">
        <v>44</v>
      </c>
      <c r="C60" t="str">
        <f>LEFT(tbl_data[[#This Row],[Model]],FIND(" ",tbl_data[[#This Row],[Model]]))</f>
        <v xml:space="preserve">HP </v>
      </c>
      <c r="D60" t="str">
        <f>RIGHT(tbl_data[[#This Row],[Model]],LEN(tbl_data[[#This Row],[Model]]) -FIND(" ",tbl_data[[#This Row],[Model]],LEN(tbl_data[[#This Row],[Model]])-9))</f>
        <v>G850</v>
      </c>
      <c r="E60" t="s">
        <v>45</v>
      </c>
      <c r="F60">
        <f>IFERROR(INT(LEFT(tbl_data[[#This Row],[RAM]],2)), INT(LEFT(tbl_data[[#This Row],[RAM]],1)))</f>
        <v>4</v>
      </c>
      <c r="G60" t="str">
        <f>"GDDR"&amp; RIGHT(tbl_data[[#This Row],[RAM]],1)</f>
        <v>GDDR3</v>
      </c>
      <c r="H60" t="s">
        <v>46</v>
      </c>
      <c r="I60" t="str">
        <f>IF(MID(tbl_data[[#This Row],[HDD]],2,1)="x", LEFT(tbl_data[[#This Row],[HDD]],2), LEFT(tbl_data[[#This Row],[HDD]],3))</f>
        <v>4x</v>
      </c>
      <c r="J60" t="str">
        <f>MID(tbl_data[[#This Row],[HDD]],LEN(tbl_data[[#This Row],[HDD Count]])+1,LEN(tbl_data[[#This Row],[HDD]])-LEN(tbl_data[[#This Row],[Hard Type]])-LEN(tbl_data[[#This Row],[HDD Count]]))</f>
        <v>1TB</v>
      </c>
      <c r="K60" t="str">
        <f>IF(RIGHT(tbl_data[[#This Row],[HDD]],5)="SATA2","SATA2",IF(RIGHT(tbl_data[[#This Row],[HDD]],3)="SSD","SSD", IF(RIGHT(tbl_data[[#This Row],[HDD]],3)="SAS","SAS", FALSE)))</f>
        <v>SATA2</v>
      </c>
      <c r="L60" t="s">
        <v>21</v>
      </c>
      <c r="M60" t="str">
        <f>LEFT(tbl_data[[#This Row],[Location]],LEN(tbl_data[[#This Row],[Location]])-6)</f>
        <v>Amsterdam</v>
      </c>
      <c r="N60" t="str">
        <f>MID(tbl_data[[#This Row],[Location]],LEN(tbl_data[[#This Row],[City]])+1,3)</f>
        <v>AMS</v>
      </c>
      <c r="O60" t="str">
        <f>RIGHT(tbl_data[[#This Row],[Location]],2)</f>
        <v>01</v>
      </c>
      <c r="P60" t="s">
        <v>120</v>
      </c>
      <c r="Q60" s="5" t="str">
        <f>LEFT(tbl_data[[#This Row],[Price]],1)</f>
        <v>€</v>
      </c>
      <c r="R60" s="9">
        <f>INT(MID(tbl_data[[#This Row],[Price]],2,10))</f>
        <v>80</v>
      </c>
    </row>
    <row r="61" spans="1:18" x14ac:dyDescent="0.25">
      <c r="A61" s="5">
        <v>60</v>
      </c>
      <c r="B61" t="s">
        <v>74</v>
      </c>
      <c r="C61" t="str">
        <f>LEFT(tbl_data[[#This Row],[Model]],FIND(" ",tbl_data[[#This Row],[Model]]))</f>
        <v xml:space="preserve">Supermicro </v>
      </c>
      <c r="D61" t="str">
        <f>RIGHT(tbl_data[[#This Row],[Model]],LEN(tbl_data[[#This Row],[Model]]) -FIND(" ",tbl_data[[#This Row],[Model]],LEN(tbl_data[[#This Row],[Model]])-9))</f>
        <v>E5620</v>
      </c>
      <c r="E61" t="s">
        <v>24</v>
      </c>
      <c r="F61">
        <f>IFERROR(INT(LEFT(tbl_data[[#This Row],[RAM]],2)), INT(LEFT(tbl_data[[#This Row],[RAM]],1)))</f>
        <v>32</v>
      </c>
      <c r="G61" t="str">
        <f>"GDDR"&amp; RIGHT(tbl_data[[#This Row],[RAM]],1)</f>
        <v>GDDR3</v>
      </c>
      <c r="H61" t="s">
        <v>75</v>
      </c>
      <c r="I61" t="str">
        <f>IF(MID(tbl_data[[#This Row],[HDD]],2,1)="x", LEFT(tbl_data[[#This Row],[HDD]],2), LEFT(tbl_data[[#This Row],[HDD]],3))</f>
        <v>24x</v>
      </c>
      <c r="J61" t="str">
        <f>MID(tbl_data[[#This Row],[HDD]],LEN(tbl_data[[#This Row],[HDD Count]])+1,LEN(tbl_data[[#This Row],[HDD]])-LEN(tbl_data[[#This Row],[Hard Type]])-LEN(tbl_data[[#This Row],[HDD Count]]))</f>
        <v>1TB</v>
      </c>
      <c r="K61" t="str">
        <f>IF(RIGHT(tbl_data[[#This Row],[HDD]],5)="SATA2","SATA2",IF(RIGHT(tbl_data[[#This Row],[HDD]],3)="SSD","SSD", IF(RIGHT(tbl_data[[#This Row],[HDD]],3)="SAS","SAS", FALSE)))</f>
        <v>SATA2</v>
      </c>
      <c r="L61" t="s">
        <v>21</v>
      </c>
      <c r="M61" t="str">
        <f>LEFT(tbl_data[[#This Row],[Location]],LEN(tbl_data[[#This Row],[Location]])-6)</f>
        <v>Amsterdam</v>
      </c>
      <c r="N61" t="str">
        <f>MID(tbl_data[[#This Row],[Location]],LEN(tbl_data[[#This Row],[City]])+1,3)</f>
        <v>AMS</v>
      </c>
      <c r="O61" t="str">
        <f>RIGHT(tbl_data[[#This Row],[Location]],2)</f>
        <v>01</v>
      </c>
      <c r="P61" t="s">
        <v>121</v>
      </c>
      <c r="Q61" s="5" t="str">
        <f>LEFT(tbl_data[[#This Row],[Price]],1)</f>
        <v>€</v>
      </c>
      <c r="R61" s="9">
        <f>INT(MID(tbl_data[[#This Row],[Price]],2,10))</f>
        <v>224</v>
      </c>
    </row>
    <row r="62" spans="1:18" x14ac:dyDescent="0.25">
      <c r="A62" s="5">
        <v>61</v>
      </c>
      <c r="B62" t="s">
        <v>83</v>
      </c>
      <c r="C62" t="str">
        <f>LEFT(tbl_data[[#This Row],[Model]],FIND(" ",tbl_data[[#This Row],[Model]]))</f>
        <v xml:space="preserve">HP </v>
      </c>
      <c r="D62" t="str">
        <f>RIGHT(tbl_data[[#This Row],[Model]],LEN(tbl_data[[#This Row],[Model]]) -FIND(" ",tbl_data[[#This Row],[Model]],LEN(tbl_data[[#This Row],[Model]])-9))</f>
        <v>E5-1620v3</v>
      </c>
      <c r="E62" t="s">
        <v>84</v>
      </c>
      <c r="F62">
        <f>IFERROR(INT(LEFT(tbl_data[[#This Row],[RAM]],2)), INT(LEFT(tbl_data[[#This Row],[RAM]],1)))</f>
        <v>32</v>
      </c>
      <c r="G62" t="str">
        <f>"GDDR"&amp; RIGHT(tbl_data[[#This Row],[RAM]],1)</f>
        <v>GDDR4</v>
      </c>
      <c r="H62" t="s">
        <v>35</v>
      </c>
      <c r="I62" t="str">
        <f>IF(MID(tbl_data[[#This Row],[HDD]],2,1)="x", LEFT(tbl_data[[#This Row],[HDD]],2), LEFT(tbl_data[[#This Row],[HDD]],3))</f>
        <v>4x</v>
      </c>
      <c r="J62" t="str">
        <f>MID(tbl_data[[#This Row],[HDD]],LEN(tbl_data[[#This Row],[HDD Count]])+1,LEN(tbl_data[[#This Row],[HDD]])-LEN(tbl_data[[#This Row],[Hard Type]])-LEN(tbl_data[[#This Row],[HDD Count]]))</f>
        <v>2TB</v>
      </c>
      <c r="K62" t="str">
        <f>IF(RIGHT(tbl_data[[#This Row],[HDD]],5)="SATA2","SATA2",IF(RIGHT(tbl_data[[#This Row],[HDD]],3)="SSD","SSD", IF(RIGHT(tbl_data[[#This Row],[HDD]],3)="SAS","SAS", FALSE)))</f>
        <v>SATA2</v>
      </c>
      <c r="L62" t="s">
        <v>21</v>
      </c>
      <c r="M62" t="str">
        <f>LEFT(tbl_data[[#This Row],[Location]],LEN(tbl_data[[#This Row],[Location]])-6)</f>
        <v>Amsterdam</v>
      </c>
      <c r="N62" t="str">
        <f>MID(tbl_data[[#This Row],[Location]],LEN(tbl_data[[#This Row],[City]])+1,3)</f>
        <v>AMS</v>
      </c>
      <c r="O62" t="str">
        <f>RIGHT(tbl_data[[#This Row],[Location]],2)</f>
        <v>01</v>
      </c>
      <c r="P62" t="s">
        <v>122</v>
      </c>
      <c r="Q62" s="5" t="str">
        <f>LEFT(tbl_data[[#This Row],[Price]],1)</f>
        <v>€</v>
      </c>
      <c r="R62" s="9">
        <f>INT(MID(tbl_data[[#This Row],[Price]],2,10))</f>
        <v>143</v>
      </c>
    </row>
    <row r="63" spans="1:18" x14ac:dyDescent="0.25">
      <c r="A63" s="5">
        <v>62</v>
      </c>
      <c r="B63" t="s">
        <v>39</v>
      </c>
      <c r="C63" t="str">
        <f>LEFT(tbl_data[[#This Row],[Model]],FIND(" ",tbl_data[[#This Row],[Model]]))</f>
        <v xml:space="preserve">HP </v>
      </c>
      <c r="D63" t="str">
        <f>RIGHT(tbl_data[[#This Row],[Model]],LEN(tbl_data[[#This Row],[Model]]) -FIND(" ",tbl_data[[#This Row],[Model]],LEN(tbl_data[[#This Row],[Model]])-9))</f>
        <v>E5-2650</v>
      </c>
      <c r="E63" t="s">
        <v>40</v>
      </c>
      <c r="F63">
        <f>IFERROR(INT(LEFT(tbl_data[[#This Row],[RAM]],2)), INT(LEFT(tbl_data[[#This Row],[RAM]],1)))</f>
        <v>64</v>
      </c>
      <c r="G63" t="str">
        <f>"GDDR"&amp; RIGHT(tbl_data[[#This Row],[RAM]],1)</f>
        <v>GDDR3</v>
      </c>
      <c r="H63" t="s">
        <v>25</v>
      </c>
      <c r="I63" t="str">
        <f>IF(MID(tbl_data[[#This Row],[HDD]],2,1)="x", LEFT(tbl_data[[#This Row],[HDD]],2), LEFT(tbl_data[[#This Row],[HDD]],3))</f>
        <v>8x</v>
      </c>
      <c r="J63" t="str">
        <f>MID(tbl_data[[#This Row],[HDD]],LEN(tbl_data[[#This Row],[HDD Count]])+1,LEN(tbl_data[[#This Row],[HDD]])-LEN(tbl_data[[#This Row],[Hard Type]])-LEN(tbl_data[[#This Row],[HDD Count]]))</f>
        <v>2TB</v>
      </c>
      <c r="K63" t="str">
        <f>IF(RIGHT(tbl_data[[#This Row],[HDD]],5)="SATA2","SATA2",IF(RIGHT(tbl_data[[#This Row],[HDD]],3)="SSD","SSD", IF(RIGHT(tbl_data[[#This Row],[HDD]],3)="SAS","SAS", FALSE)))</f>
        <v>SATA2</v>
      </c>
      <c r="L63" t="s">
        <v>21</v>
      </c>
      <c r="M63" t="str">
        <f>LEFT(tbl_data[[#This Row],[Location]],LEN(tbl_data[[#This Row],[Location]])-6)</f>
        <v>Amsterdam</v>
      </c>
      <c r="N63" t="str">
        <f>MID(tbl_data[[#This Row],[Location]],LEN(tbl_data[[#This Row],[City]])+1,3)</f>
        <v>AMS</v>
      </c>
      <c r="O63" t="str">
        <f>RIGHT(tbl_data[[#This Row],[Location]],2)</f>
        <v>01</v>
      </c>
      <c r="P63" t="s">
        <v>123</v>
      </c>
      <c r="Q63" s="5" t="str">
        <f>LEFT(tbl_data[[#This Row],[Price]],1)</f>
        <v>€</v>
      </c>
      <c r="R63" s="9">
        <f>INT(MID(tbl_data[[#This Row],[Price]],2,10))</f>
        <v>252</v>
      </c>
    </row>
    <row r="64" spans="1:18" x14ac:dyDescent="0.25">
      <c r="A64" s="5">
        <v>63</v>
      </c>
      <c r="B64" t="s">
        <v>52</v>
      </c>
      <c r="C64" t="str">
        <f>LEFT(tbl_data[[#This Row],[Model]],FIND(" ",tbl_data[[#This Row],[Model]]))</f>
        <v xml:space="preserve">Dell </v>
      </c>
      <c r="D64" t="str">
        <f>RIGHT(tbl_data[[#This Row],[Model]],LEN(tbl_data[[#This Row],[Model]]) -FIND(" ",tbl_data[[#This Row],[Model]],LEN(tbl_data[[#This Row],[Model]])-9))</f>
        <v>E5-2650v3</v>
      </c>
      <c r="E64" t="s">
        <v>30</v>
      </c>
      <c r="F64">
        <f>IFERROR(INT(LEFT(tbl_data[[#This Row],[RAM]],2)), INT(LEFT(tbl_data[[#This Row],[RAM]],1)))</f>
        <v>12</v>
      </c>
      <c r="G64" t="str">
        <f>"GDDR"&amp; RIGHT(tbl_data[[#This Row],[RAM]],1)</f>
        <v>GDDR4</v>
      </c>
      <c r="H64" t="s">
        <v>31</v>
      </c>
      <c r="I64" t="str">
        <f>IF(MID(tbl_data[[#This Row],[HDD]],2,1)="x", LEFT(tbl_data[[#This Row],[HDD]],2), LEFT(tbl_data[[#This Row],[HDD]],3))</f>
        <v>4x</v>
      </c>
      <c r="J64" t="str">
        <f>MID(tbl_data[[#This Row],[HDD]],LEN(tbl_data[[#This Row],[HDD Count]])+1,LEN(tbl_data[[#This Row],[HDD]])-LEN(tbl_data[[#This Row],[Hard Type]])-LEN(tbl_data[[#This Row],[HDD Count]]))</f>
        <v>480GB</v>
      </c>
      <c r="K64" t="str">
        <f>IF(RIGHT(tbl_data[[#This Row],[HDD]],5)="SATA2","SATA2",IF(RIGHT(tbl_data[[#This Row],[HDD]],3)="SSD","SSD", IF(RIGHT(tbl_data[[#This Row],[HDD]],3)="SAS","SAS", FALSE)))</f>
        <v>SSD</v>
      </c>
      <c r="L64" t="s">
        <v>21</v>
      </c>
      <c r="M64" t="str">
        <f>LEFT(tbl_data[[#This Row],[Location]],LEN(tbl_data[[#This Row],[Location]])-6)</f>
        <v>Amsterdam</v>
      </c>
      <c r="N64" t="str">
        <f>MID(tbl_data[[#This Row],[Location]],LEN(tbl_data[[#This Row],[City]])+1,3)</f>
        <v>AMS</v>
      </c>
      <c r="O64" t="str">
        <f>RIGHT(tbl_data[[#This Row],[Location]],2)</f>
        <v>01</v>
      </c>
      <c r="P64" t="s">
        <v>124</v>
      </c>
      <c r="Q64" s="5" t="str">
        <f>LEFT(tbl_data[[#This Row],[Price]],1)</f>
        <v>€</v>
      </c>
      <c r="R64" s="9">
        <f>INT(MID(tbl_data[[#This Row],[Price]],2,10))</f>
        <v>347</v>
      </c>
    </row>
    <row r="65" spans="1:18" x14ac:dyDescent="0.25">
      <c r="A65" s="5">
        <v>64</v>
      </c>
      <c r="B65" t="s">
        <v>23</v>
      </c>
      <c r="C65" t="str">
        <f>LEFT(tbl_data[[#This Row],[Model]],FIND(" ",tbl_data[[#This Row],[Model]]))</f>
        <v xml:space="preserve">HP </v>
      </c>
      <c r="D65" t="str">
        <f>RIGHT(tbl_data[[#This Row],[Model]],LEN(tbl_data[[#This Row],[Model]]) -FIND(" ",tbl_data[[#This Row],[Model]],LEN(tbl_data[[#This Row],[Model]])-9))</f>
        <v>E5620</v>
      </c>
      <c r="E65" t="s">
        <v>24</v>
      </c>
      <c r="F65">
        <f>IFERROR(INT(LEFT(tbl_data[[#This Row],[RAM]],2)), INT(LEFT(tbl_data[[#This Row],[RAM]],1)))</f>
        <v>32</v>
      </c>
      <c r="G65" t="str">
        <f>"GDDR"&amp; RIGHT(tbl_data[[#This Row],[RAM]],1)</f>
        <v>GDDR3</v>
      </c>
      <c r="H65" t="s">
        <v>25</v>
      </c>
      <c r="I65" t="str">
        <f>IF(MID(tbl_data[[#This Row],[HDD]],2,1)="x", LEFT(tbl_data[[#This Row],[HDD]],2), LEFT(tbl_data[[#This Row],[HDD]],3))</f>
        <v>8x</v>
      </c>
      <c r="J65" t="str">
        <f>MID(tbl_data[[#This Row],[HDD]],LEN(tbl_data[[#This Row],[HDD Count]])+1,LEN(tbl_data[[#This Row],[HDD]])-LEN(tbl_data[[#This Row],[Hard Type]])-LEN(tbl_data[[#This Row],[HDD Count]]))</f>
        <v>2TB</v>
      </c>
      <c r="K65" t="str">
        <f>IF(RIGHT(tbl_data[[#This Row],[HDD]],5)="SATA2","SATA2",IF(RIGHT(tbl_data[[#This Row],[HDD]],3)="SSD","SSD", IF(RIGHT(tbl_data[[#This Row],[HDD]],3)="SAS","SAS", FALSE)))</f>
        <v>SATA2</v>
      </c>
      <c r="L65" t="s">
        <v>21</v>
      </c>
      <c r="M65" t="str">
        <f>LEFT(tbl_data[[#This Row],[Location]],LEN(tbl_data[[#This Row],[Location]])-6)</f>
        <v>Amsterdam</v>
      </c>
      <c r="N65" t="str">
        <f>MID(tbl_data[[#This Row],[Location]],LEN(tbl_data[[#This Row],[City]])+1,3)</f>
        <v>AMS</v>
      </c>
      <c r="O65" t="str">
        <f>RIGHT(tbl_data[[#This Row],[Location]],2)</f>
        <v>01</v>
      </c>
      <c r="P65" t="s">
        <v>125</v>
      </c>
      <c r="Q65" s="5" t="str">
        <f>LEFT(tbl_data[[#This Row],[Price]],1)</f>
        <v>€</v>
      </c>
      <c r="R65" s="9">
        <f>INT(MID(tbl_data[[#This Row],[Price]],2,10))</f>
        <v>146</v>
      </c>
    </row>
    <row r="66" spans="1:18" x14ac:dyDescent="0.25">
      <c r="A66" s="5">
        <v>65</v>
      </c>
      <c r="B66" t="s">
        <v>88</v>
      </c>
      <c r="C66" t="str">
        <f>LEFT(tbl_data[[#This Row],[Model]],FIND(" ",tbl_data[[#This Row],[Model]]))</f>
        <v xml:space="preserve">Dell </v>
      </c>
      <c r="D66" t="str">
        <f>RIGHT(tbl_data[[#This Row],[Model]],LEN(tbl_data[[#This Row],[Model]]) -FIND(" ",tbl_data[[#This Row],[Model]],LEN(tbl_data[[#This Row],[Model]])-9))</f>
        <v>E5-2620v3</v>
      </c>
      <c r="E66" t="s">
        <v>34</v>
      </c>
      <c r="F66">
        <f>IFERROR(INT(LEFT(tbl_data[[#This Row],[RAM]],2)), INT(LEFT(tbl_data[[#This Row],[RAM]],1)))</f>
        <v>64</v>
      </c>
      <c r="G66" t="str">
        <f>"GDDR"&amp; RIGHT(tbl_data[[#This Row],[RAM]],1)</f>
        <v>GDDR4</v>
      </c>
      <c r="H66" t="s">
        <v>35</v>
      </c>
      <c r="I66" t="str">
        <f>IF(MID(tbl_data[[#This Row],[HDD]],2,1)="x", LEFT(tbl_data[[#This Row],[HDD]],2), LEFT(tbl_data[[#This Row],[HDD]],3))</f>
        <v>4x</v>
      </c>
      <c r="J66" t="str">
        <f>MID(tbl_data[[#This Row],[HDD]],LEN(tbl_data[[#This Row],[HDD Count]])+1,LEN(tbl_data[[#This Row],[HDD]])-LEN(tbl_data[[#This Row],[Hard Type]])-LEN(tbl_data[[#This Row],[HDD Count]]))</f>
        <v>2TB</v>
      </c>
      <c r="K66" t="str">
        <f>IF(RIGHT(tbl_data[[#This Row],[HDD]],5)="SATA2","SATA2",IF(RIGHT(tbl_data[[#This Row],[HDD]],3)="SSD","SSD", IF(RIGHT(tbl_data[[#This Row],[HDD]],3)="SAS","SAS", FALSE)))</f>
        <v>SATA2</v>
      </c>
      <c r="L66" t="s">
        <v>21</v>
      </c>
      <c r="M66" t="str">
        <f>LEFT(tbl_data[[#This Row],[Location]],LEN(tbl_data[[#This Row],[Location]])-6)</f>
        <v>Amsterdam</v>
      </c>
      <c r="N66" t="str">
        <f>MID(tbl_data[[#This Row],[Location]],LEN(tbl_data[[#This Row],[City]])+1,3)</f>
        <v>AMS</v>
      </c>
      <c r="O66" t="str">
        <f>RIGHT(tbl_data[[#This Row],[Location]],2)</f>
        <v>01</v>
      </c>
      <c r="P66" t="s">
        <v>126</v>
      </c>
      <c r="Q66" s="5" t="str">
        <f>LEFT(tbl_data[[#This Row],[Price]],1)</f>
        <v>€</v>
      </c>
      <c r="R66" s="9">
        <f>INT(MID(tbl_data[[#This Row],[Price]],2,10))</f>
        <v>257</v>
      </c>
    </row>
    <row r="67" spans="1:18" x14ac:dyDescent="0.25">
      <c r="A67" s="5">
        <v>66</v>
      </c>
      <c r="B67" t="s">
        <v>86</v>
      </c>
      <c r="C67" t="str">
        <f>LEFT(tbl_data[[#This Row],[Model]],FIND(" ",tbl_data[[#This Row],[Model]]))</f>
        <v xml:space="preserve">HP </v>
      </c>
      <c r="D67" t="str">
        <f>RIGHT(tbl_data[[#This Row],[Model]],LEN(tbl_data[[#This Row],[Model]]) -FIND(" ",tbl_data[[#This Row],[Model]],LEN(tbl_data[[#This Row],[Model]])-9))</f>
        <v>E5-2620</v>
      </c>
      <c r="E67" t="s">
        <v>40</v>
      </c>
      <c r="F67">
        <f>IFERROR(INT(LEFT(tbl_data[[#This Row],[RAM]],2)), INT(LEFT(tbl_data[[#This Row],[RAM]],1)))</f>
        <v>64</v>
      </c>
      <c r="G67" t="str">
        <f>"GDDR"&amp; RIGHT(tbl_data[[#This Row],[RAM]],1)</f>
        <v>GDDR3</v>
      </c>
      <c r="H67" t="s">
        <v>25</v>
      </c>
      <c r="I67" t="str">
        <f>IF(MID(tbl_data[[#This Row],[HDD]],2,1)="x", LEFT(tbl_data[[#This Row],[HDD]],2), LEFT(tbl_data[[#This Row],[HDD]],3))</f>
        <v>8x</v>
      </c>
      <c r="J67" t="str">
        <f>MID(tbl_data[[#This Row],[HDD]],LEN(tbl_data[[#This Row],[HDD Count]])+1,LEN(tbl_data[[#This Row],[HDD]])-LEN(tbl_data[[#This Row],[Hard Type]])-LEN(tbl_data[[#This Row],[HDD Count]]))</f>
        <v>2TB</v>
      </c>
      <c r="K67" t="str">
        <f>IF(RIGHT(tbl_data[[#This Row],[HDD]],5)="SATA2","SATA2",IF(RIGHT(tbl_data[[#This Row],[HDD]],3)="SSD","SSD", IF(RIGHT(tbl_data[[#This Row],[HDD]],3)="SAS","SAS", FALSE)))</f>
        <v>SATA2</v>
      </c>
      <c r="L67" t="s">
        <v>21</v>
      </c>
      <c r="M67" t="str">
        <f>LEFT(tbl_data[[#This Row],[Location]],LEN(tbl_data[[#This Row],[Location]])-6)</f>
        <v>Amsterdam</v>
      </c>
      <c r="N67" t="str">
        <f>MID(tbl_data[[#This Row],[Location]],LEN(tbl_data[[#This Row],[City]])+1,3)</f>
        <v>AMS</v>
      </c>
      <c r="O67" t="str">
        <f>RIGHT(tbl_data[[#This Row],[Location]],2)</f>
        <v>01</v>
      </c>
      <c r="P67" t="s">
        <v>127</v>
      </c>
      <c r="Q67" s="5" t="str">
        <f>LEFT(tbl_data[[#This Row],[Price]],1)</f>
        <v>€</v>
      </c>
      <c r="R67" s="9">
        <f>INT(MID(tbl_data[[#This Row],[Price]],2,10))</f>
        <v>192</v>
      </c>
    </row>
    <row r="68" spans="1:18" x14ac:dyDescent="0.25">
      <c r="A68" s="5">
        <v>67</v>
      </c>
      <c r="B68" t="s">
        <v>51</v>
      </c>
      <c r="C68" t="str">
        <f>LEFT(tbl_data[[#This Row],[Model]],FIND(" ",tbl_data[[#This Row],[Model]]))</f>
        <v xml:space="preserve">Dell </v>
      </c>
      <c r="D68" t="str">
        <f>RIGHT(tbl_data[[#This Row],[Model]],LEN(tbl_data[[#This Row],[Model]]) -FIND(" ",tbl_data[[#This Row],[Model]],LEN(tbl_data[[#This Row],[Model]])-9))</f>
        <v>E5-2670v3</v>
      </c>
      <c r="E68" t="s">
        <v>30</v>
      </c>
      <c r="F68">
        <f>IFERROR(INT(LEFT(tbl_data[[#This Row],[RAM]],2)), INT(LEFT(tbl_data[[#This Row],[RAM]],1)))</f>
        <v>12</v>
      </c>
      <c r="G68" t="str">
        <f>"GDDR"&amp; RIGHT(tbl_data[[#This Row],[RAM]],1)</f>
        <v>GDDR4</v>
      </c>
      <c r="H68" t="s">
        <v>49</v>
      </c>
      <c r="I68" t="str">
        <f>IF(MID(tbl_data[[#This Row],[HDD]],2,1)="x", LEFT(tbl_data[[#This Row],[HDD]],2), LEFT(tbl_data[[#This Row],[HDD]],3))</f>
        <v>2x</v>
      </c>
      <c r="J68" t="str">
        <f>MID(tbl_data[[#This Row],[HDD]],LEN(tbl_data[[#This Row],[HDD Count]])+1,LEN(tbl_data[[#This Row],[HDD]])-LEN(tbl_data[[#This Row],[Hard Type]])-LEN(tbl_data[[#This Row],[HDD Count]]))</f>
        <v>120GB</v>
      </c>
      <c r="K68" t="str">
        <f>IF(RIGHT(tbl_data[[#This Row],[HDD]],5)="SATA2","SATA2",IF(RIGHT(tbl_data[[#This Row],[HDD]],3)="SSD","SSD", IF(RIGHT(tbl_data[[#This Row],[HDD]],3)="SAS","SAS", FALSE)))</f>
        <v>SSD</v>
      </c>
      <c r="L68" t="s">
        <v>21</v>
      </c>
      <c r="M68" t="str">
        <f>LEFT(tbl_data[[#This Row],[Location]],LEN(tbl_data[[#This Row],[Location]])-6)</f>
        <v>Amsterdam</v>
      </c>
      <c r="N68" t="str">
        <f>MID(tbl_data[[#This Row],[Location]],LEN(tbl_data[[#This Row],[City]])+1,3)</f>
        <v>AMS</v>
      </c>
      <c r="O68" t="str">
        <f>RIGHT(tbl_data[[#This Row],[Location]],2)</f>
        <v>01</v>
      </c>
      <c r="P68" t="s">
        <v>128</v>
      </c>
      <c r="Q68" s="5" t="str">
        <f>LEFT(tbl_data[[#This Row],[Price]],1)</f>
        <v>€</v>
      </c>
      <c r="R68" s="9">
        <f>INT(MID(tbl_data[[#This Row],[Price]],2,10))</f>
        <v>369</v>
      </c>
    </row>
    <row r="69" spans="1:18" x14ac:dyDescent="0.25">
      <c r="A69" s="5">
        <v>68</v>
      </c>
      <c r="B69" t="s">
        <v>92</v>
      </c>
      <c r="C69" t="str">
        <f>LEFT(tbl_data[[#This Row],[Model]],FIND(" ",tbl_data[[#This Row],[Model]]))</f>
        <v xml:space="preserve">Dell </v>
      </c>
      <c r="D69" t="str">
        <f>RIGHT(tbl_data[[#This Row],[Model]],LEN(tbl_data[[#This Row],[Model]]) -FIND(" ",tbl_data[[#This Row],[Model]],LEN(tbl_data[[#This Row],[Model]])-9))</f>
        <v>E5-2643</v>
      </c>
      <c r="E69" t="s">
        <v>24</v>
      </c>
      <c r="F69">
        <f>IFERROR(INT(LEFT(tbl_data[[#This Row],[RAM]],2)), INT(LEFT(tbl_data[[#This Row],[RAM]],1)))</f>
        <v>32</v>
      </c>
      <c r="G69" t="str">
        <f>"GDDR"&amp; RIGHT(tbl_data[[#This Row],[RAM]],1)</f>
        <v>GDDR3</v>
      </c>
      <c r="H69" t="s">
        <v>49</v>
      </c>
      <c r="I69" t="str">
        <f>IF(MID(tbl_data[[#This Row],[HDD]],2,1)="x", LEFT(tbl_data[[#This Row],[HDD]],2), LEFT(tbl_data[[#This Row],[HDD]],3))</f>
        <v>2x</v>
      </c>
      <c r="J69" t="str">
        <f>MID(tbl_data[[#This Row],[HDD]],LEN(tbl_data[[#This Row],[HDD Count]])+1,LEN(tbl_data[[#This Row],[HDD]])-LEN(tbl_data[[#This Row],[Hard Type]])-LEN(tbl_data[[#This Row],[HDD Count]]))</f>
        <v>120GB</v>
      </c>
      <c r="K69" t="str">
        <f>IF(RIGHT(tbl_data[[#This Row],[HDD]],5)="SATA2","SATA2",IF(RIGHT(tbl_data[[#This Row],[HDD]],3)="SSD","SSD", IF(RIGHT(tbl_data[[#This Row],[HDD]],3)="SAS","SAS", FALSE)))</f>
        <v>SSD</v>
      </c>
      <c r="L69" t="s">
        <v>21</v>
      </c>
      <c r="M69" t="str">
        <f>LEFT(tbl_data[[#This Row],[Location]],LEN(tbl_data[[#This Row],[Location]])-6)</f>
        <v>Amsterdam</v>
      </c>
      <c r="N69" t="str">
        <f>MID(tbl_data[[#This Row],[Location]],LEN(tbl_data[[#This Row],[City]])+1,3)</f>
        <v>AMS</v>
      </c>
      <c r="O69" t="str">
        <f>RIGHT(tbl_data[[#This Row],[Location]],2)</f>
        <v>01</v>
      </c>
      <c r="P69" t="s">
        <v>129</v>
      </c>
      <c r="Q69" s="5" t="str">
        <f>LEFT(tbl_data[[#This Row],[Price]],1)</f>
        <v>€</v>
      </c>
      <c r="R69" s="9">
        <f>INT(MID(tbl_data[[#This Row],[Price]],2,10))</f>
        <v>226</v>
      </c>
    </row>
    <row r="70" spans="1:18" x14ac:dyDescent="0.25">
      <c r="A70" s="5">
        <v>69</v>
      </c>
      <c r="B70" t="s">
        <v>56</v>
      </c>
      <c r="C70" t="str">
        <f>LEFT(tbl_data[[#This Row],[Model]],FIND(" ",tbl_data[[#This Row],[Model]]))</f>
        <v xml:space="preserve">Dell </v>
      </c>
      <c r="D70" t="str">
        <f>RIGHT(tbl_data[[#This Row],[Model]],LEN(tbl_data[[#This Row],[Model]]) -FIND(" ",tbl_data[[#This Row],[Model]],LEN(tbl_data[[#This Row],[Model]])-9))</f>
        <v>E5-2630v4</v>
      </c>
      <c r="E70" t="s">
        <v>30</v>
      </c>
      <c r="F70">
        <f>IFERROR(INT(LEFT(tbl_data[[#This Row],[RAM]],2)), INT(LEFT(tbl_data[[#This Row],[RAM]],1)))</f>
        <v>12</v>
      </c>
      <c r="G70" t="str">
        <f>"GDDR"&amp; RIGHT(tbl_data[[#This Row],[RAM]],1)</f>
        <v>GDDR4</v>
      </c>
      <c r="H70" t="s">
        <v>31</v>
      </c>
      <c r="I70" t="str">
        <f>IF(MID(tbl_data[[#This Row],[HDD]],2,1)="x", LEFT(tbl_data[[#This Row],[HDD]],2), LEFT(tbl_data[[#This Row],[HDD]],3))</f>
        <v>4x</v>
      </c>
      <c r="J70" t="str">
        <f>MID(tbl_data[[#This Row],[HDD]],LEN(tbl_data[[#This Row],[HDD Count]])+1,LEN(tbl_data[[#This Row],[HDD]])-LEN(tbl_data[[#This Row],[Hard Type]])-LEN(tbl_data[[#This Row],[HDD Count]]))</f>
        <v>480GB</v>
      </c>
      <c r="K70" t="str">
        <f>IF(RIGHT(tbl_data[[#This Row],[HDD]],5)="SATA2","SATA2",IF(RIGHT(tbl_data[[#This Row],[HDD]],3)="SSD","SSD", IF(RIGHT(tbl_data[[#This Row],[HDD]],3)="SAS","SAS", FALSE)))</f>
        <v>SSD</v>
      </c>
      <c r="L70" t="s">
        <v>21</v>
      </c>
      <c r="M70" t="str">
        <f>LEFT(tbl_data[[#This Row],[Location]],LEN(tbl_data[[#This Row],[Location]])-6)</f>
        <v>Amsterdam</v>
      </c>
      <c r="N70" t="str">
        <f>MID(tbl_data[[#This Row],[Location]],LEN(tbl_data[[#This Row],[City]])+1,3)</f>
        <v>AMS</v>
      </c>
      <c r="O70" t="str">
        <f>RIGHT(tbl_data[[#This Row],[Location]],2)</f>
        <v>01</v>
      </c>
      <c r="P70" t="s">
        <v>130</v>
      </c>
      <c r="Q70" s="5" t="str">
        <f>LEFT(tbl_data[[#This Row],[Price]],1)</f>
        <v>€</v>
      </c>
      <c r="R70" s="9">
        <f>INT(MID(tbl_data[[#This Row],[Price]],2,10))</f>
        <v>321</v>
      </c>
    </row>
    <row r="71" spans="1:18" x14ac:dyDescent="0.25">
      <c r="A71" s="5">
        <v>70</v>
      </c>
      <c r="B71" t="s">
        <v>58</v>
      </c>
      <c r="C71" t="str">
        <f>LEFT(tbl_data[[#This Row],[Model]],FIND(" ",tbl_data[[#This Row],[Model]]))</f>
        <v xml:space="preserve">HP </v>
      </c>
      <c r="D71" t="str">
        <f>RIGHT(tbl_data[[#This Row],[Model]],LEN(tbl_data[[#This Row],[Model]]) -FIND(" ",tbl_data[[#This Row],[Model]],LEN(tbl_data[[#This Row],[Model]])-9))</f>
        <v>E5-2620v3</v>
      </c>
      <c r="E71" t="s">
        <v>34</v>
      </c>
      <c r="F71">
        <f>IFERROR(INT(LEFT(tbl_data[[#This Row],[RAM]],2)), INT(LEFT(tbl_data[[#This Row],[RAM]],1)))</f>
        <v>64</v>
      </c>
      <c r="G71" t="str">
        <f>"GDDR"&amp; RIGHT(tbl_data[[#This Row],[RAM]],1)</f>
        <v>GDDR4</v>
      </c>
      <c r="H71" t="s">
        <v>49</v>
      </c>
      <c r="I71" t="str">
        <f>IF(MID(tbl_data[[#This Row],[HDD]],2,1)="x", LEFT(tbl_data[[#This Row],[HDD]],2), LEFT(tbl_data[[#This Row],[HDD]],3))</f>
        <v>2x</v>
      </c>
      <c r="J71" t="str">
        <f>MID(tbl_data[[#This Row],[HDD]],LEN(tbl_data[[#This Row],[HDD Count]])+1,LEN(tbl_data[[#This Row],[HDD]])-LEN(tbl_data[[#This Row],[Hard Type]])-LEN(tbl_data[[#This Row],[HDD Count]]))</f>
        <v>120GB</v>
      </c>
      <c r="K71" t="str">
        <f>IF(RIGHT(tbl_data[[#This Row],[HDD]],5)="SATA2","SATA2",IF(RIGHT(tbl_data[[#This Row],[HDD]],3)="SSD","SSD", IF(RIGHT(tbl_data[[#This Row],[HDD]],3)="SAS","SAS", FALSE)))</f>
        <v>SSD</v>
      </c>
      <c r="L71" t="s">
        <v>21</v>
      </c>
      <c r="M71" t="str">
        <f>LEFT(tbl_data[[#This Row],[Location]],LEN(tbl_data[[#This Row],[Location]])-6)</f>
        <v>Amsterdam</v>
      </c>
      <c r="N71" t="str">
        <f>MID(tbl_data[[#This Row],[Location]],LEN(tbl_data[[#This Row],[City]])+1,3)</f>
        <v>AMS</v>
      </c>
      <c r="O71" t="str">
        <f>RIGHT(tbl_data[[#This Row],[Location]],2)</f>
        <v>01</v>
      </c>
      <c r="P71" t="s">
        <v>131</v>
      </c>
      <c r="Q71" s="5" t="str">
        <f>LEFT(tbl_data[[#This Row],[Price]],1)</f>
        <v>€</v>
      </c>
      <c r="R71" s="9">
        <f>INT(MID(tbl_data[[#This Row],[Price]],2,10))</f>
        <v>259</v>
      </c>
    </row>
    <row r="72" spans="1:18" x14ac:dyDescent="0.25">
      <c r="A72" s="5">
        <v>71</v>
      </c>
      <c r="B72" t="s">
        <v>70</v>
      </c>
      <c r="C72" t="str">
        <f>LEFT(tbl_data[[#This Row],[Model]],FIND(" ",tbl_data[[#This Row],[Model]]))</f>
        <v xml:space="preserve">Dell </v>
      </c>
      <c r="D72" t="str">
        <f>RIGHT(tbl_data[[#This Row],[Model]],LEN(tbl_data[[#This Row],[Model]]) -FIND(" ",tbl_data[[#This Row],[Model]],LEN(tbl_data[[#This Row],[Model]])-9))</f>
        <v>E7-4830v3</v>
      </c>
      <c r="E72" t="s">
        <v>34</v>
      </c>
      <c r="F72">
        <f>IFERROR(INT(LEFT(tbl_data[[#This Row],[RAM]],2)), INT(LEFT(tbl_data[[#This Row],[RAM]],1)))</f>
        <v>64</v>
      </c>
      <c r="G72" t="str">
        <f>"GDDR"&amp; RIGHT(tbl_data[[#This Row],[RAM]],1)</f>
        <v>GDDR4</v>
      </c>
      <c r="H72" t="s">
        <v>49</v>
      </c>
      <c r="I72" t="str">
        <f>IF(MID(tbl_data[[#This Row],[HDD]],2,1)="x", LEFT(tbl_data[[#This Row],[HDD]],2), LEFT(tbl_data[[#This Row],[HDD]],3))</f>
        <v>2x</v>
      </c>
      <c r="J72" t="str">
        <f>MID(tbl_data[[#This Row],[HDD]],LEN(tbl_data[[#This Row],[HDD Count]])+1,LEN(tbl_data[[#This Row],[HDD]])-LEN(tbl_data[[#This Row],[Hard Type]])-LEN(tbl_data[[#This Row],[HDD Count]]))</f>
        <v>120GB</v>
      </c>
      <c r="K72" t="str">
        <f>IF(RIGHT(tbl_data[[#This Row],[HDD]],5)="SATA2","SATA2",IF(RIGHT(tbl_data[[#This Row],[HDD]],3)="SSD","SSD", IF(RIGHT(tbl_data[[#This Row],[HDD]],3)="SAS","SAS", FALSE)))</f>
        <v>SSD</v>
      </c>
      <c r="L72" t="s">
        <v>21</v>
      </c>
      <c r="M72" t="str">
        <f>LEFT(tbl_data[[#This Row],[Location]],LEN(tbl_data[[#This Row],[Location]])-6)</f>
        <v>Amsterdam</v>
      </c>
      <c r="N72" t="str">
        <f>MID(tbl_data[[#This Row],[Location]],LEN(tbl_data[[#This Row],[City]])+1,3)</f>
        <v>AMS</v>
      </c>
      <c r="O72" t="str">
        <f>RIGHT(tbl_data[[#This Row],[Location]],2)</f>
        <v>01</v>
      </c>
      <c r="P72" t="s">
        <v>132</v>
      </c>
      <c r="Q72" s="5" t="str">
        <f>LEFT(tbl_data[[#This Row],[Price]],1)</f>
        <v>€</v>
      </c>
      <c r="R72" s="9">
        <f>INT(MID(tbl_data[[#This Row],[Price]],2,10))</f>
        <v>879</v>
      </c>
    </row>
    <row r="73" spans="1:18" x14ac:dyDescent="0.25">
      <c r="A73" s="5">
        <v>72</v>
      </c>
      <c r="B73" t="s">
        <v>66</v>
      </c>
      <c r="C73" t="str">
        <f>LEFT(tbl_data[[#This Row],[Model]],FIND(" ",tbl_data[[#This Row],[Model]]))</f>
        <v xml:space="preserve">Dell </v>
      </c>
      <c r="D73" t="str">
        <f>RIGHT(tbl_data[[#This Row],[Model]],LEN(tbl_data[[#This Row],[Model]]) -FIND(" ",tbl_data[[#This Row],[Model]],LEN(tbl_data[[#This Row],[Model]])-9))</f>
        <v>E7-4850v3</v>
      </c>
      <c r="E73" t="s">
        <v>34</v>
      </c>
      <c r="F73">
        <f>IFERROR(INT(LEFT(tbl_data[[#This Row],[RAM]],2)), INT(LEFT(tbl_data[[#This Row],[RAM]],1)))</f>
        <v>64</v>
      </c>
      <c r="G73" t="str">
        <f>"GDDR"&amp; RIGHT(tbl_data[[#This Row],[RAM]],1)</f>
        <v>GDDR4</v>
      </c>
      <c r="H73" t="s">
        <v>49</v>
      </c>
      <c r="I73" t="str">
        <f>IF(MID(tbl_data[[#This Row],[HDD]],2,1)="x", LEFT(tbl_data[[#This Row],[HDD]],2), LEFT(tbl_data[[#This Row],[HDD]],3))</f>
        <v>2x</v>
      </c>
      <c r="J73" t="str">
        <f>MID(tbl_data[[#This Row],[HDD]],LEN(tbl_data[[#This Row],[HDD Count]])+1,LEN(tbl_data[[#This Row],[HDD]])-LEN(tbl_data[[#This Row],[Hard Type]])-LEN(tbl_data[[#This Row],[HDD Count]]))</f>
        <v>120GB</v>
      </c>
      <c r="K73" t="str">
        <f>IF(RIGHT(tbl_data[[#This Row],[HDD]],5)="SATA2","SATA2",IF(RIGHT(tbl_data[[#This Row],[HDD]],3)="SSD","SSD", IF(RIGHT(tbl_data[[#This Row],[HDD]],3)="SAS","SAS", FALSE)))</f>
        <v>SSD</v>
      </c>
      <c r="L73" t="s">
        <v>21</v>
      </c>
      <c r="M73" t="str">
        <f>LEFT(tbl_data[[#This Row],[Location]],LEN(tbl_data[[#This Row],[Location]])-6)</f>
        <v>Amsterdam</v>
      </c>
      <c r="N73" t="str">
        <f>MID(tbl_data[[#This Row],[Location]],LEN(tbl_data[[#This Row],[City]])+1,3)</f>
        <v>AMS</v>
      </c>
      <c r="O73" t="str">
        <f>RIGHT(tbl_data[[#This Row],[Location]],2)</f>
        <v>01</v>
      </c>
      <c r="P73" t="s">
        <v>133</v>
      </c>
      <c r="Q73" s="5" t="str">
        <f>LEFT(tbl_data[[#This Row],[Price]],1)</f>
        <v>€</v>
      </c>
      <c r="R73" s="9">
        <f>INT(MID(tbl_data[[#This Row],[Price]],2,10))</f>
        <v>1049</v>
      </c>
    </row>
    <row r="74" spans="1:18" x14ac:dyDescent="0.25">
      <c r="A74" s="5">
        <v>73</v>
      </c>
      <c r="B74" t="s">
        <v>68</v>
      </c>
      <c r="C74" t="str">
        <f>LEFT(tbl_data[[#This Row],[Model]],FIND(" ",tbl_data[[#This Row],[Model]]))</f>
        <v xml:space="preserve">Dell </v>
      </c>
      <c r="D74" t="str">
        <f>RIGHT(tbl_data[[#This Row],[Model]],LEN(tbl_data[[#This Row],[Model]]) -FIND(" ",tbl_data[[#This Row],[Model]],LEN(tbl_data[[#This Row],[Model]])-9))</f>
        <v>E7-4820v3</v>
      </c>
      <c r="E74" t="s">
        <v>34</v>
      </c>
      <c r="F74">
        <f>IFERROR(INT(LEFT(tbl_data[[#This Row],[RAM]],2)), INT(LEFT(tbl_data[[#This Row],[RAM]],1)))</f>
        <v>64</v>
      </c>
      <c r="G74" t="str">
        <f>"GDDR"&amp; RIGHT(tbl_data[[#This Row],[RAM]],1)</f>
        <v>GDDR4</v>
      </c>
      <c r="H74" t="s">
        <v>49</v>
      </c>
      <c r="I74" t="str">
        <f>IF(MID(tbl_data[[#This Row],[HDD]],2,1)="x", LEFT(tbl_data[[#This Row],[HDD]],2), LEFT(tbl_data[[#This Row],[HDD]],3))</f>
        <v>2x</v>
      </c>
      <c r="J74" t="str">
        <f>MID(tbl_data[[#This Row],[HDD]],LEN(tbl_data[[#This Row],[HDD Count]])+1,LEN(tbl_data[[#This Row],[HDD]])-LEN(tbl_data[[#This Row],[Hard Type]])-LEN(tbl_data[[#This Row],[HDD Count]]))</f>
        <v>120GB</v>
      </c>
      <c r="K74" t="str">
        <f>IF(RIGHT(tbl_data[[#This Row],[HDD]],5)="SATA2","SATA2",IF(RIGHT(tbl_data[[#This Row],[HDD]],3)="SSD","SSD", IF(RIGHT(tbl_data[[#This Row],[HDD]],3)="SAS","SAS", FALSE)))</f>
        <v>SSD</v>
      </c>
      <c r="L74" t="s">
        <v>21</v>
      </c>
      <c r="M74" t="str">
        <f>LEFT(tbl_data[[#This Row],[Location]],LEN(tbl_data[[#This Row],[Location]])-6)</f>
        <v>Amsterdam</v>
      </c>
      <c r="N74" t="str">
        <f>MID(tbl_data[[#This Row],[Location]],LEN(tbl_data[[#This Row],[City]])+1,3)</f>
        <v>AMS</v>
      </c>
      <c r="O74" t="str">
        <f>RIGHT(tbl_data[[#This Row],[Location]],2)</f>
        <v>01</v>
      </c>
      <c r="P74" t="s">
        <v>134</v>
      </c>
      <c r="Q74" s="5" t="str">
        <f>LEFT(tbl_data[[#This Row],[Price]],1)</f>
        <v>€</v>
      </c>
      <c r="R74" s="9">
        <f>INT(MID(tbl_data[[#This Row],[Price]],2,10))</f>
        <v>761</v>
      </c>
    </row>
    <row r="75" spans="1:18" x14ac:dyDescent="0.25">
      <c r="A75" s="5">
        <v>74</v>
      </c>
      <c r="B75" t="s">
        <v>60</v>
      </c>
      <c r="C75" t="str">
        <f>LEFT(tbl_data[[#This Row],[Model]],FIND(" ",tbl_data[[#This Row],[Model]]))</f>
        <v xml:space="preserve">Dell </v>
      </c>
      <c r="D75" t="str">
        <f>RIGHT(tbl_data[[#This Row],[Model]],LEN(tbl_data[[#This Row],[Model]]) -FIND(" ",tbl_data[[#This Row],[Model]],LEN(tbl_data[[#This Row],[Model]])-9))</f>
        <v>G530</v>
      </c>
      <c r="E75" t="s">
        <v>45</v>
      </c>
      <c r="F75">
        <f>IFERROR(INT(LEFT(tbl_data[[#This Row],[RAM]],2)), INT(LEFT(tbl_data[[#This Row],[RAM]],1)))</f>
        <v>4</v>
      </c>
      <c r="G75" t="str">
        <f>"GDDR"&amp; RIGHT(tbl_data[[#This Row],[RAM]],1)</f>
        <v>GDDR3</v>
      </c>
      <c r="H75" t="s">
        <v>61</v>
      </c>
      <c r="I75" t="str">
        <f>IF(MID(tbl_data[[#This Row],[HDD]],2,1)="x", LEFT(tbl_data[[#This Row],[HDD]],2), LEFT(tbl_data[[#This Row],[HDD]],3))</f>
        <v>2x</v>
      </c>
      <c r="J75" t="str">
        <f>MID(tbl_data[[#This Row],[HDD]],LEN(tbl_data[[#This Row],[HDD Count]])+1,LEN(tbl_data[[#This Row],[HDD]])-LEN(tbl_data[[#This Row],[Hard Type]])-LEN(tbl_data[[#This Row],[HDD Count]]))</f>
        <v>500GB</v>
      </c>
      <c r="K75" t="str">
        <f>IF(RIGHT(tbl_data[[#This Row],[HDD]],5)="SATA2","SATA2",IF(RIGHT(tbl_data[[#This Row],[HDD]],3)="SSD","SSD", IF(RIGHT(tbl_data[[#This Row],[HDD]],3)="SAS","SAS", FALSE)))</f>
        <v>SATA2</v>
      </c>
      <c r="L75" t="s">
        <v>21</v>
      </c>
      <c r="M75" t="str">
        <f>LEFT(tbl_data[[#This Row],[Location]],LEN(tbl_data[[#This Row],[Location]])-6)</f>
        <v>Amsterdam</v>
      </c>
      <c r="N75" t="str">
        <f>MID(tbl_data[[#This Row],[Location]],LEN(tbl_data[[#This Row],[City]])+1,3)</f>
        <v>AMS</v>
      </c>
      <c r="O75" t="str">
        <f>RIGHT(tbl_data[[#This Row],[Location]],2)</f>
        <v>01</v>
      </c>
      <c r="P75" t="s">
        <v>135</v>
      </c>
      <c r="Q75" s="5" t="str">
        <f>LEFT(tbl_data[[#This Row],[Price]],1)</f>
        <v>€</v>
      </c>
      <c r="R75" s="9">
        <f>INT(MID(tbl_data[[#This Row],[Price]],2,10))</f>
        <v>40</v>
      </c>
    </row>
    <row r="76" spans="1:18" x14ac:dyDescent="0.25">
      <c r="A76" s="5">
        <v>75</v>
      </c>
      <c r="B76" t="s">
        <v>18</v>
      </c>
      <c r="C76" t="str">
        <f>LEFT(tbl_data[[#This Row],[Model]],FIND(" ",tbl_data[[#This Row],[Model]]))</f>
        <v xml:space="preserve">Dell </v>
      </c>
      <c r="D76" t="str">
        <f>RIGHT(tbl_data[[#This Row],[Model]],LEN(tbl_data[[#This Row],[Model]]) -FIND(" ",tbl_data[[#This Row],[Model]],LEN(tbl_data[[#This Row],[Model]])-9))</f>
        <v>X3440</v>
      </c>
      <c r="E76" t="s">
        <v>19</v>
      </c>
      <c r="F76">
        <f>IFERROR(INT(LEFT(tbl_data[[#This Row],[RAM]],2)), INT(LEFT(tbl_data[[#This Row],[RAM]],1)))</f>
        <v>16</v>
      </c>
      <c r="G76" t="str">
        <f>"GDDR"&amp; RIGHT(tbl_data[[#This Row],[RAM]],1)</f>
        <v>GDDR3</v>
      </c>
      <c r="H76" t="s">
        <v>20</v>
      </c>
      <c r="I76" t="str">
        <f>IF(MID(tbl_data[[#This Row],[HDD]],2,1)="x", LEFT(tbl_data[[#This Row],[HDD]],2), LEFT(tbl_data[[#This Row],[HDD]],3))</f>
        <v>2x</v>
      </c>
      <c r="J76" t="str">
        <f>MID(tbl_data[[#This Row],[HDD]],LEN(tbl_data[[#This Row],[HDD Count]])+1,LEN(tbl_data[[#This Row],[HDD]])-LEN(tbl_data[[#This Row],[Hard Type]])-LEN(tbl_data[[#This Row],[HDD Count]]))</f>
        <v>2TB</v>
      </c>
      <c r="K76" t="str">
        <f>IF(RIGHT(tbl_data[[#This Row],[HDD]],5)="SATA2","SATA2",IF(RIGHT(tbl_data[[#This Row],[HDD]],3)="SSD","SSD", IF(RIGHT(tbl_data[[#This Row],[HDD]],3)="SAS","SAS", FALSE)))</f>
        <v>SATA2</v>
      </c>
      <c r="L76" t="s">
        <v>21</v>
      </c>
      <c r="M76" t="str">
        <f>LEFT(tbl_data[[#This Row],[Location]],LEN(tbl_data[[#This Row],[Location]])-6)</f>
        <v>Amsterdam</v>
      </c>
      <c r="N76" t="str">
        <f>MID(tbl_data[[#This Row],[Location]],LEN(tbl_data[[#This Row],[City]])+1,3)</f>
        <v>AMS</v>
      </c>
      <c r="O76" t="str">
        <f>RIGHT(tbl_data[[#This Row],[Location]],2)</f>
        <v>01</v>
      </c>
      <c r="P76" t="s">
        <v>136</v>
      </c>
      <c r="Q76" s="5" t="str">
        <f>LEFT(tbl_data[[#This Row],[Price]],1)</f>
        <v>€</v>
      </c>
      <c r="R76" s="9">
        <f>INT(MID(tbl_data[[#This Row],[Price]],2,10))</f>
        <v>63</v>
      </c>
    </row>
    <row r="77" spans="1:18" x14ac:dyDescent="0.25">
      <c r="A77" s="5">
        <v>76</v>
      </c>
      <c r="B77" t="s">
        <v>63</v>
      </c>
      <c r="C77" t="str">
        <f>LEFT(tbl_data[[#This Row],[Model]],FIND(" ",tbl_data[[#This Row],[Model]]))</f>
        <v xml:space="preserve">Dell </v>
      </c>
      <c r="D77" t="str">
        <f>RIGHT(tbl_data[[#This Row],[Model]],LEN(tbl_data[[#This Row],[Model]]) -FIND(" ",tbl_data[[#This Row],[Model]],LEN(tbl_data[[#This Row],[Model]])-9))</f>
        <v>E3-1220</v>
      </c>
      <c r="E77" t="s">
        <v>19</v>
      </c>
      <c r="F77">
        <f>IFERROR(INT(LEFT(tbl_data[[#This Row],[RAM]],2)), INT(LEFT(tbl_data[[#This Row],[RAM]],1)))</f>
        <v>16</v>
      </c>
      <c r="G77" t="str">
        <f>"GDDR"&amp; RIGHT(tbl_data[[#This Row],[RAM]],1)</f>
        <v>GDDR3</v>
      </c>
      <c r="H77" t="s">
        <v>64</v>
      </c>
      <c r="I77" t="str">
        <f>IF(MID(tbl_data[[#This Row],[HDD]],2,1)="x", LEFT(tbl_data[[#This Row],[HDD]],2), LEFT(tbl_data[[#This Row],[HDD]],3))</f>
        <v>2x</v>
      </c>
      <c r="J77" t="str">
        <f>MID(tbl_data[[#This Row],[HDD]],LEN(tbl_data[[#This Row],[HDD Count]])+1,LEN(tbl_data[[#This Row],[HDD]])-LEN(tbl_data[[#This Row],[Hard Type]])-LEN(tbl_data[[#This Row],[HDD Count]]))</f>
        <v>1TB</v>
      </c>
      <c r="K77" t="str">
        <f>IF(RIGHT(tbl_data[[#This Row],[HDD]],5)="SATA2","SATA2",IF(RIGHT(tbl_data[[#This Row],[HDD]],3)="SSD","SSD", IF(RIGHT(tbl_data[[#This Row],[HDD]],3)="SAS","SAS", FALSE)))</f>
        <v>SATA2</v>
      </c>
      <c r="L77" t="s">
        <v>21</v>
      </c>
      <c r="M77" t="str">
        <f>LEFT(tbl_data[[#This Row],[Location]],LEN(tbl_data[[#This Row],[Location]])-6)</f>
        <v>Amsterdam</v>
      </c>
      <c r="N77" t="str">
        <f>MID(tbl_data[[#This Row],[Location]],LEN(tbl_data[[#This Row],[City]])+1,3)</f>
        <v>AMS</v>
      </c>
      <c r="O77" t="str">
        <f>RIGHT(tbl_data[[#This Row],[Location]],2)</f>
        <v>01</v>
      </c>
      <c r="P77" t="s">
        <v>137</v>
      </c>
      <c r="Q77" s="5" t="str">
        <f>LEFT(tbl_data[[#This Row],[Price]],1)</f>
        <v>€</v>
      </c>
      <c r="R77" s="9">
        <f>INT(MID(tbl_data[[#This Row],[Price]],2,10))</f>
        <v>90</v>
      </c>
    </row>
    <row r="78" spans="1:18" x14ac:dyDescent="0.25">
      <c r="A78" s="5">
        <v>77</v>
      </c>
      <c r="B78" t="s">
        <v>44</v>
      </c>
      <c r="C78" t="str">
        <f>LEFT(tbl_data[[#This Row],[Model]],FIND(" ",tbl_data[[#This Row],[Model]]))</f>
        <v xml:space="preserve">HP </v>
      </c>
      <c r="D78" t="str">
        <f>RIGHT(tbl_data[[#This Row],[Model]],LEN(tbl_data[[#This Row],[Model]]) -FIND(" ",tbl_data[[#This Row],[Model]],LEN(tbl_data[[#This Row],[Model]])-9))</f>
        <v>G850</v>
      </c>
      <c r="E78" t="s">
        <v>45</v>
      </c>
      <c r="F78">
        <f>IFERROR(INT(LEFT(tbl_data[[#This Row],[RAM]],2)), INT(LEFT(tbl_data[[#This Row],[RAM]],1)))</f>
        <v>4</v>
      </c>
      <c r="G78" t="str">
        <f>"GDDR"&amp; RIGHT(tbl_data[[#This Row],[RAM]],1)</f>
        <v>GDDR3</v>
      </c>
      <c r="H78" t="s">
        <v>46</v>
      </c>
      <c r="I78" t="str">
        <f>IF(MID(tbl_data[[#This Row],[HDD]],2,1)="x", LEFT(tbl_data[[#This Row],[HDD]],2), LEFT(tbl_data[[#This Row],[HDD]],3))</f>
        <v>4x</v>
      </c>
      <c r="J78" t="str">
        <f>MID(tbl_data[[#This Row],[HDD]],LEN(tbl_data[[#This Row],[HDD Count]])+1,LEN(tbl_data[[#This Row],[HDD]])-LEN(tbl_data[[#This Row],[Hard Type]])-LEN(tbl_data[[#This Row],[HDD Count]]))</f>
        <v>1TB</v>
      </c>
      <c r="K78" t="str">
        <f>IF(RIGHT(tbl_data[[#This Row],[HDD]],5)="SATA2","SATA2",IF(RIGHT(tbl_data[[#This Row],[HDD]],3)="SSD","SSD", IF(RIGHT(tbl_data[[#This Row],[HDD]],3)="SAS","SAS", FALSE)))</f>
        <v>SATA2</v>
      </c>
      <c r="L78" t="s">
        <v>21</v>
      </c>
      <c r="M78" t="str">
        <f>LEFT(tbl_data[[#This Row],[Location]],LEN(tbl_data[[#This Row],[Location]])-6)</f>
        <v>Amsterdam</v>
      </c>
      <c r="N78" t="str">
        <f>MID(tbl_data[[#This Row],[Location]],LEN(tbl_data[[#This Row],[City]])+1,3)</f>
        <v>AMS</v>
      </c>
      <c r="O78" t="str">
        <f>RIGHT(tbl_data[[#This Row],[Location]],2)</f>
        <v>01</v>
      </c>
      <c r="P78" t="s">
        <v>114</v>
      </c>
      <c r="Q78" s="5" t="str">
        <f>LEFT(tbl_data[[#This Row],[Price]],1)</f>
        <v>€</v>
      </c>
      <c r="R78" s="9">
        <f>INT(MID(tbl_data[[#This Row],[Price]],2,10))</f>
        <v>60</v>
      </c>
    </row>
    <row r="79" spans="1:18" x14ac:dyDescent="0.25">
      <c r="A79" s="5">
        <v>78</v>
      </c>
      <c r="B79" t="s">
        <v>74</v>
      </c>
      <c r="C79" t="str">
        <f>LEFT(tbl_data[[#This Row],[Model]],FIND(" ",tbl_data[[#This Row],[Model]]))</f>
        <v xml:space="preserve">Supermicro </v>
      </c>
      <c r="D79" t="str">
        <f>RIGHT(tbl_data[[#This Row],[Model]],LEN(tbl_data[[#This Row],[Model]]) -FIND(" ",tbl_data[[#This Row],[Model]],LEN(tbl_data[[#This Row],[Model]])-9))</f>
        <v>E5620</v>
      </c>
      <c r="E79" t="s">
        <v>24</v>
      </c>
      <c r="F79">
        <f>IFERROR(INT(LEFT(tbl_data[[#This Row],[RAM]],2)), INT(LEFT(tbl_data[[#This Row],[RAM]],1)))</f>
        <v>32</v>
      </c>
      <c r="G79" t="str">
        <f>"GDDR"&amp; RIGHT(tbl_data[[#This Row],[RAM]],1)</f>
        <v>GDDR3</v>
      </c>
      <c r="H79" t="s">
        <v>75</v>
      </c>
      <c r="I79" t="str">
        <f>IF(MID(tbl_data[[#This Row],[HDD]],2,1)="x", LEFT(tbl_data[[#This Row],[HDD]],2), LEFT(tbl_data[[#This Row],[HDD]],3))</f>
        <v>24x</v>
      </c>
      <c r="J79" t="str">
        <f>MID(tbl_data[[#This Row],[HDD]],LEN(tbl_data[[#This Row],[HDD Count]])+1,LEN(tbl_data[[#This Row],[HDD]])-LEN(tbl_data[[#This Row],[Hard Type]])-LEN(tbl_data[[#This Row],[HDD Count]]))</f>
        <v>1TB</v>
      </c>
      <c r="K79" t="str">
        <f>IF(RIGHT(tbl_data[[#This Row],[HDD]],5)="SATA2","SATA2",IF(RIGHT(tbl_data[[#This Row],[HDD]],3)="SSD","SSD", IF(RIGHT(tbl_data[[#This Row],[HDD]],3)="SAS","SAS", FALSE)))</f>
        <v>SATA2</v>
      </c>
      <c r="L79" t="s">
        <v>21</v>
      </c>
      <c r="M79" t="str">
        <f>LEFT(tbl_data[[#This Row],[Location]],LEN(tbl_data[[#This Row],[Location]])-6)</f>
        <v>Amsterdam</v>
      </c>
      <c r="N79" t="str">
        <f>MID(tbl_data[[#This Row],[Location]],LEN(tbl_data[[#This Row],[City]])+1,3)</f>
        <v>AMS</v>
      </c>
      <c r="O79" t="str">
        <f>RIGHT(tbl_data[[#This Row],[Location]],2)</f>
        <v>01</v>
      </c>
      <c r="P79" t="s">
        <v>102</v>
      </c>
      <c r="Q79" s="5" t="str">
        <f>LEFT(tbl_data[[#This Row],[Price]],1)</f>
        <v>€</v>
      </c>
      <c r="R79" s="9">
        <f>INT(MID(tbl_data[[#This Row],[Price]],2,10))</f>
        <v>355</v>
      </c>
    </row>
    <row r="80" spans="1:18" x14ac:dyDescent="0.25">
      <c r="A80" s="5">
        <v>79</v>
      </c>
      <c r="B80" t="s">
        <v>27</v>
      </c>
      <c r="C80" t="str">
        <f>LEFT(tbl_data[[#This Row],[Model]],FIND(" ",tbl_data[[#This Row],[Model]]))</f>
        <v xml:space="preserve">HP </v>
      </c>
      <c r="D80" t="str">
        <f>RIGHT(tbl_data[[#This Row],[Model]],LEN(tbl_data[[#This Row],[Model]]) -FIND(" ",tbl_data[[#This Row],[Model]],LEN(tbl_data[[#This Row],[Model]])-9))</f>
        <v>E5-2420</v>
      </c>
      <c r="E80" t="s">
        <v>40</v>
      </c>
      <c r="F80">
        <f>IFERROR(INT(LEFT(tbl_data[[#This Row],[RAM]],2)), INT(LEFT(tbl_data[[#This Row],[RAM]],1)))</f>
        <v>64</v>
      </c>
      <c r="G80" t="str">
        <f>"GDDR"&amp; RIGHT(tbl_data[[#This Row],[RAM]],1)</f>
        <v>GDDR3</v>
      </c>
      <c r="H80" t="s">
        <v>25</v>
      </c>
      <c r="I80" t="str">
        <f>IF(MID(tbl_data[[#This Row],[HDD]],2,1)="x", LEFT(tbl_data[[#This Row],[HDD]],2), LEFT(tbl_data[[#This Row],[HDD]],3))</f>
        <v>8x</v>
      </c>
      <c r="J80" t="str">
        <f>MID(tbl_data[[#This Row],[HDD]],LEN(tbl_data[[#This Row],[HDD Count]])+1,LEN(tbl_data[[#This Row],[HDD]])-LEN(tbl_data[[#This Row],[Hard Type]])-LEN(tbl_data[[#This Row],[HDD Count]]))</f>
        <v>2TB</v>
      </c>
      <c r="K80" t="str">
        <f>IF(RIGHT(tbl_data[[#This Row],[HDD]],5)="SATA2","SATA2",IF(RIGHT(tbl_data[[#This Row],[HDD]],3)="SSD","SSD", IF(RIGHT(tbl_data[[#This Row],[HDD]],3)="SAS","SAS", FALSE)))</f>
        <v>SATA2</v>
      </c>
      <c r="L80" t="s">
        <v>21</v>
      </c>
      <c r="M80" t="str">
        <f>LEFT(tbl_data[[#This Row],[Location]],LEN(tbl_data[[#This Row],[Location]])-6)</f>
        <v>Amsterdam</v>
      </c>
      <c r="N80" t="str">
        <f>MID(tbl_data[[#This Row],[Location]],LEN(tbl_data[[#This Row],[City]])+1,3)</f>
        <v>AMS</v>
      </c>
      <c r="O80" t="str">
        <f>RIGHT(tbl_data[[#This Row],[Location]],2)</f>
        <v>01</v>
      </c>
      <c r="P80" t="s">
        <v>138</v>
      </c>
      <c r="Q80" s="5" t="str">
        <f>LEFT(tbl_data[[#This Row],[Price]],1)</f>
        <v>€</v>
      </c>
      <c r="R80" s="9">
        <f>INT(MID(tbl_data[[#This Row],[Price]],2,10))</f>
        <v>190</v>
      </c>
    </row>
    <row r="81" spans="1:18" x14ac:dyDescent="0.25">
      <c r="A81" s="5">
        <v>80</v>
      </c>
      <c r="B81" t="s">
        <v>94</v>
      </c>
      <c r="C81" t="str">
        <f>LEFT(tbl_data[[#This Row],[Model]],FIND(" ",tbl_data[[#This Row],[Model]]))</f>
        <v xml:space="preserve">HP </v>
      </c>
      <c r="D81" t="str">
        <f>RIGHT(tbl_data[[#This Row],[Model]],LEN(tbl_data[[#This Row],[Model]]) -FIND(" ",tbl_data[[#This Row],[Model]],LEN(tbl_data[[#This Row],[Model]])-9))</f>
        <v>E5645</v>
      </c>
      <c r="E81" t="s">
        <v>24</v>
      </c>
      <c r="F81">
        <f>IFERROR(INT(LEFT(tbl_data[[#This Row],[RAM]],2)), INT(LEFT(tbl_data[[#This Row],[RAM]],1)))</f>
        <v>32</v>
      </c>
      <c r="G81" t="str">
        <f>"GDDR"&amp; RIGHT(tbl_data[[#This Row],[RAM]],1)</f>
        <v>GDDR3</v>
      </c>
      <c r="H81" t="s">
        <v>25</v>
      </c>
      <c r="I81" t="str">
        <f>IF(MID(tbl_data[[#This Row],[HDD]],2,1)="x", LEFT(tbl_data[[#This Row],[HDD]],2), LEFT(tbl_data[[#This Row],[HDD]],3))</f>
        <v>8x</v>
      </c>
      <c r="J81" t="str">
        <f>MID(tbl_data[[#This Row],[HDD]],LEN(tbl_data[[#This Row],[HDD Count]])+1,LEN(tbl_data[[#This Row],[HDD]])-LEN(tbl_data[[#This Row],[Hard Type]])-LEN(tbl_data[[#This Row],[HDD Count]]))</f>
        <v>2TB</v>
      </c>
      <c r="K81" t="str">
        <f>IF(RIGHT(tbl_data[[#This Row],[HDD]],5)="SATA2","SATA2",IF(RIGHT(tbl_data[[#This Row],[HDD]],3)="SSD","SSD", IF(RIGHT(tbl_data[[#This Row],[HDD]],3)="SAS","SAS", FALSE)))</f>
        <v>SATA2</v>
      </c>
      <c r="L81" t="s">
        <v>21</v>
      </c>
      <c r="M81" t="str">
        <f>LEFT(tbl_data[[#This Row],[Location]],LEN(tbl_data[[#This Row],[Location]])-6)</f>
        <v>Amsterdam</v>
      </c>
      <c r="N81" t="str">
        <f>MID(tbl_data[[#This Row],[Location]],LEN(tbl_data[[#This Row],[City]])+1,3)</f>
        <v>AMS</v>
      </c>
      <c r="O81" t="str">
        <f>RIGHT(tbl_data[[#This Row],[Location]],2)</f>
        <v>01</v>
      </c>
      <c r="P81" t="s">
        <v>139</v>
      </c>
      <c r="Q81" s="5" t="str">
        <f>LEFT(tbl_data[[#This Row],[Price]],1)</f>
        <v>€</v>
      </c>
      <c r="R81" s="9">
        <f>INT(MID(tbl_data[[#This Row],[Price]],2,10))</f>
        <v>160</v>
      </c>
    </row>
    <row r="82" spans="1:18" x14ac:dyDescent="0.25">
      <c r="A82" s="5">
        <v>81</v>
      </c>
      <c r="B82" t="s">
        <v>18</v>
      </c>
      <c r="C82" t="str">
        <f>LEFT(tbl_data[[#This Row],[Model]],FIND(" ",tbl_data[[#This Row],[Model]]))</f>
        <v xml:space="preserve">Dell </v>
      </c>
      <c r="D82" t="str">
        <f>RIGHT(tbl_data[[#This Row],[Model]],LEN(tbl_data[[#This Row],[Model]]) -FIND(" ",tbl_data[[#This Row],[Model]],LEN(tbl_data[[#This Row],[Model]])-9))</f>
        <v>X3440</v>
      </c>
      <c r="E82" t="s">
        <v>19</v>
      </c>
      <c r="F82">
        <f>IFERROR(INT(LEFT(tbl_data[[#This Row],[RAM]],2)), INT(LEFT(tbl_data[[#This Row],[RAM]],1)))</f>
        <v>16</v>
      </c>
      <c r="G82" t="str">
        <f>"GDDR"&amp; RIGHT(tbl_data[[#This Row],[RAM]],1)</f>
        <v>GDDR3</v>
      </c>
      <c r="H82" t="s">
        <v>20</v>
      </c>
      <c r="I82" t="str">
        <f>IF(MID(tbl_data[[#This Row],[HDD]],2,1)="x", LEFT(tbl_data[[#This Row],[HDD]],2), LEFT(tbl_data[[#This Row],[HDD]],3))</f>
        <v>2x</v>
      </c>
      <c r="J82" t="str">
        <f>MID(tbl_data[[#This Row],[HDD]],LEN(tbl_data[[#This Row],[HDD Count]])+1,LEN(tbl_data[[#This Row],[HDD]])-LEN(tbl_data[[#This Row],[Hard Type]])-LEN(tbl_data[[#This Row],[HDD Count]]))</f>
        <v>2TB</v>
      </c>
      <c r="K82" t="str">
        <f>IF(RIGHT(tbl_data[[#This Row],[HDD]],5)="SATA2","SATA2",IF(RIGHT(tbl_data[[#This Row],[HDD]],3)="SSD","SSD", IF(RIGHT(tbl_data[[#This Row],[HDD]],3)="SAS","SAS", FALSE)))</f>
        <v>SATA2</v>
      </c>
      <c r="L82" t="s">
        <v>21</v>
      </c>
      <c r="M82" t="str">
        <f>LEFT(tbl_data[[#This Row],[Location]],LEN(tbl_data[[#This Row],[Location]])-6)</f>
        <v>Amsterdam</v>
      </c>
      <c r="N82" t="str">
        <f>MID(tbl_data[[#This Row],[Location]],LEN(tbl_data[[#This Row],[City]])+1,3)</f>
        <v>AMS</v>
      </c>
      <c r="O82" t="str">
        <f>RIGHT(tbl_data[[#This Row],[Location]],2)</f>
        <v>01</v>
      </c>
      <c r="P82" t="s">
        <v>140</v>
      </c>
      <c r="Q82" s="5" t="str">
        <f>LEFT(tbl_data[[#This Row],[Price]],1)</f>
        <v>€</v>
      </c>
      <c r="R82" s="9">
        <f>INT(MID(tbl_data[[#This Row],[Price]],2,10))</f>
        <v>197</v>
      </c>
    </row>
    <row r="83" spans="1:18" x14ac:dyDescent="0.25">
      <c r="A83" s="5">
        <v>82</v>
      </c>
      <c r="B83" t="s">
        <v>39</v>
      </c>
      <c r="C83" t="str">
        <f>LEFT(tbl_data[[#This Row],[Model]],FIND(" ",tbl_data[[#This Row],[Model]]))</f>
        <v xml:space="preserve">HP </v>
      </c>
      <c r="D83" t="str">
        <f>RIGHT(tbl_data[[#This Row],[Model]],LEN(tbl_data[[#This Row],[Model]]) -FIND(" ",tbl_data[[#This Row],[Model]],LEN(tbl_data[[#This Row],[Model]])-9))</f>
        <v>E5-2650</v>
      </c>
      <c r="E83" t="s">
        <v>40</v>
      </c>
      <c r="F83">
        <f>IFERROR(INT(LEFT(tbl_data[[#This Row],[RAM]],2)), INT(LEFT(tbl_data[[#This Row],[RAM]],1)))</f>
        <v>64</v>
      </c>
      <c r="G83" t="str">
        <f>"GDDR"&amp; RIGHT(tbl_data[[#This Row],[RAM]],1)</f>
        <v>GDDR3</v>
      </c>
      <c r="H83" t="s">
        <v>25</v>
      </c>
      <c r="I83" t="str">
        <f>IF(MID(tbl_data[[#This Row],[HDD]],2,1)="x", LEFT(tbl_data[[#This Row],[HDD]],2), LEFT(tbl_data[[#This Row],[HDD]],3))</f>
        <v>8x</v>
      </c>
      <c r="J83" t="str">
        <f>MID(tbl_data[[#This Row],[HDD]],LEN(tbl_data[[#This Row],[HDD Count]])+1,LEN(tbl_data[[#This Row],[HDD]])-LEN(tbl_data[[#This Row],[Hard Type]])-LEN(tbl_data[[#This Row],[HDD Count]]))</f>
        <v>2TB</v>
      </c>
      <c r="K83" t="str">
        <f>IF(RIGHT(tbl_data[[#This Row],[HDD]],5)="SATA2","SATA2",IF(RIGHT(tbl_data[[#This Row],[HDD]],3)="SSD","SSD", IF(RIGHT(tbl_data[[#This Row],[HDD]],3)="SAS","SAS", FALSE)))</f>
        <v>SATA2</v>
      </c>
      <c r="L83" t="s">
        <v>21</v>
      </c>
      <c r="M83" t="str">
        <f>LEFT(tbl_data[[#This Row],[Location]],LEN(tbl_data[[#This Row],[Location]])-6)</f>
        <v>Amsterdam</v>
      </c>
      <c r="N83" t="str">
        <f>MID(tbl_data[[#This Row],[Location]],LEN(tbl_data[[#This Row],[City]])+1,3)</f>
        <v>AMS</v>
      </c>
      <c r="O83" t="str">
        <f>RIGHT(tbl_data[[#This Row],[Location]],2)</f>
        <v>01</v>
      </c>
      <c r="P83" t="s">
        <v>141</v>
      </c>
      <c r="Q83" s="5" t="str">
        <f>LEFT(tbl_data[[#This Row],[Price]],1)</f>
        <v>€</v>
      </c>
      <c r="R83" s="9">
        <f>INT(MID(tbl_data[[#This Row],[Price]],2,10))</f>
        <v>386</v>
      </c>
    </row>
    <row r="84" spans="1:18" x14ac:dyDescent="0.25">
      <c r="A84" s="5">
        <v>83</v>
      </c>
      <c r="B84" t="s">
        <v>52</v>
      </c>
      <c r="C84" t="str">
        <f>LEFT(tbl_data[[#This Row],[Model]],FIND(" ",tbl_data[[#This Row],[Model]]))</f>
        <v xml:space="preserve">Dell </v>
      </c>
      <c r="D84" t="str">
        <f>RIGHT(tbl_data[[#This Row],[Model]],LEN(tbl_data[[#This Row],[Model]]) -FIND(" ",tbl_data[[#This Row],[Model]],LEN(tbl_data[[#This Row],[Model]])-9))</f>
        <v>E5-2650v3</v>
      </c>
      <c r="E84" t="s">
        <v>30</v>
      </c>
      <c r="F84">
        <f>IFERROR(INT(LEFT(tbl_data[[#This Row],[RAM]],2)), INT(LEFT(tbl_data[[#This Row],[RAM]],1)))</f>
        <v>12</v>
      </c>
      <c r="G84" t="str">
        <f>"GDDR"&amp; RIGHT(tbl_data[[#This Row],[RAM]],1)</f>
        <v>GDDR4</v>
      </c>
      <c r="H84" t="s">
        <v>31</v>
      </c>
      <c r="I84" t="str">
        <f>IF(MID(tbl_data[[#This Row],[HDD]],2,1)="x", LEFT(tbl_data[[#This Row],[HDD]],2), LEFT(tbl_data[[#This Row],[HDD]],3))</f>
        <v>4x</v>
      </c>
      <c r="J84" t="str">
        <f>MID(tbl_data[[#This Row],[HDD]],LEN(tbl_data[[#This Row],[HDD Count]])+1,LEN(tbl_data[[#This Row],[HDD]])-LEN(tbl_data[[#This Row],[Hard Type]])-LEN(tbl_data[[#This Row],[HDD Count]]))</f>
        <v>480GB</v>
      </c>
      <c r="K84" t="str">
        <f>IF(RIGHT(tbl_data[[#This Row],[HDD]],5)="SATA2","SATA2",IF(RIGHT(tbl_data[[#This Row],[HDD]],3)="SSD","SSD", IF(RIGHT(tbl_data[[#This Row],[HDD]],3)="SAS","SAS", FALSE)))</f>
        <v>SSD</v>
      </c>
      <c r="L84" t="s">
        <v>21</v>
      </c>
      <c r="M84" t="str">
        <f>LEFT(tbl_data[[#This Row],[Location]],LEN(tbl_data[[#This Row],[Location]])-6)</f>
        <v>Amsterdam</v>
      </c>
      <c r="N84" t="str">
        <f>MID(tbl_data[[#This Row],[Location]],LEN(tbl_data[[#This Row],[City]])+1,3)</f>
        <v>AMS</v>
      </c>
      <c r="O84" t="str">
        <f>RIGHT(tbl_data[[#This Row],[Location]],2)</f>
        <v>01</v>
      </c>
      <c r="P84" t="s">
        <v>142</v>
      </c>
      <c r="Q84" s="5" t="str">
        <f>LEFT(tbl_data[[#This Row],[Price]],1)</f>
        <v>€</v>
      </c>
      <c r="R84" s="9">
        <f>INT(MID(tbl_data[[#This Row],[Price]],2,10))</f>
        <v>481</v>
      </c>
    </row>
    <row r="85" spans="1:18" x14ac:dyDescent="0.25">
      <c r="A85" s="5">
        <v>84</v>
      </c>
      <c r="B85" t="s">
        <v>23</v>
      </c>
      <c r="C85" t="str">
        <f>LEFT(tbl_data[[#This Row],[Model]],FIND(" ",tbl_data[[#This Row],[Model]]))</f>
        <v xml:space="preserve">HP </v>
      </c>
      <c r="D85" t="str">
        <f>RIGHT(tbl_data[[#This Row],[Model]],LEN(tbl_data[[#This Row],[Model]]) -FIND(" ",tbl_data[[#This Row],[Model]],LEN(tbl_data[[#This Row],[Model]])-9))</f>
        <v>E5620</v>
      </c>
      <c r="E85" t="s">
        <v>24</v>
      </c>
      <c r="F85">
        <f>IFERROR(INT(LEFT(tbl_data[[#This Row],[RAM]],2)), INT(LEFT(tbl_data[[#This Row],[RAM]],1)))</f>
        <v>32</v>
      </c>
      <c r="G85" t="str">
        <f>"GDDR"&amp; RIGHT(tbl_data[[#This Row],[RAM]],1)</f>
        <v>GDDR3</v>
      </c>
      <c r="H85" t="s">
        <v>25</v>
      </c>
      <c r="I85" t="str">
        <f>IF(MID(tbl_data[[#This Row],[HDD]],2,1)="x", LEFT(tbl_data[[#This Row],[HDD]],2), LEFT(tbl_data[[#This Row],[HDD]],3))</f>
        <v>8x</v>
      </c>
      <c r="J85" t="str">
        <f>MID(tbl_data[[#This Row],[HDD]],LEN(tbl_data[[#This Row],[HDD Count]])+1,LEN(tbl_data[[#This Row],[HDD]])-LEN(tbl_data[[#This Row],[Hard Type]])-LEN(tbl_data[[#This Row],[HDD Count]]))</f>
        <v>2TB</v>
      </c>
      <c r="K85" t="str">
        <f>IF(RIGHT(tbl_data[[#This Row],[HDD]],5)="SATA2","SATA2",IF(RIGHT(tbl_data[[#This Row],[HDD]],3)="SSD","SSD", IF(RIGHT(tbl_data[[#This Row],[HDD]],3)="SAS","SAS", FALSE)))</f>
        <v>SATA2</v>
      </c>
      <c r="L85" t="s">
        <v>21</v>
      </c>
      <c r="M85" t="str">
        <f>LEFT(tbl_data[[#This Row],[Location]],LEN(tbl_data[[#This Row],[Location]])-6)</f>
        <v>Amsterdam</v>
      </c>
      <c r="N85" t="str">
        <f>MID(tbl_data[[#This Row],[Location]],LEN(tbl_data[[#This Row],[City]])+1,3)</f>
        <v>AMS</v>
      </c>
      <c r="O85" t="str">
        <f>RIGHT(tbl_data[[#This Row],[Location]],2)</f>
        <v>01</v>
      </c>
      <c r="P85" t="s">
        <v>143</v>
      </c>
      <c r="Q85" s="5" t="str">
        <f>LEFT(tbl_data[[#This Row],[Price]],1)</f>
        <v>€</v>
      </c>
      <c r="R85" s="9">
        <f>INT(MID(tbl_data[[#This Row],[Price]],2,10))</f>
        <v>280</v>
      </c>
    </row>
    <row r="86" spans="1:18" x14ac:dyDescent="0.25">
      <c r="A86" s="5">
        <v>85</v>
      </c>
      <c r="B86" t="s">
        <v>88</v>
      </c>
      <c r="C86" t="str">
        <f>LEFT(tbl_data[[#This Row],[Model]],FIND(" ",tbl_data[[#This Row],[Model]]))</f>
        <v xml:space="preserve">Dell </v>
      </c>
      <c r="D86" t="str">
        <f>RIGHT(tbl_data[[#This Row],[Model]],LEN(tbl_data[[#This Row],[Model]]) -FIND(" ",tbl_data[[#This Row],[Model]],LEN(tbl_data[[#This Row],[Model]])-9))</f>
        <v>E5-2620v3</v>
      </c>
      <c r="E86" t="s">
        <v>34</v>
      </c>
      <c r="F86">
        <f>IFERROR(INT(LEFT(tbl_data[[#This Row],[RAM]],2)), INT(LEFT(tbl_data[[#This Row],[RAM]],1)))</f>
        <v>64</v>
      </c>
      <c r="G86" t="str">
        <f>"GDDR"&amp; RIGHT(tbl_data[[#This Row],[RAM]],1)</f>
        <v>GDDR4</v>
      </c>
      <c r="H86" t="s">
        <v>35</v>
      </c>
      <c r="I86" t="str">
        <f>IF(MID(tbl_data[[#This Row],[HDD]],2,1)="x", LEFT(tbl_data[[#This Row],[HDD]],2), LEFT(tbl_data[[#This Row],[HDD]],3))</f>
        <v>4x</v>
      </c>
      <c r="J86" t="str">
        <f>MID(tbl_data[[#This Row],[HDD]],LEN(tbl_data[[#This Row],[HDD Count]])+1,LEN(tbl_data[[#This Row],[HDD]])-LEN(tbl_data[[#This Row],[Hard Type]])-LEN(tbl_data[[#This Row],[HDD Count]]))</f>
        <v>2TB</v>
      </c>
      <c r="K86" t="str">
        <f>IF(RIGHT(tbl_data[[#This Row],[HDD]],5)="SATA2","SATA2",IF(RIGHT(tbl_data[[#This Row],[HDD]],3)="SSD","SSD", IF(RIGHT(tbl_data[[#This Row],[HDD]],3)="SAS","SAS", FALSE)))</f>
        <v>SATA2</v>
      </c>
      <c r="L86" t="s">
        <v>21</v>
      </c>
      <c r="M86" t="str">
        <f>LEFT(tbl_data[[#This Row],[Location]],LEN(tbl_data[[#This Row],[Location]])-6)</f>
        <v>Amsterdam</v>
      </c>
      <c r="N86" t="str">
        <f>MID(tbl_data[[#This Row],[Location]],LEN(tbl_data[[#This Row],[City]])+1,3)</f>
        <v>AMS</v>
      </c>
      <c r="O86" t="str">
        <f>RIGHT(tbl_data[[#This Row],[Location]],2)</f>
        <v>01</v>
      </c>
      <c r="P86" t="s">
        <v>144</v>
      </c>
      <c r="Q86" s="5" t="str">
        <f>LEFT(tbl_data[[#This Row],[Price]],1)</f>
        <v>€</v>
      </c>
      <c r="R86" s="9">
        <f>INT(MID(tbl_data[[#This Row],[Price]],2,10))</f>
        <v>391</v>
      </c>
    </row>
    <row r="87" spans="1:18" x14ac:dyDescent="0.25">
      <c r="A87" s="5">
        <v>86</v>
      </c>
      <c r="B87" t="s">
        <v>86</v>
      </c>
      <c r="C87" t="str">
        <f>LEFT(tbl_data[[#This Row],[Model]],FIND(" ",tbl_data[[#This Row],[Model]]))</f>
        <v xml:space="preserve">HP </v>
      </c>
      <c r="D87" t="str">
        <f>RIGHT(tbl_data[[#This Row],[Model]],LEN(tbl_data[[#This Row],[Model]]) -FIND(" ",tbl_data[[#This Row],[Model]],LEN(tbl_data[[#This Row],[Model]])-9))</f>
        <v>E5-2620</v>
      </c>
      <c r="E87" t="s">
        <v>40</v>
      </c>
      <c r="F87">
        <f>IFERROR(INT(LEFT(tbl_data[[#This Row],[RAM]],2)), INT(LEFT(tbl_data[[#This Row],[RAM]],1)))</f>
        <v>64</v>
      </c>
      <c r="G87" t="str">
        <f>"GDDR"&amp; RIGHT(tbl_data[[#This Row],[RAM]],1)</f>
        <v>GDDR3</v>
      </c>
      <c r="H87" t="s">
        <v>25</v>
      </c>
      <c r="I87" t="str">
        <f>IF(MID(tbl_data[[#This Row],[HDD]],2,1)="x", LEFT(tbl_data[[#This Row],[HDD]],2), LEFT(tbl_data[[#This Row],[HDD]],3))</f>
        <v>8x</v>
      </c>
      <c r="J87" t="str">
        <f>MID(tbl_data[[#This Row],[HDD]],LEN(tbl_data[[#This Row],[HDD Count]])+1,LEN(tbl_data[[#This Row],[HDD]])-LEN(tbl_data[[#This Row],[Hard Type]])-LEN(tbl_data[[#This Row],[HDD Count]]))</f>
        <v>2TB</v>
      </c>
      <c r="K87" t="str">
        <f>IF(RIGHT(tbl_data[[#This Row],[HDD]],5)="SATA2","SATA2",IF(RIGHT(tbl_data[[#This Row],[HDD]],3)="SSD","SSD", IF(RIGHT(tbl_data[[#This Row],[HDD]],3)="SAS","SAS", FALSE)))</f>
        <v>SATA2</v>
      </c>
      <c r="L87" t="s">
        <v>21</v>
      </c>
      <c r="M87" t="str">
        <f>LEFT(tbl_data[[#This Row],[Location]],LEN(tbl_data[[#This Row],[Location]])-6)</f>
        <v>Amsterdam</v>
      </c>
      <c r="N87" t="str">
        <f>MID(tbl_data[[#This Row],[Location]],LEN(tbl_data[[#This Row],[City]])+1,3)</f>
        <v>AMS</v>
      </c>
      <c r="O87" t="str">
        <f>RIGHT(tbl_data[[#This Row],[Location]],2)</f>
        <v>01</v>
      </c>
      <c r="P87" t="s">
        <v>145</v>
      </c>
      <c r="Q87" s="5" t="str">
        <f>LEFT(tbl_data[[#This Row],[Price]],1)</f>
        <v>€</v>
      </c>
      <c r="R87" s="9">
        <f>INT(MID(tbl_data[[#This Row],[Price]],2,10))</f>
        <v>326</v>
      </c>
    </row>
    <row r="88" spans="1:18" x14ac:dyDescent="0.25">
      <c r="A88" s="5">
        <v>87</v>
      </c>
      <c r="B88" t="s">
        <v>51</v>
      </c>
      <c r="C88" t="str">
        <f>LEFT(tbl_data[[#This Row],[Model]],FIND(" ",tbl_data[[#This Row],[Model]]))</f>
        <v xml:space="preserve">Dell </v>
      </c>
      <c r="D88" t="str">
        <f>RIGHT(tbl_data[[#This Row],[Model]],LEN(tbl_data[[#This Row],[Model]]) -FIND(" ",tbl_data[[#This Row],[Model]],LEN(tbl_data[[#This Row],[Model]])-9))</f>
        <v>E5-2670v3</v>
      </c>
      <c r="E88" t="s">
        <v>30</v>
      </c>
      <c r="F88">
        <f>IFERROR(INT(LEFT(tbl_data[[#This Row],[RAM]],2)), INT(LEFT(tbl_data[[#This Row],[RAM]],1)))</f>
        <v>12</v>
      </c>
      <c r="G88" t="str">
        <f>"GDDR"&amp; RIGHT(tbl_data[[#This Row],[RAM]],1)</f>
        <v>GDDR4</v>
      </c>
      <c r="H88" t="s">
        <v>49</v>
      </c>
      <c r="I88" t="str">
        <f>IF(MID(tbl_data[[#This Row],[HDD]],2,1)="x", LEFT(tbl_data[[#This Row],[HDD]],2), LEFT(tbl_data[[#This Row],[HDD]],3))</f>
        <v>2x</v>
      </c>
      <c r="J88" t="str">
        <f>MID(tbl_data[[#This Row],[HDD]],LEN(tbl_data[[#This Row],[HDD Count]])+1,LEN(tbl_data[[#This Row],[HDD]])-LEN(tbl_data[[#This Row],[Hard Type]])-LEN(tbl_data[[#This Row],[HDD Count]]))</f>
        <v>120GB</v>
      </c>
      <c r="K88" t="str">
        <f>IF(RIGHT(tbl_data[[#This Row],[HDD]],5)="SATA2","SATA2",IF(RIGHT(tbl_data[[#This Row],[HDD]],3)="SSD","SSD", IF(RIGHT(tbl_data[[#This Row],[HDD]],3)="SAS","SAS", FALSE)))</f>
        <v>SSD</v>
      </c>
      <c r="L88" t="s">
        <v>21</v>
      </c>
      <c r="M88" t="str">
        <f>LEFT(tbl_data[[#This Row],[Location]],LEN(tbl_data[[#This Row],[Location]])-6)</f>
        <v>Amsterdam</v>
      </c>
      <c r="N88" t="str">
        <f>MID(tbl_data[[#This Row],[Location]],LEN(tbl_data[[#This Row],[City]])+1,3)</f>
        <v>AMS</v>
      </c>
      <c r="O88" t="str">
        <f>RIGHT(tbl_data[[#This Row],[Location]],2)</f>
        <v>01</v>
      </c>
      <c r="P88" t="s">
        <v>146</v>
      </c>
      <c r="Q88" s="5" t="str">
        <f>LEFT(tbl_data[[#This Row],[Price]],1)</f>
        <v>€</v>
      </c>
      <c r="R88" s="9">
        <f>INT(MID(tbl_data[[#This Row],[Price]],2,10))</f>
        <v>503</v>
      </c>
    </row>
    <row r="89" spans="1:18" x14ac:dyDescent="0.25">
      <c r="A89" s="5">
        <v>88</v>
      </c>
      <c r="B89" t="s">
        <v>92</v>
      </c>
      <c r="C89" t="str">
        <f>LEFT(tbl_data[[#This Row],[Model]],FIND(" ",tbl_data[[#This Row],[Model]]))</f>
        <v xml:space="preserve">Dell </v>
      </c>
      <c r="D89" t="str">
        <f>RIGHT(tbl_data[[#This Row],[Model]],LEN(tbl_data[[#This Row],[Model]]) -FIND(" ",tbl_data[[#This Row],[Model]],LEN(tbl_data[[#This Row],[Model]])-9))</f>
        <v>E5-2643</v>
      </c>
      <c r="E89" t="s">
        <v>24</v>
      </c>
      <c r="F89">
        <f>IFERROR(INT(LEFT(tbl_data[[#This Row],[RAM]],2)), INT(LEFT(tbl_data[[#This Row],[RAM]],1)))</f>
        <v>32</v>
      </c>
      <c r="G89" t="str">
        <f>"GDDR"&amp; RIGHT(tbl_data[[#This Row],[RAM]],1)</f>
        <v>GDDR3</v>
      </c>
      <c r="H89" t="s">
        <v>49</v>
      </c>
      <c r="I89" t="str">
        <f>IF(MID(tbl_data[[#This Row],[HDD]],2,1)="x", LEFT(tbl_data[[#This Row],[HDD]],2), LEFT(tbl_data[[#This Row],[HDD]],3))</f>
        <v>2x</v>
      </c>
      <c r="J89" t="str">
        <f>MID(tbl_data[[#This Row],[HDD]],LEN(tbl_data[[#This Row],[HDD Count]])+1,LEN(tbl_data[[#This Row],[HDD]])-LEN(tbl_data[[#This Row],[Hard Type]])-LEN(tbl_data[[#This Row],[HDD Count]]))</f>
        <v>120GB</v>
      </c>
      <c r="K89" t="str">
        <f>IF(RIGHT(tbl_data[[#This Row],[HDD]],5)="SATA2","SATA2",IF(RIGHT(tbl_data[[#This Row],[HDD]],3)="SSD","SSD", IF(RIGHT(tbl_data[[#This Row],[HDD]],3)="SAS","SAS", FALSE)))</f>
        <v>SSD</v>
      </c>
      <c r="L89" t="s">
        <v>21</v>
      </c>
      <c r="M89" t="str">
        <f>LEFT(tbl_data[[#This Row],[Location]],LEN(tbl_data[[#This Row],[Location]])-6)</f>
        <v>Amsterdam</v>
      </c>
      <c r="N89" t="str">
        <f>MID(tbl_data[[#This Row],[Location]],LEN(tbl_data[[#This Row],[City]])+1,3)</f>
        <v>AMS</v>
      </c>
      <c r="O89" t="str">
        <f>RIGHT(tbl_data[[#This Row],[Location]],2)</f>
        <v>01</v>
      </c>
      <c r="P89" t="s">
        <v>147</v>
      </c>
      <c r="Q89" s="5" t="str">
        <f>LEFT(tbl_data[[#This Row],[Price]],1)</f>
        <v>€</v>
      </c>
      <c r="R89" s="9">
        <f>INT(MID(tbl_data[[#This Row],[Price]],2,10))</f>
        <v>360</v>
      </c>
    </row>
    <row r="90" spans="1:18" x14ac:dyDescent="0.25">
      <c r="A90" s="5">
        <v>89</v>
      </c>
      <c r="B90" t="s">
        <v>56</v>
      </c>
      <c r="C90" t="str">
        <f>LEFT(tbl_data[[#This Row],[Model]],FIND(" ",tbl_data[[#This Row],[Model]]))</f>
        <v xml:space="preserve">Dell </v>
      </c>
      <c r="D90" t="str">
        <f>RIGHT(tbl_data[[#This Row],[Model]],LEN(tbl_data[[#This Row],[Model]]) -FIND(" ",tbl_data[[#This Row],[Model]],LEN(tbl_data[[#This Row],[Model]])-9))</f>
        <v>E5-2630v4</v>
      </c>
      <c r="E90" t="s">
        <v>30</v>
      </c>
      <c r="F90">
        <f>IFERROR(INT(LEFT(tbl_data[[#This Row],[RAM]],2)), INT(LEFT(tbl_data[[#This Row],[RAM]],1)))</f>
        <v>12</v>
      </c>
      <c r="G90" t="str">
        <f>"GDDR"&amp; RIGHT(tbl_data[[#This Row],[RAM]],1)</f>
        <v>GDDR4</v>
      </c>
      <c r="H90" t="s">
        <v>31</v>
      </c>
      <c r="I90" t="str">
        <f>IF(MID(tbl_data[[#This Row],[HDD]],2,1)="x", LEFT(tbl_data[[#This Row],[HDD]],2), LEFT(tbl_data[[#This Row],[HDD]],3))</f>
        <v>4x</v>
      </c>
      <c r="J90" t="str">
        <f>MID(tbl_data[[#This Row],[HDD]],LEN(tbl_data[[#This Row],[HDD Count]])+1,LEN(tbl_data[[#This Row],[HDD]])-LEN(tbl_data[[#This Row],[Hard Type]])-LEN(tbl_data[[#This Row],[HDD Count]]))</f>
        <v>480GB</v>
      </c>
      <c r="K90" t="str">
        <f>IF(RIGHT(tbl_data[[#This Row],[HDD]],5)="SATA2","SATA2",IF(RIGHT(tbl_data[[#This Row],[HDD]],3)="SSD","SSD", IF(RIGHT(tbl_data[[#This Row],[HDD]],3)="SAS","SAS", FALSE)))</f>
        <v>SSD</v>
      </c>
      <c r="L90" t="s">
        <v>21</v>
      </c>
      <c r="M90" t="str">
        <f>LEFT(tbl_data[[#This Row],[Location]],LEN(tbl_data[[#This Row],[Location]])-6)</f>
        <v>Amsterdam</v>
      </c>
      <c r="N90" t="str">
        <f>MID(tbl_data[[#This Row],[Location]],LEN(tbl_data[[#This Row],[City]])+1,3)</f>
        <v>AMS</v>
      </c>
      <c r="O90" t="str">
        <f>RIGHT(tbl_data[[#This Row],[Location]],2)</f>
        <v>01</v>
      </c>
      <c r="P90" t="s">
        <v>148</v>
      </c>
      <c r="Q90" s="5" t="str">
        <f>LEFT(tbl_data[[#This Row],[Price]],1)</f>
        <v>€</v>
      </c>
      <c r="R90" s="9">
        <f>INT(MID(tbl_data[[#This Row],[Price]],2,10))</f>
        <v>455</v>
      </c>
    </row>
    <row r="91" spans="1:18" x14ac:dyDescent="0.25">
      <c r="A91" s="5">
        <v>90</v>
      </c>
      <c r="B91" t="s">
        <v>58</v>
      </c>
      <c r="C91" t="str">
        <f>LEFT(tbl_data[[#This Row],[Model]],FIND(" ",tbl_data[[#This Row],[Model]]))</f>
        <v xml:space="preserve">HP </v>
      </c>
      <c r="D91" t="str">
        <f>RIGHT(tbl_data[[#This Row],[Model]],LEN(tbl_data[[#This Row],[Model]]) -FIND(" ",tbl_data[[#This Row],[Model]],LEN(tbl_data[[#This Row],[Model]])-9))</f>
        <v>E5-2620v3</v>
      </c>
      <c r="E91" t="s">
        <v>34</v>
      </c>
      <c r="F91">
        <f>IFERROR(INT(LEFT(tbl_data[[#This Row],[RAM]],2)), INT(LEFT(tbl_data[[#This Row],[RAM]],1)))</f>
        <v>64</v>
      </c>
      <c r="G91" t="str">
        <f>"GDDR"&amp; RIGHT(tbl_data[[#This Row],[RAM]],1)</f>
        <v>GDDR4</v>
      </c>
      <c r="H91" t="s">
        <v>49</v>
      </c>
      <c r="I91" t="str">
        <f>IF(MID(tbl_data[[#This Row],[HDD]],2,1)="x", LEFT(tbl_data[[#This Row],[HDD]],2), LEFT(tbl_data[[#This Row],[HDD]],3))</f>
        <v>2x</v>
      </c>
      <c r="J91" t="str">
        <f>MID(tbl_data[[#This Row],[HDD]],LEN(tbl_data[[#This Row],[HDD Count]])+1,LEN(tbl_data[[#This Row],[HDD]])-LEN(tbl_data[[#This Row],[Hard Type]])-LEN(tbl_data[[#This Row],[HDD Count]]))</f>
        <v>120GB</v>
      </c>
      <c r="K91" t="str">
        <f>IF(RIGHT(tbl_data[[#This Row],[HDD]],5)="SATA2","SATA2",IF(RIGHT(tbl_data[[#This Row],[HDD]],3)="SSD","SSD", IF(RIGHT(tbl_data[[#This Row],[HDD]],3)="SAS","SAS", FALSE)))</f>
        <v>SSD</v>
      </c>
      <c r="L91" t="s">
        <v>21</v>
      </c>
      <c r="M91" t="str">
        <f>LEFT(tbl_data[[#This Row],[Location]],LEN(tbl_data[[#This Row],[Location]])-6)</f>
        <v>Amsterdam</v>
      </c>
      <c r="N91" t="str">
        <f>MID(tbl_data[[#This Row],[Location]],LEN(tbl_data[[#This Row],[City]])+1,3)</f>
        <v>AMS</v>
      </c>
      <c r="O91" t="str">
        <f>RIGHT(tbl_data[[#This Row],[Location]],2)</f>
        <v>01</v>
      </c>
      <c r="P91" t="s">
        <v>149</v>
      </c>
      <c r="Q91" s="5" t="str">
        <f>LEFT(tbl_data[[#This Row],[Price]],1)</f>
        <v>€</v>
      </c>
      <c r="R91" s="9">
        <f>INT(MID(tbl_data[[#This Row],[Price]],2,10))</f>
        <v>393</v>
      </c>
    </row>
    <row r="92" spans="1:18" x14ac:dyDescent="0.25">
      <c r="A92" s="5">
        <v>91</v>
      </c>
      <c r="B92" t="s">
        <v>70</v>
      </c>
      <c r="C92" t="str">
        <f>LEFT(tbl_data[[#This Row],[Model]],FIND(" ",tbl_data[[#This Row],[Model]]))</f>
        <v xml:space="preserve">Dell </v>
      </c>
      <c r="D92" t="str">
        <f>RIGHT(tbl_data[[#This Row],[Model]],LEN(tbl_data[[#This Row],[Model]]) -FIND(" ",tbl_data[[#This Row],[Model]],LEN(tbl_data[[#This Row],[Model]])-9))</f>
        <v>E7-4830v3</v>
      </c>
      <c r="E92" t="s">
        <v>34</v>
      </c>
      <c r="F92">
        <f>IFERROR(INT(LEFT(tbl_data[[#This Row],[RAM]],2)), INT(LEFT(tbl_data[[#This Row],[RAM]],1)))</f>
        <v>64</v>
      </c>
      <c r="G92" t="str">
        <f>"GDDR"&amp; RIGHT(tbl_data[[#This Row],[RAM]],1)</f>
        <v>GDDR4</v>
      </c>
      <c r="H92" t="s">
        <v>49</v>
      </c>
      <c r="I92" t="str">
        <f>IF(MID(tbl_data[[#This Row],[HDD]],2,1)="x", LEFT(tbl_data[[#This Row],[HDD]],2), LEFT(tbl_data[[#This Row],[HDD]],3))</f>
        <v>2x</v>
      </c>
      <c r="J92" t="str">
        <f>MID(tbl_data[[#This Row],[HDD]],LEN(tbl_data[[#This Row],[HDD Count]])+1,LEN(tbl_data[[#This Row],[HDD]])-LEN(tbl_data[[#This Row],[Hard Type]])-LEN(tbl_data[[#This Row],[HDD Count]]))</f>
        <v>120GB</v>
      </c>
      <c r="K92" t="str">
        <f>IF(RIGHT(tbl_data[[#This Row],[HDD]],5)="SATA2","SATA2",IF(RIGHT(tbl_data[[#This Row],[HDD]],3)="SSD","SSD", IF(RIGHT(tbl_data[[#This Row],[HDD]],3)="SAS","SAS", FALSE)))</f>
        <v>SSD</v>
      </c>
      <c r="L92" t="s">
        <v>21</v>
      </c>
      <c r="M92" t="str">
        <f>LEFT(tbl_data[[#This Row],[Location]],LEN(tbl_data[[#This Row],[Location]])-6)</f>
        <v>Amsterdam</v>
      </c>
      <c r="N92" t="str">
        <f>MID(tbl_data[[#This Row],[Location]],LEN(tbl_data[[#This Row],[City]])+1,3)</f>
        <v>AMS</v>
      </c>
      <c r="O92" t="str">
        <f>RIGHT(tbl_data[[#This Row],[Location]],2)</f>
        <v>01</v>
      </c>
      <c r="P92" t="s">
        <v>150</v>
      </c>
      <c r="Q92" s="5" t="str">
        <f>LEFT(tbl_data[[#This Row],[Price]],1)</f>
        <v>€</v>
      </c>
      <c r="R92" s="9">
        <f>INT(MID(tbl_data[[#This Row],[Price]],2,10))</f>
        <v>1013</v>
      </c>
    </row>
    <row r="93" spans="1:18" x14ac:dyDescent="0.25">
      <c r="A93" s="5">
        <v>92</v>
      </c>
      <c r="B93" t="s">
        <v>66</v>
      </c>
      <c r="C93" t="str">
        <f>LEFT(tbl_data[[#This Row],[Model]],FIND(" ",tbl_data[[#This Row],[Model]]))</f>
        <v xml:space="preserve">Dell </v>
      </c>
      <c r="D93" t="str">
        <f>RIGHT(tbl_data[[#This Row],[Model]],LEN(tbl_data[[#This Row],[Model]]) -FIND(" ",tbl_data[[#This Row],[Model]],LEN(tbl_data[[#This Row],[Model]])-9))</f>
        <v>E7-4850v3</v>
      </c>
      <c r="E93" t="s">
        <v>34</v>
      </c>
      <c r="F93">
        <f>IFERROR(INT(LEFT(tbl_data[[#This Row],[RAM]],2)), INT(LEFT(tbl_data[[#This Row],[RAM]],1)))</f>
        <v>64</v>
      </c>
      <c r="G93" t="str">
        <f>"GDDR"&amp; RIGHT(tbl_data[[#This Row],[RAM]],1)</f>
        <v>GDDR4</v>
      </c>
      <c r="H93" t="s">
        <v>49</v>
      </c>
      <c r="I93" t="str">
        <f>IF(MID(tbl_data[[#This Row],[HDD]],2,1)="x", LEFT(tbl_data[[#This Row],[HDD]],2), LEFT(tbl_data[[#This Row],[HDD]],3))</f>
        <v>2x</v>
      </c>
      <c r="J93" t="str">
        <f>MID(tbl_data[[#This Row],[HDD]],LEN(tbl_data[[#This Row],[HDD Count]])+1,LEN(tbl_data[[#This Row],[HDD]])-LEN(tbl_data[[#This Row],[Hard Type]])-LEN(tbl_data[[#This Row],[HDD Count]]))</f>
        <v>120GB</v>
      </c>
      <c r="K93" t="str">
        <f>IF(RIGHT(tbl_data[[#This Row],[HDD]],5)="SATA2","SATA2",IF(RIGHT(tbl_data[[#This Row],[HDD]],3)="SSD","SSD", IF(RIGHT(tbl_data[[#This Row],[HDD]],3)="SAS","SAS", FALSE)))</f>
        <v>SSD</v>
      </c>
      <c r="L93" t="s">
        <v>21</v>
      </c>
      <c r="M93" t="str">
        <f>LEFT(tbl_data[[#This Row],[Location]],LEN(tbl_data[[#This Row],[Location]])-6)</f>
        <v>Amsterdam</v>
      </c>
      <c r="N93" t="str">
        <f>MID(tbl_data[[#This Row],[Location]],LEN(tbl_data[[#This Row],[City]])+1,3)</f>
        <v>AMS</v>
      </c>
      <c r="O93" t="str">
        <f>RIGHT(tbl_data[[#This Row],[Location]],2)</f>
        <v>01</v>
      </c>
      <c r="P93" t="s">
        <v>151</v>
      </c>
      <c r="Q93" s="5" t="str">
        <f>LEFT(tbl_data[[#This Row],[Price]],1)</f>
        <v>€</v>
      </c>
      <c r="R93" s="9">
        <f>INT(MID(tbl_data[[#This Row],[Price]],2,10))</f>
        <v>1183</v>
      </c>
    </row>
    <row r="94" spans="1:18" x14ac:dyDescent="0.25">
      <c r="A94" s="5">
        <v>93</v>
      </c>
      <c r="B94" t="s">
        <v>68</v>
      </c>
      <c r="C94" t="str">
        <f>LEFT(tbl_data[[#This Row],[Model]],FIND(" ",tbl_data[[#This Row],[Model]]))</f>
        <v xml:space="preserve">Dell </v>
      </c>
      <c r="D94" t="str">
        <f>RIGHT(tbl_data[[#This Row],[Model]],LEN(tbl_data[[#This Row],[Model]]) -FIND(" ",tbl_data[[#This Row],[Model]],LEN(tbl_data[[#This Row],[Model]])-9))</f>
        <v>E7-4820v3</v>
      </c>
      <c r="E94" t="s">
        <v>34</v>
      </c>
      <c r="F94">
        <f>IFERROR(INT(LEFT(tbl_data[[#This Row],[RAM]],2)), INT(LEFT(tbl_data[[#This Row],[RAM]],1)))</f>
        <v>64</v>
      </c>
      <c r="G94" t="str">
        <f>"GDDR"&amp; RIGHT(tbl_data[[#This Row],[RAM]],1)</f>
        <v>GDDR4</v>
      </c>
      <c r="H94" t="s">
        <v>49</v>
      </c>
      <c r="I94" t="str">
        <f>IF(MID(tbl_data[[#This Row],[HDD]],2,1)="x", LEFT(tbl_data[[#This Row],[HDD]],2), LEFT(tbl_data[[#This Row],[HDD]],3))</f>
        <v>2x</v>
      </c>
      <c r="J94" t="str">
        <f>MID(tbl_data[[#This Row],[HDD]],LEN(tbl_data[[#This Row],[HDD Count]])+1,LEN(tbl_data[[#This Row],[HDD]])-LEN(tbl_data[[#This Row],[Hard Type]])-LEN(tbl_data[[#This Row],[HDD Count]]))</f>
        <v>120GB</v>
      </c>
      <c r="K94" t="str">
        <f>IF(RIGHT(tbl_data[[#This Row],[HDD]],5)="SATA2","SATA2",IF(RIGHT(tbl_data[[#This Row],[HDD]],3)="SSD","SSD", IF(RIGHT(tbl_data[[#This Row],[HDD]],3)="SAS","SAS", FALSE)))</f>
        <v>SSD</v>
      </c>
      <c r="L94" t="s">
        <v>21</v>
      </c>
      <c r="M94" t="str">
        <f>LEFT(tbl_data[[#This Row],[Location]],LEN(tbl_data[[#This Row],[Location]])-6)</f>
        <v>Amsterdam</v>
      </c>
      <c r="N94" t="str">
        <f>MID(tbl_data[[#This Row],[Location]],LEN(tbl_data[[#This Row],[City]])+1,3)</f>
        <v>AMS</v>
      </c>
      <c r="O94" t="str">
        <f>RIGHT(tbl_data[[#This Row],[Location]],2)</f>
        <v>01</v>
      </c>
      <c r="P94" t="s">
        <v>152</v>
      </c>
      <c r="Q94" s="5" t="str">
        <f>LEFT(tbl_data[[#This Row],[Price]],1)</f>
        <v>€</v>
      </c>
      <c r="R94" s="9">
        <f>INT(MID(tbl_data[[#This Row],[Price]],2,10))</f>
        <v>895</v>
      </c>
    </row>
    <row r="95" spans="1:18" x14ac:dyDescent="0.25">
      <c r="A95" s="5">
        <v>94</v>
      </c>
      <c r="B95" t="s">
        <v>60</v>
      </c>
      <c r="C95" t="str">
        <f>LEFT(tbl_data[[#This Row],[Model]],FIND(" ",tbl_data[[#This Row],[Model]]))</f>
        <v xml:space="preserve">Dell </v>
      </c>
      <c r="D95" t="str">
        <f>RIGHT(tbl_data[[#This Row],[Model]],LEN(tbl_data[[#This Row],[Model]]) -FIND(" ",tbl_data[[#This Row],[Model]],LEN(tbl_data[[#This Row],[Model]])-9))</f>
        <v>G530</v>
      </c>
      <c r="E95" t="s">
        <v>45</v>
      </c>
      <c r="F95">
        <f>IFERROR(INT(LEFT(tbl_data[[#This Row],[RAM]],2)), INT(LEFT(tbl_data[[#This Row],[RAM]],1)))</f>
        <v>4</v>
      </c>
      <c r="G95" t="str">
        <f>"GDDR"&amp; RIGHT(tbl_data[[#This Row],[RAM]],1)</f>
        <v>GDDR3</v>
      </c>
      <c r="H95" t="s">
        <v>61</v>
      </c>
      <c r="I95" t="str">
        <f>IF(MID(tbl_data[[#This Row],[HDD]],2,1)="x", LEFT(tbl_data[[#This Row],[HDD]],2), LEFT(tbl_data[[#This Row],[HDD]],3))</f>
        <v>2x</v>
      </c>
      <c r="J95" t="str">
        <f>MID(tbl_data[[#This Row],[HDD]],LEN(tbl_data[[#This Row],[HDD Count]])+1,LEN(tbl_data[[#This Row],[HDD]])-LEN(tbl_data[[#This Row],[Hard Type]])-LEN(tbl_data[[#This Row],[HDD Count]]))</f>
        <v>500GB</v>
      </c>
      <c r="K95" t="str">
        <f>IF(RIGHT(tbl_data[[#This Row],[HDD]],5)="SATA2","SATA2",IF(RIGHT(tbl_data[[#This Row],[HDD]],3)="SSD","SSD", IF(RIGHT(tbl_data[[#This Row],[HDD]],3)="SAS","SAS", FALSE)))</f>
        <v>SATA2</v>
      </c>
      <c r="L95" t="s">
        <v>21</v>
      </c>
      <c r="M95" t="str">
        <f>LEFT(tbl_data[[#This Row],[Location]],LEN(tbl_data[[#This Row],[Location]])-6)</f>
        <v>Amsterdam</v>
      </c>
      <c r="N95" t="str">
        <f>MID(tbl_data[[#This Row],[Location]],LEN(tbl_data[[#This Row],[City]])+1,3)</f>
        <v>AMS</v>
      </c>
      <c r="O95" t="str">
        <f>RIGHT(tbl_data[[#This Row],[Location]],2)</f>
        <v>01</v>
      </c>
      <c r="P95" t="s">
        <v>153</v>
      </c>
      <c r="Q95" s="5" t="str">
        <f>LEFT(tbl_data[[#This Row],[Price]],1)</f>
        <v>€</v>
      </c>
      <c r="R95" s="9">
        <f>INT(MID(tbl_data[[#This Row],[Price]],2,10))</f>
        <v>174</v>
      </c>
    </row>
    <row r="96" spans="1:18" x14ac:dyDescent="0.25">
      <c r="A96" s="5">
        <v>95</v>
      </c>
      <c r="B96" t="s">
        <v>63</v>
      </c>
      <c r="C96" t="str">
        <f>LEFT(tbl_data[[#This Row],[Model]],FIND(" ",tbl_data[[#This Row],[Model]]))</f>
        <v xml:space="preserve">Dell </v>
      </c>
      <c r="D96" t="str">
        <f>RIGHT(tbl_data[[#This Row],[Model]],LEN(tbl_data[[#This Row],[Model]]) -FIND(" ",tbl_data[[#This Row],[Model]],LEN(tbl_data[[#This Row],[Model]])-9))</f>
        <v>E3-1220</v>
      </c>
      <c r="E96" t="s">
        <v>19</v>
      </c>
      <c r="F96">
        <f>IFERROR(INT(LEFT(tbl_data[[#This Row],[RAM]],2)), INT(LEFT(tbl_data[[#This Row],[RAM]],1)))</f>
        <v>16</v>
      </c>
      <c r="G96" t="str">
        <f>"GDDR"&amp; RIGHT(tbl_data[[#This Row],[RAM]],1)</f>
        <v>GDDR3</v>
      </c>
      <c r="H96" t="s">
        <v>64</v>
      </c>
      <c r="I96" t="str">
        <f>IF(MID(tbl_data[[#This Row],[HDD]],2,1)="x", LEFT(tbl_data[[#This Row],[HDD]],2), LEFT(tbl_data[[#This Row],[HDD]],3))</f>
        <v>2x</v>
      </c>
      <c r="J96" t="str">
        <f>MID(tbl_data[[#This Row],[HDD]],LEN(tbl_data[[#This Row],[HDD Count]])+1,LEN(tbl_data[[#This Row],[HDD]])-LEN(tbl_data[[#This Row],[Hard Type]])-LEN(tbl_data[[#This Row],[HDD Count]]))</f>
        <v>1TB</v>
      </c>
      <c r="K96" t="str">
        <f>IF(RIGHT(tbl_data[[#This Row],[HDD]],5)="SATA2","SATA2",IF(RIGHT(tbl_data[[#This Row],[HDD]],3)="SSD","SSD", IF(RIGHT(tbl_data[[#This Row],[HDD]],3)="SAS","SAS", FALSE)))</f>
        <v>SATA2</v>
      </c>
      <c r="L96" t="s">
        <v>21</v>
      </c>
      <c r="M96" t="str">
        <f>LEFT(tbl_data[[#This Row],[Location]],LEN(tbl_data[[#This Row],[Location]])-6)</f>
        <v>Amsterdam</v>
      </c>
      <c r="N96" t="str">
        <f>MID(tbl_data[[#This Row],[Location]],LEN(tbl_data[[#This Row],[City]])+1,3)</f>
        <v>AMS</v>
      </c>
      <c r="O96" t="str">
        <f>RIGHT(tbl_data[[#This Row],[Location]],2)</f>
        <v>01</v>
      </c>
      <c r="P96" t="s">
        <v>121</v>
      </c>
      <c r="Q96" s="5" t="str">
        <f>LEFT(tbl_data[[#This Row],[Price]],1)</f>
        <v>€</v>
      </c>
      <c r="R96" s="9">
        <f>INT(MID(tbl_data[[#This Row],[Price]],2,10))</f>
        <v>224</v>
      </c>
    </row>
    <row r="97" spans="1:18" x14ac:dyDescent="0.25">
      <c r="A97" s="5">
        <v>96</v>
      </c>
      <c r="B97" t="s">
        <v>44</v>
      </c>
      <c r="C97" t="str">
        <f>LEFT(tbl_data[[#This Row],[Model]],FIND(" ",tbl_data[[#This Row],[Model]]))</f>
        <v xml:space="preserve">HP </v>
      </c>
      <c r="D97" t="str">
        <f>RIGHT(tbl_data[[#This Row],[Model]],LEN(tbl_data[[#This Row],[Model]]) -FIND(" ",tbl_data[[#This Row],[Model]],LEN(tbl_data[[#This Row],[Model]])-9))</f>
        <v>G850</v>
      </c>
      <c r="E97" t="s">
        <v>45</v>
      </c>
      <c r="F97">
        <f>IFERROR(INT(LEFT(tbl_data[[#This Row],[RAM]],2)), INT(LEFT(tbl_data[[#This Row],[RAM]],1)))</f>
        <v>4</v>
      </c>
      <c r="G97" t="str">
        <f>"GDDR"&amp; RIGHT(tbl_data[[#This Row],[RAM]],1)</f>
        <v>GDDR3</v>
      </c>
      <c r="H97" t="s">
        <v>46</v>
      </c>
      <c r="I97" t="str">
        <f>IF(MID(tbl_data[[#This Row],[HDD]],2,1)="x", LEFT(tbl_data[[#This Row],[HDD]],2), LEFT(tbl_data[[#This Row],[HDD]],3))</f>
        <v>4x</v>
      </c>
      <c r="J97" t="str">
        <f>MID(tbl_data[[#This Row],[HDD]],LEN(tbl_data[[#This Row],[HDD Count]])+1,LEN(tbl_data[[#This Row],[HDD]])-LEN(tbl_data[[#This Row],[Hard Type]])-LEN(tbl_data[[#This Row],[HDD Count]]))</f>
        <v>1TB</v>
      </c>
      <c r="K97" t="str">
        <f>IF(RIGHT(tbl_data[[#This Row],[HDD]],5)="SATA2","SATA2",IF(RIGHT(tbl_data[[#This Row],[HDD]],3)="SSD","SSD", IF(RIGHT(tbl_data[[#This Row],[HDD]],3)="SAS","SAS", FALSE)))</f>
        <v>SATA2</v>
      </c>
      <c r="L97" t="s">
        <v>21</v>
      </c>
      <c r="M97" t="str">
        <f>LEFT(tbl_data[[#This Row],[Location]],LEN(tbl_data[[#This Row],[Location]])-6)</f>
        <v>Amsterdam</v>
      </c>
      <c r="N97" t="str">
        <f>MID(tbl_data[[#This Row],[Location]],LEN(tbl_data[[#This Row],[City]])+1,3)</f>
        <v>AMS</v>
      </c>
      <c r="O97" t="str">
        <f>RIGHT(tbl_data[[#This Row],[Location]],2)</f>
        <v>01</v>
      </c>
      <c r="P97" t="s">
        <v>154</v>
      </c>
      <c r="Q97" s="5" t="str">
        <f>LEFT(tbl_data[[#This Row],[Price]],1)</f>
        <v>€</v>
      </c>
      <c r="R97" s="9">
        <f>INT(MID(tbl_data[[#This Row],[Price]],2,10))</f>
        <v>194</v>
      </c>
    </row>
    <row r="98" spans="1:18" x14ac:dyDescent="0.25">
      <c r="A98" s="5">
        <v>97</v>
      </c>
      <c r="B98" t="s">
        <v>74</v>
      </c>
      <c r="C98" t="str">
        <f>LEFT(tbl_data[[#This Row],[Model]],FIND(" ",tbl_data[[#This Row],[Model]]))</f>
        <v xml:space="preserve">Supermicro </v>
      </c>
      <c r="D98" t="str">
        <f>RIGHT(tbl_data[[#This Row],[Model]],LEN(tbl_data[[#This Row],[Model]]) -FIND(" ",tbl_data[[#This Row],[Model]],LEN(tbl_data[[#This Row],[Model]])-9))</f>
        <v>E5620</v>
      </c>
      <c r="E98" t="s">
        <v>24</v>
      </c>
      <c r="F98">
        <f>IFERROR(INT(LEFT(tbl_data[[#This Row],[RAM]],2)), INT(LEFT(tbl_data[[#This Row],[RAM]],1)))</f>
        <v>32</v>
      </c>
      <c r="G98" t="str">
        <f>"GDDR"&amp; RIGHT(tbl_data[[#This Row],[RAM]],1)</f>
        <v>GDDR3</v>
      </c>
      <c r="H98" t="s">
        <v>75</v>
      </c>
      <c r="I98" t="str">
        <f>IF(MID(tbl_data[[#This Row],[HDD]],2,1)="x", LEFT(tbl_data[[#This Row],[HDD]],2), LEFT(tbl_data[[#This Row],[HDD]],3))</f>
        <v>24x</v>
      </c>
      <c r="J98" t="str">
        <f>MID(tbl_data[[#This Row],[HDD]],LEN(tbl_data[[#This Row],[HDD Count]])+1,LEN(tbl_data[[#This Row],[HDD]])-LEN(tbl_data[[#This Row],[Hard Type]])-LEN(tbl_data[[#This Row],[HDD Count]]))</f>
        <v>1TB</v>
      </c>
      <c r="K98" t="str">
        <f>IF(RIGHT(tbl_data[[#This Row],[HDD]],5)="SATA2","SATA2",IF(RIGHT(tbl_data[[#This Row],[HDD]],3)="SSD","SSD", IF(RIGHT(tbl_data[[#This Row],[HDD]],3)="SAS","SAS", FALSE)))</f>
        <v>SATA2</v>
      </c>
      <c r="L98" t="s">
        <v>21</v>
      </c>
      <c r="M98" t="str">
        <f>LEFT(tbl_data[[#This Row],[Location]],LEN(tbl_data[[#This Row],[Location]])-6)</f>
        <v>Amsterdam</v>
      </c>
      <c r="N98" t="str">
        <f>MID(tbl_data[[#This Row],[Location]],LEN(tbl_data[[#This Row],[City]])+1,3)</f>
        <v>AMS</v>
      </c>
      <c r="O98" t="str">
        <f>RIGHT(tbl_data[[#This Row],[Location]],2)</f>
        <v>01</v>
      </c>
      <c r="P98" t="s">
        <v>155</v>
      </c>
      <c r="Q98" s="5" t="str">
        <f>LEFT(tbl_data[[#This Row],[Price]],1)</f>
        <v>€</v>
      </c>
      <c r="R98" s="9">
        <f>INT(MID(tbl_data[[#This Row],[Price]],2,10))</f>
        <v>489</v>
      </c>
    </row>
    <row r="99" spans="1:18" x14ac:dyDescent="0.25">
      <c r="A99" s="5">
        <v>98</v>
      </c>
      <c r="B99" t="s">
        <v>27</v>
      </c>
      <c r="C99" t="str">
        <f>LEFT(tbl_data[[#This Row],[Model]],FIND(" ",tbl_data[[#This Row],[Model]]))</f>
        <v xml:space="preserve">HP </v>
      </c>
      <c r="D99" t="str">
        <f>RIGHT(tbl_data[[#This Row],[Model]],LEN(tbl_data[[#This Row],[Model]]) -FIND(" ",tbl_data[[#This Row],[Model]],LEN(tbl_data[[#This Row],[Model]])-9))</f>
        <v>E5-2420</v>
      </c>
      <c r="E99" t="s">
        <v>40</v>
      </c>
      <c r="F99">
        <f>IFERROR(INT(LEFT(tbl_data[[#This Row],[RAM]],2)), INT(LEFT(tbl_data[[#This Row],[RAM]],1)))</f>
        <v>64</v>
      </c>
      <c r="G99" t="str">
        <f>"GDDR"&amp; RIGHT(tbl_data[[#This Row],[RAM]],1)</f>
        <v>GDDR3</v>
      </c>
      <c r="H99" t="s">
        <v>25</v>
      </c>
      <c r="I99" t="str">
        <f>IF(MID(tbl_data[[#This Row],[HDD]],2,1)="x", LEFT(tbl_data[[#This Row],[HDD]],2), LEFT(tbl_data[[#This Row],[HDD]],3))</f>
        <v>8x</v>
      </c>
      <c r="J99" t="str">
        <f>MID(tbl_data[[#This Row],[HDD]],LEN(tbl_data[[#This Row],[HDD Count]])+1,LEN(tbl_data[[#This Row],[HDD]])-LEN(tbl_data[[#This Row],[Hard Type]])-LEN(tbl_data[[#This Row],[HDD Count]]))</f>
        <v>2TB</v>
      </c>
      <c r="K99" t="str">
        <f>IF(RIGHT(tbl_data[[#This Row],[HDD]],5)="SATA2","SATA2",IF(RIGHT(tbl_data[[#This Row],[HDD]],3)="SSD","SSD", IF(RIGHT(tbl_data[[#This Row],[HDD]],3)="SAS","SAS", FALSE)))</f>
        <v>SATA2</v>
      </c>
      <c r="L99" t="s">
        <v>21</v>
      </c>
      <c r="M99" t="str">
        <f>LEFT(tbl_data[[#This Row],[Location]],LEN(tbl_data[[#This Row],[Location]])-6)</f>
        <v>Amsterdam</v>
      </c>
      <c r="N99" t="str">
        <f>MID(tbl_data[[#This Row],[Location]],LEN(tbl_data[[#This Row],[City]])+1,3)</f>
        <v>AMS</v>
      </c>
      <c r="O99" t="str">
        <f>RIGHT(tbl_data[[#This Row],[Location]],2)</f>
        <v>01</v>
      </c>
      <c r="P99" t="s">
        <v>113</v>
      </c>
      <c r="Q99" s="5" t="str">
        <f>LEFT(tbl_data[[#This Row],[Price]],1)</f>
        <v>€</v>
      </c>
      <c r="R99" s="9">
        <f>INT(MID(tbl_data[[#This Row],[Price]],2,10))</f>
        <v>304</v>
      </c>
    </row>
    <row r="100" spans="1:18" x14ac:dyDescent="0.25">
      <c r="A100" s="5">
        <v>99</v>
      </c>
      <c r="B100" t="s">
        <v>94</v>
      </c>
      <c r="C100" t="str">
        <f>LEFT(tbl_data[[#This Row],[Model]],FIND(" ",tbl_data[[#This Row],[Model]]))</f>
        <v xml:space="preserve">HP </v>
      </c>
      <c r="D100" t="str">
        <f>RIGHT(tbl_data[[#This Row],[Model]],LEN(tbl_data[[#This Row],[Model]]) -FIND(" ",tbl_data[[#This Row],[Model]],LEN(tbl_data[[#This Row],[Model]])-9))</f>
        <v>E5645</v>
      </c>
      <c r="E100" t="s">
        <v>24</v>
      </c>
      <c r="F100">
        <f>IFERROR(INT(LEFT(tbl_data[[#This Row],[RAM]],2)), INT(LEFT(tbl_data[[#This Row],[RAM]],1)))</f>
        <v>32</v>
      </c>
      <c r="G100" t="str">
        <f>"GDDR"&amp; RIGHT(tbl_data[[#This Row],[RAM]],1)</f>
        <v>GDDR3</v>
      </c>
      <c r="H100" t="s">
        <v>25</v>
      </c>
      <c r="I100" t="str">
        <f>IF(MID(tbl_data[[#This Row],[HDD]],2,1)="x", LEFT(tbl_data[[#This Row],[HDD]],2), LEFT(tbl_data[[#This Row],[HDD]],3))</f>
        <v>8x</v>
      </c>
      <c r="J100" t="str">
        <f>MID(tbl_data[[#This Row],[HDD]],LEN(tbl_data[[#This Row],[HDD Count]])+1,LEN(tbl_data[[#This Row],[HDD]])-LEN(tbl_data[[#This Row],[Hard Type]])-LEN(tbl_data[[#This Row],[HDD Count]]))</f>
        <v>2TB</v>
      </c>
      <c r="K100" t="str">
        <f>IF(RIGHT(tbl_data[[#This Row],[HDD]],5)="SATA2","SATA2",IF(RIGHT(tbl_data[[#This Row],[HDD]],3)="SSD","SSD", IF(RIGHT(tbl_data[[#This Row],[HDD]],3)="SAS","SAS", FALSE)))</f>
        <v>SATA2</v>
      </c>
      <c r="L100" t="s">
        <v>21</v>
      </c>
      <c r="M100" t="str">
        <f>LEFT(tbl_data[[#This Row],[Location]],LEN(tbl_data[[#This Row],[Location]])-6)</f>
        <v>Amsterdam</v>
      </c>
      <c r="N100" t="str">
        <f>MID(tbl_data[[#This Row],[Location]],LEN(tbl_data[[#This Row],[City]])+1,3)</f>
        <v>AMS</v>
      </c>
      <c r="O100" t="str">
        <f>RIGHT(tbl_data[[#This Row],[Location]],2)</f>
        <v>01</v>
      </c>
      <c r="P100" t="s">
        <v>156</v>
      </c>
      <c r="Q100" s="5" t="str">
        <f>LEFT(tbl_data[[#This Row],[Price]],1)</f>
        <v>€</v>
      </c>
      <c r="R100" s="9">
        <f>INT(MID(tbl_data[[#This Row],[Price]],2,10))</f>
        <v>294</v>
      </c>
    </row>
    <row r="101" spans="1:18" x14ac:dyDescent="0.25">
      <c r="A101" s="5">
        <v>100</v>
      </c>
      <c r="B101" t="s">
        <v>157</v>
      </c>
      <c r="C101" t="str">
        <f>LEFT(tbl_data[[#This Row],[Model]],FIND(" ",tbl_data[[#This Row],[Model]]))</f>
        <v xml:space="preserve">Dell </v>
      </c>
      <c r="D101" t="str">
        <f>RIGHT(tbl_data[[#This Row],[Model]],LEN(tbl_data[[#This Row],[Model]]) -FIND(" ",tbl_data[[#This Row],[Model]],LEN(tbl_data[[#This Row],[Model]])-9))</f>
        <v>E5-2620</v>
      </c>
      <c r="E101" t="s">
        <v>158</v>
      </c>
      <c r="F101">
        <f>IFERROR(INT(LEFT(tbl_data[[#This Row],[RAM]],2)), INT(LEFT(tbl_data[[#This Row],[RAM]],1)))</f>
        <v>8</v>
      </c>
      <c r="G101" t="str">
        <f>"GDDR"&amp; RIGHT(tbl_data[[#This Row],[RAM]],1)</f>
        <v>GDDR3</v>
      </c>
      <c r="H101" t="s">
        <v>46</v>
      </c>
      <c r="I101" t="str">
        <f>IF(MID(tbl_data[[#This Row],[HDD]],2,1)="x", LEFT(tbl_data[[#This Row],[HDD]],2), LEFT(tbl_data[[#This Row],[HDD]],3))</f>
        <v>4x</v>
      </c>
      <c r="J101" t="str">
        <f>MID(tbl_data[[#This Row],[HDD]],LEN(tbl_data[[#This Row],[HDD Count]])+1,LEN(tbl_data[[#This Row],[HDD]])-LEN(tbl_data[[#This Row],[Hard Type]])-LEN(tbl_data[[#This Row],[HDD Count]]))</f>
        <v>1TB</v>
      </c>
      <c r="K101" t="str">
        <f>IF(RIGHT(tbl_data[[#This Row],[HDD]],5)="SATA2","SATA2",IF(RIGHT(tbl_data[[#This Row],[HDD]],3)="SSD","SSD", IF(RIGHT(tbl_data[[#This Row],[HDD]],3)="SAS","SAS", FALSE)))</f>
        <v>SATA2</v>
      </c>
      <c r="L101" t="s">
        <v>21</v>
      </c>
      <c r="M101" t="str">
        <f>LEFT(tbl_data[[#This Row],[Location]],LEN(tbl_data[[#This Row],[Location]])-6)</f>
        <v>Amsterdam</v>
      </c>
      <c r="N101" t="str">
        <f>MID(tbl_data[[#This Row],[Location]],LEN(tbl_data[[#This Row],[City]])+1,3)</f>
        <v>AMS</v>
      </c>
      <c r="O101" t="str">
        <f>RIGHT(tbl_data[[#This Row],[Location]],2)</f>
        <v>01</v>
      </c>
      <c r="P101" t="s">
        <v>159</v>
      </c>
      <c r="Q101" s="5" t="str">
        <f>LEFT(tbl_data[[#This Row],[Price]],1)</f>
        <v>€</v>
      </c>
      <c r="R101" s="9">
        <f>INT(MID(tbl_data[[#This Row],[Price]],2,10))</f>
        <v>1907</v>
      </c>
    </row>
    <row r="102" spans="1:18" x14ac:dyDescent="0.25">
      <c r="A102" s="5">
        <v>101</v>
      </c>
      <c r="B102" t="s">
        <v>160</v>
      </c>
      <c r="C102" t="str">
        <f>LEFT(tbl_data[[#This Row],[Model]],FIND(" ",tbl_data[[#This Row],[Model]]))</f>
        <v xml:space="preserve">Dell </v>
      </c>
      <c r="D102" t="str">
        <f>RIGHT(tbl_data[[#This Row],[Model]],LEN(tbl_data[[#This Row],[Model]]) -FIND(" ",tbl_data[[#This Row],[Model]],LEN(tbl_data[[#This Row],[Model]])-9))</f>
        <v>E5-2650</v>
      </c>
      <c r="E102" t="s">
        <v>158</v>
      </c>
      <c r="F102">
        <f>IFERROR(INT(LEFT(tbl_data[[#This Row],[RAM]],2)), INT(LEFT(tbl_data[[#This Row],[RAM]],1)))</f>
        <v>8</v>
      </c>
      <c r="G102" t="str">
        <f>"GDDR"&amp; RIGHT(tbl_data[[#This Row],[RAM]],1)</f>
        <v>GDDR3</v>
      </c>
      <c r="H102" t="s">
        <v>46</v>
      </c>
      <c r="I102" t="str">
        <f>IF(MID(tbl_data[[#This Row],[HDD]],2,1)="x", LEFT(tbl_data[[#This Row],[HDD]],2), LEFT(tbl_data[[#This Row],[HDD]],3))</f>
        <v>4x</v>
      </c>
      <c r="J102" t="str">
        <f>MID(tbl_data[[#This Row],[HDD]],LEN(tbl_data[[#This Row],[HDD Count]])+1,LEN(tbl_data[[#This Row],[HDD]])-LEN(tbl_data[[#This Row],[Hard Type]])-LEN(tbl_data[[#This Row],[HDD Count]]))</f>
        <v>1TB</v>
      </c>
      <c r="K102" t="str">
        <f>IF(RIGHT(tbl_data[[#This Row],[HDD]],5)="SATA2","SATA2",IF(RIGHT(tbl_data[[#This Row],[HDD]],3)="SSD","SSD", IF(RIGHT(tbl_data[[#This Row],[HDD]],3)="SAS","SAS", FALSE)))</f>
        <v>SATA2</v>
      </c>
      <c r="L102" t="s">
        <v>21</v>
      </c>
      <c r="M102" t="str">
        <f>LEFT(tbl_data[[#This Row],[Location]],LEN(tbl_data[[#This Row],[Location]])-6)</f>
        <v>Amsterdam</v>
      </c>
      <c r="N102" t="str">
        <f>MID(tbl_data[[#This Row],[Location]],LEN(tbl_data[[#This Row],[City]])+1,3)</f>
        <v>AMS</v>
      </c>
      <c r="O102" t="str">
        <f>RIGHT(tbl_data[[#This Row],[Location]],2)</f>
        <v>01</v>
      </c>
      <c r="P102" t="s">
        <v>161</v>
      </c>
      <c r="Q102" s="5" t="str">
        <f>LEFT(tbl_data[[#This Row],[Price]],1)</f>
        <v>€</v>
      </c>
      <c r="R102" s="9">
        <f>INT(MID(tbl_data[[#This Row],[Price]],2,10))</f>
        <v>1973</v>
      </c>
    </row>
    <row r="103" spans="1:18" x14ac:dyDescent="0.25">
      <c r="A103" s="5">
        <v>102</v>
      </c>
      <c r="B103" t="s">
        <v>86</v>
      </c>
      <c r="C103" t="str">
        <f>LEFT(tbl_data[[#This Row],[Model]],FIND(" ",tbl_data[[#This Row],[Model]]))</f>
        <v xml:space="preserve">HP </v>
      </c>
      <c r="D103" t="str">
        <f>RIGHT(tbl_data[[#This Row],[Model]],LEN(tbl_data[[#This Row],[Model]]) -FIND(" ",tbl_data[[#This Row],[Model]],LEN(tbl_data[[#This Row],[Model]])-9))</f>
        <v>E5-2620</v>
      </c>
      <c r="E103" t="s">
        <v>158</v>
      </c>
      <c r="F103">
        <f>IFERROR(INT(LEFT(tbl_data[[#This Row],[RAM]],2)), INT(LEFT(tbl_data[[#This Row],[RAM]],1)))</f>
        <v>8</v>
      </c>
      <c r="G103" t="str">
        <f>"GDDR"&amp; RIGHT(tbl_data[[#This Row],[RAM]],1)</f>
        <v>GDDR3</v>
      </c>
      <c r="H103" t="s">
        <v>46</v>
      </c>
      <c r="I103" t="str">
        <f>IF(MID(tbl_data[[#This Row],[HDD]],2,1)="x", LEFT(tbl_data[[#This Row],[HDD]],2), LEFT(tbl_data[[#This Row],[HDD]],3))</f>
        <v>4x</v>
      </c>
      <c r="J103" t="str">
        <f>MID(tbl_data[[#This Row],[HDD]],LEN(tbl_data[[#This Row],[HDD Count]])+1,LEN(tbl_data[[#This Row],[HDD]])-LEN(tbl_data[[#This Row],[Hard Type]])-LEN(tbl_data[[#This Row],[HDD Count]]))</f>
        <v>1TB</v>
      </c>
      <c r="K103" t="str">
        <f>IF(RIGHT(tbl_data[[#This Row],[HDD]],5)="SATA2","SATA2",IF(RIGHT(tbl_data[[#This Row],[HDD]],3)="SSD","SSD", IF(RIGHT(tbl_data[[#This Row],[HDD]],3)="SAS","SAS", FALSE)))</f>
        <v>SATA2</v>
      </c>
      <c r="L103" t="s">
        <v>21</v>
      </c>
      <c r="M103" t="str">
        <f>LEFT(tbl_data[[#This Row],[Location]],LEN(tbl_data[[#This Row],[Location]])-6)</f>
        <v>Amsterdam</v>
      </c>
      <c r="N103" t="str">
        <f>MID(tbl_data[[#This Row],[Location]],LEN(tbl_data[[#This Row],[City]])+1,3)</f>
        <v>AMS</v>
      </c>
      <c r="O103" t="str">
        <f>RIGHT(tbl_data[[#This Row],[Location]],2)</f>
        <v>01</v>
      </c>
      <c r="P103" t="s">
        <v>159</v>
      </c>
      <c r="Q103" s="5" t="str">
        <f>LEFT(tbl_data[[#This Row],[Price]],1)</f>
        <v>€</v>
      </c>
      <c r="R103" s="9">
        <f>INT(MID(tbl_data[[#This Row],[Price]],2,10))</f>
        <v>1907</v>
      </c>
    </row>
    <row r="104" spans="1:18" x14ac:dyDescent="0.25">
      <c r="A104" s="5">
        <v>103</v>
      </c>
      <c r="B104" t="s">
        <v>39</v>
      </c>
      <c r="C104" t="str">
        <f>LEFT(tbl_data[[#This Row],[Model]],FIND(" ",tbl_data[[#This Row],[Model]]))</f>
        <v xml:space="preserve">HP </v>
      </c>
      <c r="D104" t="str">
        <f>RIGHT(tbl_data[[#This Row],[Model]],LEN(tbl_data[[#This Row],[Model]]) -FIND(" ",tbl_data[[#This Row],[Model]],LEN(tbl_data[[#This Row],[Model]])-9))</f>
        <v>E5-2650</v>
      </c>
      <c r="E104" t="s">
        <v>158</v>
      </c>
      <c r="F104">
        <f>IFERROR(INT(LEFT(tbl_data[[#This Row],[RAM]],2)), INT(LEFT(tbl_data[[#This Row],[RAM]],1)))</f>
        <v>8</v>
      </c>
      <c r="G104" t="str">
        <f>"GDDR"&amp; RIGHT(tbl_data[[#This Row],[RAM]],1)</f>
        <v>GDDR3</v>
      </c>
      <c r="H104" t="s">
        <v>46</v>
      </c>
      <c r="I104" t="str">
        <f>IF(MID(tbl_data[[#This Row],[HDD]],2,1)="x", LEFT(tbl_data[[#This Row],[HDD]],2), LEFT(tbl_data[[#This Row],[HDD]],3))</f>
        <v>4x</v>
      </c>
      <c r="J104" t="str">
        <f>MID(tbl_data[[#This Row],[HDD]],LEN(tbl_data[[#This Row],[HDD Count]])+1,LEN(tbl_data[[#This Row],[HDD]])-LEN(tbl_data[[#This Row],[Hard Type]])-LEN(tbl_data[[#This Row],[HDD Count]]))</f>
        <v>1TB</v>
      </c>
      <c r="K104" t="str">
        <f>IF(RIGHT(tbl_data[[#This Row],[HDD]],5)="SATA2","SATA2",IF(RIGHT(tbl_data[[#This Row],[HDD]],3)="SSD","SSD", IF(RIGHT(tbl_data[[#This Row],[HDD]],3)="SAS","SAS", FALSE)))</f>
        <v>SATA2</v>
      </c>
      <c r="L104" t="s">
        <v>21</v>
      </c>
      <c r="M104" t="str">
        <f>LEFT(tbl_data[[#This Row],[Location]],LEN(tbl_data[[#This Row],[Location]])-6)</f>
        <v>Amsterdam</v>
      </c>
      <c r="N104" t="str">
        <f>MID(tbl_data[[#This Row],[Location]],LEN(tbl_data[[#This Row],[City]])+1,3)</f>
        <v>AMS</v>
      </c>
      <c r="O104" t="str">
        <f>RIGHT(tbl_data[[#This Row],[Location]],2)</f>
        <v>01</v>
      </c>
      <c r="P104" t="s">
        <v>162</v>
      </c>
      <c r="Q104" s="5" t="str">
        <f>LEFT(tbl_data[[#This Row],[Price]],1)</f>
        <v>€</v>
      </c>
      <c r="R104" s="9">
        <f>INT(MID(tbl_data[[#This Row],[Price]],2,10))</f>
        <v>1967</v>
      </c>
    </row>
    <row r="105" spans="1:18" x14ac:dyDescent="0.25">
      <c r="A105" s="5">
        <v>104</v>
      </c>
      <c r="B105" t="s">
        <v>44</v>
      </c>
      <c r="C105" t="str">
        <f>LEFT(tbl_data[[#This Row],[Model]],FIND(" ",tbl_data[[#This Row],[Model]]))</f>
        <v xml:space="preserve">HP </v>
      </c>
      <c r="D105" t="str">
        <f>RIGHT(tbl_data[[#This Row],[Model]],LEN(tbl_data[[#This Row],[Model]]) -FIND(" ",tbl_data[[#This Row],[Model]],LEN(tbl_data[[#This Row],[Model]])-9))</f>
        <v>G850</v>
      </c>
      <c r="E105" t="s">
        <v>45</v>
      </c>
      <c r="F105">
        <f>IFERROR(INT(LEFT(tbl_data[[#This Row],[RAM]],2)), INT(LEFT(tbl_data[[#This Row],[RAM]],1)))</f>
        <v>4</v>
      </c>
      <c r="G105" t="str">
        <f>"GDDR"&amp; RIGHT(tbl_data[[#This Row],[RAM]],1)</f>
        <v>GDDR3</v>
      </c>
      <c r="H105" t="s">
        <v>163</v>
      </c>
      <c r="I105" t="str">
        <f>IF(MID(tbl_data[[#This Row],[HDD]],2,1)="x", LEFT(tbl_data[[#This Row],[HDD]],2), LEFT(tbl_data[[#This Row],[HDD]],3))</f>
        <v>4x</v>
      </c>
      <c r="J105" t="str">
        <f>MID(tbl_data[[#This Row],[HDD]],LEN(tbl_data[[#This Row],[HDD Count]])+1,LEN(tbl_data[[#This Row],[HDD]])-LEN(tbl_data[[#This Row],[Hard Type]])-LEN(tbl_data[[#This Row],[HDD Count]]))</f>
        <v>500GB</v>
      </c>
      <c r="K105" t="str">
        <f>IF(RIGHT(tbl_data[[#This Row],[HDD]],5)="SATA2","SATA2",IF(RIGHT(tbl_data[[#This Row],[HDD]],3)="SSD","SSD", IF(RIGHT(tbl_data[[#This Row],[HDD]],3)="SAS","SAS", FALSE)))</f>
        <v>SATA2</v>
      </c>
      <c r="L105" t="s">
        <v>21</v>
      </c>
      <c r="M105" t="str">
        <f>LEFT(tbl_data[[#This Row],[Location]],LEN(tbl_data[[#This Row],[Location]])-6)</f>
        <v>Amsterdam</v>
      </c>
      <c r="N105" t="str">
        <f>MID(tbl_data[[#This Row],[Location]],LEN(tbl_data[[#This Row],[City]])+1,3)</f>
        <v>AMS</v>
      </c>
      <c r="O105" t="str">
        <f>RIGHT(tbl_data[[#This Row],[Location]],2)</f>
        <v>01</v>
      </c>
      <c r="P105" t="s">
        <v>164</v>
      </c>
      <c r="Q105" s="5" t="str">
        <f>LEFT(tbl_data[[#This Row],[Price]],1)</f>
        <v>€</v>
      </c>
      <c r="R105" s="9">
        <f>INT(MID(tbl_data[[#This Row],[Price]],2,10))</f>
        <v>1775</v>
      </c>
    </row>
    <row r="106" spans="1:18" x14ac:dyDescent="0.25">
      <c r="A106" s="5">
        <v>105</v>
      </c>
      <c r="B106" t="s">
        <v>78</v>
      </c>
      <c r="C106" t="str">
        <f>LEFT(tbl_data[[#This Row],[Model]],FIND(" ",tbl_data[[#This Row],[Model]]))</f>
        <v xml:space="preserve">HP </v>
      </c>
      <c r="D106" t="str">
        <f>RIGHT(tbl_data[[#This Row],[Model]],LEN(tbl_data[[#This Row],[Model]]) -FIND(" ",tbl_data[[#This Row],[Model]],LEN(tbl_data[[#This Row],[Model]])-9))</f>
        <v>E3-1230</v>
      </c>
      <c r="E106" t="s">
        <v>158</v>
      </c>
      <c r="F106">
        <f>IFERROR(INT(LEFT(tbl_data[[#This Row],[RAM]],2)), INT(LEFT(tbl_data[[#This Row],[RAM]],1)))</f>
        <v>8</v>
      </c>
      <c r="G106" t="str">
        <f>"GDDR"&amp; RIGHT(tbl_data[[#This Row],[RAM]],1)</f>
        <v>GDDR3</v>
      </c>
      <c r="H106" t="s">
        <v>163</v>
      </c>
      <c r="I106" t="str">
        <f>IF(MID(tbl_data[[#This Row],[HDD]],2,1)="x", LEFT(tbl_data[[#This Row],[HDD]],2), LEFT(tbl_data[[#This Row],[HDD]],3))</f>
        <v>4x</v>
      </c>
      <c r="J106" t="str">
        <f>MID(tbl_data[[#This Row],[HDD]],LEN(tbl_data[[#This Row],[HDD Count]])+1,LEN(tbl_data[[#This Row],[HDD]])-LEN(tbl_data[[#This Row],[Hard Type]])-LEN(tbl_data[[#This Row],[HDD Count]]))</f>
        <v>500GB</v>
      </c>
      <c r="K106" t="str">
        <f>IF(RIGHT(tbl_data[[#This Row],[HDD]],5)="SATA2","SATA2",IF(RIGHT(tbl_data[[#This Row],[HDD]],3)="SSD","SSD", IF(RIGHT(tbl_data[[#This Row],[HDD]],3)="SAS","SAS", FALSE)))</f>
        <v>SATA2</v>
      </c>
      <c r="L106" t="s">
        <v>21</v>
      </c>
      <c r="M106" t="str">
        <f>LEFT(tbl_data[[#This Row],[Location]],LEN(tbl_data[[#This Row],[Location]])-6)</f>
        <v>Amsterdam</v>
      </c>
      <c r="N106" t="str">
        <f>MID(tbl_data[[#This Row],[Location]],LEN(tbl_data[[#This Row],[City]])+1,3)</f>
        <v>AMS</v>
      </c>
      <c r="O106" t="str">
        <f>RIGHT(tbl_data[[#This Row],[Location]],2)</f>
        <v>01</v>
      </c>
      <c r="P106" t="s">
        <v>165</v>
      </c>
      <c r="Q106" s="5" t="str">
        <f>LEFT(tbl_data[[#This Row],[Price]],1)</f>
        <v>€</v>
      </c>
      <c r="R106" s="9">
        <f>INT(MID(tbl_data[[#This Row],[Price]],2,10))</f>
        <v>1807</v>
      </c>
    </row>
    <row r="107" spans="1:18" x14ac:dyDescent="0.25">
      <c r="A107" s="5">
        <v>106</v>
      </c>
      <c r="B107" t="s">
        <v>166</v>
      </c>
      <c r="C107" t="str">
        <f>LEFT(tbl_data[[#This Row],[Model]],FIND(" ",tbl_data[[#This Row],[Model]]))</f>
        <v xml:space="preserve">HP </v>
      </c>
      <c r="D107" t="str">
        <f>RIGHT(tbl_data[[#This Row],[Model]],LEN(tbl_data[[#This Row],[Model]]) -FIND(" ",tbl_data[[#This Row],[Model]],LEN(tbl_data[[#This Row],[Model]])-9))</f>
        <v>E3-1240</v>
      </c>
      <c r="E107" t="s">
        <v>19</v>
      </c>
      <c r="F107">
        <f>IFERROR(INT(LEFT(tbl_data[[#This Row],[RAM]],2)), INT(LEFT(tbl_data[[#This Row],[RAM]],1)))</f>
        <v>16</v>
      </c>
      <c r="G107" t="str">
        <f>"GDDR"&amp; RIGHT(tbl_data[[#This Row],[RAM]],1)</f>
        <v>GDDR3</v>
      </c>
      <c r="H107" t="s">
        <v>46</v>
      </c>
      <c r="I107" t="str">
        <f>IF(MID(tbl_data[[#This Row],[HDD]],2,1)="x", LEFT(tbl_data[[#This Row],[HDD]],2), LEFT(tbl_data[[#This Row],[HDD]],3))</f>
        <v>4x</v>
      </c>
      <c r="J107" t="str">
        <f>MID(tbl_data[[#This Row],[HDD]],LEN(tbl_data[[#This Row],[HDD Count]])+1,LEN(tbl_data[[#This Row],[HDD]])-LEN(tbl_data[[#This Row],[Hard Type]])-LEN(tbl_data[[#This Row],[HDD Count]]))</f>
        <v>1TB</v>
      </c>
      <c r="K107" t="str">
        <f>IF(RIGHT(tbl_data[[#This Row],[HDD]],5)="SATA2","SATA2",IF(RIGHT(tbl_data[[#This Row],[HDD]],3)="SSD","SSD", IF(RIGHT(tbl_data[[#This Row],[HDD]],3)="SAS","SAS", FALSE)))</f>
        <v>SATA2</v>
      </c>
      <c r="L107" t="s">
        <v>167</v>
      </c>
      <c r="M107" t="str">
        <f>LEFT(tbl_data[[#This Row],[Location]],LEN(tbl_data[[#This Row],[Location]])-6)</f>
        <v>Washington D.C.</v>
      </c>
      <c r="N107" t="str">
        <f>MID(tbl_data[[#This Row],[Location]],LEN(tbl_data[[#This Row],[City]])+1,3)</f>
        <v>WDC</v>
      </c>
      <c r="O107" t="str">
        <f>RIGHT(tbl_data[[#This Row],[Location]],2)</f>
        <v>01</v>
      </c>
      <c r="P107" t="s">
        <v>168</v>
      </c>
      <c r="Q107" s="5" t="str">
        <f>LEFT(tbl_data[[#This Row],[Price]],1)</f>
        <v>$</v>
      </c>
      <c r="R107" s="9">
        <f>INT(MID(tbl_data[[#This Row],[Price]],2,10))</f>
        <v>105</v>
      </c>
    </row>
    <row r="108" spans="1:18" x14ac:dyDescent="0.25">
      <c r="A108" s="5">
        <v>107</v>
      </c>
      <c r="B108" t="s">
        <v>169</v>
      </c>
      <c r="C108" t="str">
        <f>LEFT(tbl_data[[#This Row],[Model]],FIND(" ",tbl_data[[#This Row],[Model]]))</f>
        <v xml:space="preserve">Dell </v>
      </c>
      <c r="D108" t="str">
        <f>RIGHT(tbl_data[[#This Row],[Model]],LEN(tbl_data[[#This Row],[Model]]) -FIND(" ",tbl_data[[#This Row],[Model]],LEN(tbl_data[[#This Row],[Model]])-9))</f>
        <v>X3430</v>
      </c>
      <c r="E108" t="s">
        <v>158</v>
      </c>
      <c r="F108">
        <f>IFERROR(INT(LEFT(tbl_data[[#This Row],[RAM]],2)), INT(LEFT(tbl_data[[#This Row],[RAM]],1)))</f>
        <v>8</v>
      </c>
      <c r="G108" t="str">
        <f>"GDDR"&amp; RIGHT(tbl_data[[#This Row],[RAM]],1)</f>
        <v>GDDR3</v>
      </c>
      <c r="H108" t="s">
        <v>61</v>
      </c>
      <c r="I108" t="str">
        <f>IF(MID(tbl_data[[#This Row],[HDD]],2,1)="x", LEFT(tbl_data[[#This Row],[HDD]],2), LEFT(tbl_data[[#This Row],[HDD]],3))</f>
        <v>2x</v>
      </c>
      <c r="J108" t="str">
        <f>MID(tbl_data[[#This Row],[HDD]],LEN(tbl_data[[#This Row],[HDD Count]])+1,LEN(tbl_data[[#This Row],[HDD]])-LEN(tbl_data[[#This Row],[Hard Type]])-LEN(tbl_data[[#This Row],[HDD Count]]))</f>
        <v>500GB</v>
      </c>
      <c r="K108" t="str">
        <f>IF(RIGHT(tbl_data[[#This Row],[HDD]],5)="SATA2","SATA2",IF(RIGHT(tbl_data[[#This Row],[HDD]],3)="SSD","SSD", IF(RIGHT(tbl_data[[#This Row],[HDD]],3)="SAS","SAS", FALSE)))</f>
        <v>SATA2</v>
      </c>
      <c r="L108" t="s">
        <v>167</v>
      </c>
      <c r="M108" t="str">
        <f>LEFT(tbl_data[[#This Row],[Location]],LEN(tbl_data[[#This Row],[Location]])-6)</f>
        <v>Washington D.C.</v>
      </c>
      <c r="N108" t="str">
        <f>MID(tbl_data[[#This Row],[Location]],LEN(tbl_data[[#This Row],[City]])+1,3)</f>
        <v>WDC</v>
      </c>
      <c r="O108" t="str">
        <f>RIGHT(tbl_data[[#This Row],[Location]],2)</f>
        <v>01</v>
      </c>
      <c r="P108" t="s">
        <v>170</v>
      </c>
      <c r="Q108" s="5" t="str">
        <f>LEFT(tbl_data[[#This Row],[Price]],1)</f>
        <v>$</v>
      </c>
      <c r="R108" s="9">
        <f>INT(MID(tbl_data[[#This Row],[Price]],2,10))</f>
        <v>55</v>
      </c>
    </row>
    <row r="109" spans="1:18" x14ac:dyDescent="0.25">
      <c r="A109" s="5">
        <v>108</v>
      </c>
      <c r="B109" t="s">
        <v>72</v>
      </c>
      <c r="C109" t="str">
        <f>LEFT(tbl_data[[#This Row],[Model]],FIND(" ",tbl_data[[#This Row],[Model]]))</f>
        <v xml:space="preserve">Dell </v>
      </c>
      <c r="D109" t="str">
        <f>RIGHT(tbl_data[[#This Row],[Model]],LEN(tbl_data[[#This Row],[Model]]) -FIND(" ",tbl_data[[#This Row],[Model]],LEN(tbl_data[[#This Row],[Model]])-9))</f>
        <v>E3-1270v2</v>
      </c>
      <c r="E109" t="s">
        <v>19</v>
      </c>
      <c r="F109">
        <f>IFERROR(INT(LEFT(tbl_data[[#This Row],[RAM]],2)), INT(LEFT(tbl_data[[#This Row],[RAM]],1)))</f>
        <v>16</v>
      </c>
      <c r="G109" t="str">
        <f>"GDDR"&amp; RIGHT(tbl_data[[#This Row],[RAM]],1)</f>
        <v>GDDR3</v>
      </c>
      <c r="H109" t="s">
        <v>64</v>
      </c>
      <c r="I109" t="str">
        <f>IF(MID(tbl_data[[#This Row],[HDD]],2,1)="x", LEFT(tbl_data[[#This Row],[HDD]],2), LEFT(tbl_data[[#This Row],[HDD]],3))</f>
        <v>2x</v>
      </c>
      <c r="J109" t="str">
        <f>MID(tbl_data[[#This Row],[HDD]],LEN(tbl_data[[#This Row],[HDD Count]])+1,LEN(tbl_data[[#This Row],[HDD]])-LEN(tbl_data[[#This Row],[Hard Type]])-LEN(tbl_data[[#This Row],[HDD Count]]))</f>
        <v>1TB</v>
      </c>
      <c r="K109" t="str">
        <f>IF(RIGHT(tbl_data[[#This Row],[HDD]],5)="SATA2","SATA2",IF(RIGHT(tbl_data[[#This Row],[HDD]],3)="SSD","SSD", IF(RIGHT(tbl_data[[#This Row],[HDD]],3)="SAS","SAS", FALSE)))</f>
        <v>SATA2</v>
      </c>
      <c r="L109" t="s">
        <v>171</v>
      </c>
      <c r="M109" t="str">
        <f>LEFT(tbl_data[[#This Row],[Location]],LEN(tbl_data[[#This Row],[Location]])-6)</f>
        <v>San Francisco</v>
      </c>
      <c r="N109" t="str">
        <f>MID(tbl_data[[#This Row],[Location]],LEN(tbl_data[[#This Row],[City]])+1,3)</f>
        <v>SFO</v>
      </c>
      <c r="O109" t="str">
        <f>RIGHT(tbl_data[[#This Row],[Location]],2)</f>
        <v>12</v>
      </c>
      <c r="P109" t="s">
        <v>172</v>
      </c>
      <c r="Q109" s="5" t="str">
        <f>LEFT(tbl_data[[#This Row],[Price]],1)</f>
        <v>$</v>
      </c>
      <c r="R109" s="9">
        <f>INT(MID(tbl_data[[#This Row],[Price]],2,10))</f>
        <v>121</v>
      </c>
    </row>
    <row r="110" spans="1:18" x14ac:dyDescent="0.25">
      <c r="A110" s="5">
        <v>109</v>
      </c>
      <c r="B110" t="s">
        <v>173</v>
      </c>
      <c r="C110" t="str">
        <f>LEFT(tbl_data[[#This Row],[Model]],FIND(" ",tbl_data[[#This Row],[Model]]))</f>
        <v xml:space="preserve">Dell </v>
      </c>
      <c r="D110" t="str">
        <f>RIGHT(tbl_data[[#This Row],[Model]],LEN(tbl_data[[#This Row],[Model]]) -FIND(" ",tbl_data[[#This Row],[Model]],LEN(tbl_data[[#This Row],[Model]])-9))</f>
        <v>E5-2650V4</v>
      </c>
      <c r="E110" t="s">
        <v>30</v>
      </c>
      <c r="F110">
        <f>IFERROR(INT(LEFT(tbl_data[[#This Row],[RAM]],2)), INT(LEFT(tbl_data[[#This Row],[RAM]],1)))</f>
        <v>12</v>
      </c>
      <c r="G110" t="str">
        <f>"GDDR"&amp; RIGHT(tbl_data[[#This Row],[RAM]],1)</f>
        <v>GDDR4</v>
      </c>
      <c r="H110" t="s">
        <v>31</v>
      </c>
      <c r="I110" t="str">
        <f>IF(MID(tbl_data[[#This Row],[HDD]],2,1)="x", LEFT(tbl_data[[#This Row],[HDD]],2), LEFT(tbl_data[[#This Row],[HDD]],3))</f>
        <v>4x</v>
      </c>
      <c r="J110" t="str">
        <f>MID(tbl_data[[#This Row],[HDD]],LEN(tbl_data[[#This Row],[HDD Count]])+1,LEN(tbl_data[[#This Row],[HDD]])-LEN(tbl_data[[#This Row],[Hard Type]])-LEN(tbl_data[[#This Row],[HDD Count]]))</f>
        <v>480GB</v>
      </c>
      <c r="K110" t="str">
        <f>IF(RIGHT(tbl_data[[#This Row],[HDD]],5)="SATA2","SATA2",IF(RIGHT(tbl_data[[#This Row],[HDD]],3)="SSD","SSD", IF(RIGHT(tbl_data[[#This Row],[HDD]],3)="SAS","SAS", FALSE)))</f>
        <v>SSD</v>
      </c>
      <c r="L110" t="s">
        <v>174</v>
      </c>
      <c r="M110" t="str">
        <f>LEFT(tbl_data[[#This Row],[Location]],LEN(tbl_data[[#This Row],[Location]])-6)</f>
        <v>Singapore</v>
      </c>
      <c r="N110" t="str">
        <f>MID(tbl_data[[#This Row],[Location]],LEN(tbl_data[[#This Row],[City]])+1,3)</f>
        <v>SIN</v>
      </c>
      <c r="O110" t="str">
        <f>RIGHT(tbl_data[[#This Row],[Location]],2)</f>
        <v>11</v>
      </c>
      <c r="P110" t="s">
        <v>175</v>
      </c>
      <c r="Q110" s="5" t="str">
        <f>LEFT(tbl_data[[#This Row],[Price]],1)</f>
        <v>S</v>
      </c>
      <c r="R110" s="9">
        <f>INT(MID(tbl_data[[#This Row],[Price]],2,10))</f>
        <v>565</v>
      </c>
    </row>
    <row r="111" spans="1:18" x14ac:dyDescent="0.25">
      <c r="A111" s="5">
        <v>110</v>
      </c>
      <c r="B111" t="s">
        <v>54</v>
      </c>
      <c r="C111" t="str">
        <f>LEFT(tbl_data[[#This Row],[Model]],FIND(" ",tbl_data[[#This Row],[Model]]))</f>
        <v xml:space="preserve">Dell </v>
      </c>
      <c r="D111" t="str">
        <f>RIGHT(tbl_data[[#This Row],[Model]],LEN(tbl_data[[#This Row],[Model]]) -FIND(" ",tbl_data[[#This Row],[Model]],LEN(tbl_data[[#This Row],[Model]])-9))</f>
        <v>E5-2650v4</v>
      </c>
      <c r="E111" t="s">
        <v>30</v>
      </c>
      <c r="F111">
        <f>IFERROR(INT(LEFT(tbl_data[[#This Row],[RAM]],2)), INT(LEFT(tbl_data[[#This Row],[RAM]],1)))</f>
        <v>12</v>
      </c>
      <c r="G111" t="str">
        <f>"GDDR"&amp; RIGHT(tbl_data[[#This Row],[RAM]],1)</f>
        <v>GDDR4</v>
      </c>
      <c r="H111" t="s">
        <v>31</v>
      </c>
      <c r="I111" t="str">
        <f>IF(MID(tbl_data[[#This Row],[HDD]],2,1)="x", LEFT(tbl_data[[#This Row],[HDD]],2), LEFT(tbl_data[[#This Row],[HDD]],3))</f>
        <v>4x</v>
      </c>
      <c r="J111" t="str">
        <f>MID(tbl_data[[#This Row],[HDD]],LEN(tbl_data[[#This Row],[HDD Count]])+1,LEN(tbl_data[[#This Row],[HDD]])-LEN(tbl_data[[#This Row],[Hard Type]])-LEN(tbl_data[[#This Row],[HDD Count]]))</f>
        <v>480GB</v>
      </c>
      <c r="K111" t="str">
        <f>IF(RIGHT(tbl_data[[#This Row],[HDD]],5)="SATA2","SATA2",IF(RIGHT(tbl_data[[#This Row],[HDD]],3)="SSD","SSD", IF(RIGHT(tbl_data[[#This Row],[HDD]],3)="SAS","SAS", FALSE)))</f>
        <v>SSD</v>
      </c>
      <c r="L111" t="s">
        <v>167</v>
      </c>
      <c r="M111" t="str">
        <f>LEFT(tbl_data[[#This Row],[Location]],LEN(tbl_data[[#This Row],[Location]])-6)</f>
        <v>Washington D.C.</v>
      </c>
      <c r="N111" t="str">
        <f>MID(tbl_data[[#This Row],[Location]],LEN(tbl_data[[#This Row],[City]])+1,3)</f>
        <v>WDC</v>
      </c>
      <c r="O111" t="str">
        <f>RIGHT(tbl_data[[#This Row],[Location]],2)</f>
        <v>01</v>
      </c>
      <c r="P111" t="s">
        <v>176</v>
      </c>
      <c r="Q111" s="5" t="str">
        <f>LEFT(tbl_data[[#This Row],[Price]],1)</f>
        <v>$</v>
      </c>
      <c r="R111" s="9">
        <f>INT(MID(tbl_data[[#This Row],[Price]],2,10))</f>
        <v>431</v>
      </c>
    </row>
    <row r="112" spans="1:18" x14ac:dyDescent="0.25">
      <c r="A112" s="5">
        <v>111</v>
      </c>
      <c r="B112" t="s">
        <v>56</v>
      </c>
      <c r="C112" t="str">
        <f>LEFT(tbl_data[[#This Row],[Model]],FIND(" ",tbl_data[[#This Row],[Model]]))</f>
        <v xml:space="preserve">Dell </v>
      </c>
      <c r="D112" t="str">
        <f>RIGHT(tbl_data[[#This Row],[Model]],LEN(tbl_data[[#This Row],[Model]]) -FIND(" ",tbl_data[[#This Row],[Model]],LEN(tbl_data[[#This Row],[Model]])-9))</f>
        <v>E5-2630v4</v>
      </c>
      <c r="E112" t="s">
        <v>30</v>
      </c>
      <c r="F112">
        <f>IFERROR(INT(LEFT(tbl_data[[#This Row],[RAM]],2)), INT(LEFT(tbl_data[[#This Row],[RAM]],1)))</f>
        <v>12</v>
      </c>
      <c r="G112" t="str">
        <f>"GDDR"&amp; RIGHT(tbl_data[[#This Row],[RAM]],1)</f>
        <v>GDDR4</v>
      </c>
      <c r="H112" t="s">
        <v>31</v>
      </c>
      <c r="I112" t="str">
        <f>IF(MID(tbl_data[[#This Row],[HDD]],2,1)="x", LEFT(tbl_data[[#This Row],[HDD]],2), LEFT(tbl_data[[#This Row],[HDD]],3))</f>
        <v>4x</v>
      </c>
      <c r="J112" t="str">
        <f>MID(tbl_data[[#This Row],[HDD]],LEN(tbl_data[[#This Row],[HDD Count]])+1,LEN(tbl_data[[#This Row],[HDD]])-LEN(tbl_data[[#This Row],[Hard Type]])-LEN(tbl_data[[#This Row],[HDD Count]]))</f>
        <v>480GB</v>
      </c>
      <c r="K112" t="str">
        <f>IF(RIGHT(tbl_data[[#This Row],[HDD]],5)="SATA2","SATA2",IF(RIGHT(tbl_data[[#This Row],[HDD]],3)="SSD","SSD", IF(RIGHT(tbl_data[[#This Row],[HDD]],3)="SAS","SAS", FALSE)))</f>
        <v>SSD</v>
      </c>
      <c r="L112" t="s">
        <v>167</v>
      </c>
      <c r="M112" t="str">
        <f>LEFT(tbl_data[[#This Row],[Location]],LEN(tbl_data[[#This Row],[Location]])-6)</f>
        <v>Washington D.C.</v>
      </c>
      <c r="N112" t="str">
        <f>MID(tbl_data[[#This Row],[Location]],LEN(tbl_data[[#This Row],[City]])+1,3)</f>
        <v>WDC</v>
      </c>
      <c r="O112" t="str">
        <f>RIGHT(tbl_data[[#This Row],[Location]],2)</f>
        <v>01</v>
      </c>
      <c r="P112" t="s">
        <v>177</v>
      </c>
      <c r="Q112" s="5" t="str">
        <f>LEFT(tbl_data[[#This Row],[Price]],1)</f>
        <v>$</v>
      </c>
      <c r="R112" s="9">
        <f>INT(MID(tbl_data[[#This Row],[Price]],2,10))</f>
        <v>380</v>
      </c>
    </row>
    <row r="113" spans="1:18" x14ac:dyDescent="0.25">
      <c r="A113" s="5">
        <v>112</v>
      </c>
      <c r="B113" t="s">
        <v>178</v>
      </c>
      <c r="C113" t="str">
        <f>LEFT(tbl_data[[#This Row],[Model]],FIND(" ",tbl_data[[#This Row],[Model]]))</f>
        <v xml:space="preserve">Dell </v>
      </c>
      <c r="D113" t="str">
        <f>RIGHT(tbl_data[[#This Row],[Model]],LEN(tbl_data[[#This Row],[Model]]) -FIND(" ",tbl_data[[#This Row],[Model]],LEN(tbl_data[[#This Row],[Model]])-9))</f>
        <v>E5-2630v3</v>
      </c>
      <c r="E113" t="s">
        <v>30</v>
      </c>
      <c r="F113">
        <f>IFERROR(INT(LEFT(tbl_data[[#This Row],[RAM]],2)), INT(LEFT(tbl_data[[#This Row],[RAM]],1)))</f>
        <v>12</v>
      </c>
      <c r="G113" t="str">
        <f>"GDDR"&amp; RIGHT(tbl_data[[#This Row],[RAM]],1)</f>
        <v>GDDR4</v>
      </c>
      <c r="H113" t="s">
        <v>49</v>
      </c>
      <c r="I113" t="str">
        <f>IF(MID(tbl_data[[#This Row],[HDD]],2,1)="x", LEFT(tbl_data[[#This Row],[HDD]],2), LEFT(tbl_data[[#This Row],[HDD]],3))</f>
        <v>2x</v>
      </c>
      <c r="J113" t="str">
        <f>MID(tbl_data[[#This Row],[HDD]],LEN(tbl_data[[#This Row],[HDD Count]])+1,LEN(tbl_data[[#This Row],[HDD]])-LEN(tbl_data[[#This Row],[Hard Type]])-LEN(tbl_data[[#This Row],[HDD Count]]))</f>
        <v>120GB</v>
      </c>
      <c r="K113" t="str">
        <f>IF(RIGHT(tbl_data[[#This Row],[HDD]],5)="SATA2","SATA2",IF(RIGHT(tbl_data[[#This Row],[HDD]],3)="SSD","SSD", IF(RIGHT(tbl_data[[#This Row],[HDD]],3)="SAS","SAS", FALSE)))</f>
        <v>SSD</v>
      </c>
      <c r="L113" t="s">
        <v>167</v>
      </c>
      <c r="M113" t="str">
        <f>LEFT(tbl_data[[#This Row],[Location]],LEN(tbl_data[[#This Row],[Location]])-6)</f>
        <v>Washington D.C.</v>
      </c>
      <c r="N113" t="str">
        <f>MID(tbl_data[[#This Row],[Location]],LEN(tbl_data[[#This Row],[City]])+1,3)</f>
        <v>WDC</v>
      </c>
      <c r="O113" t="str">
        <f>RIGHT(tbl_data[[#This Row],[Location]],2)</f>
        <v>01</v>
      </c>
      <c r="P113" t="s">
        <v>179</v>
      </c>
      <c r="Q113" s="5" t="str">
        <f>LEFT(tbl_data[[#This Row],[Price]],1)</f>
        <v>$</v>
      </c>
      <c r="R113" s="9">
        <f>INT(MID(tbl_data[[#This Row],[Price]],2,10))</f>
        <v>360</v>
      </c>
    </row>
    <row r="114" spans="1:18" x14ac:dyDescent="0.25">
      <c r="A114" s="5">
        <v>113</v>
      </c>
      <c r="B114" t="s">
        <v>180</v>
      </c>
      <c r="C114" t="str">
        <f>LEFT(tbl_data[[#This Row],[Model]],FIND(" ",tbl_data[[#This Row],[Model]]))</f>
        <v xml:space="preserve">HP </v>
      </c>
      <c r="D114" t="str">
        <f>RIGHT(tbl_data[[#This Row],[Model]],LEN(tbl_data[[#This Row],[Model]]) -FIND(" ",tbl_data[[#This Row],[Model]],LEN(tbl_data[[#This Row],[Model]])-9))</f>
        <v>E5-2650v3</v>
      </c>
      <c r="E114" t="s">
        <v>30</v>
      </c>
      <c r="F114">
        <f>IFERROR(INT(LEFT(tbl_data[[#This Row],[RAM]],2)), INT(LEFT(tbl_data[[#This Row],[RAM]],1)))</f>
        <v>12</v>
      </c>
      <c r="G114" t="str">
        <f>"GDDR"&amp; RIGHT(tbl_data[[#This Row],[RAM]],1)</f>
        <v>GDDR4</v>
      </c>
      <c r="H114" t="s">
        <v>49</v>
      </c>
      <c r="I114" t="str">
        <f>IF(MID(tbl_data[[#This Row],[HDD]],2,1)="x", LEFT(tbl_data[[#This Row],[HDD]],2), LEFT(tbl_data[[#This Row],[HDD]],3))</f>
        <v>2x</v>
      </c>
      <c r="J114" t="str">
        <f>MID(tbl_data[[#This Row],[HDD]],LEN(tbl_data[[#This Row],[HDD Count]])+1,LEN(tbl_data[[#This Row],[HDD]])-LEN(tbl_data[[#This Row],[Hard Type]])-LEN(tbl_data[[#This Row],[HDD Count]]))</f>
        <v>120GB</v>
      </c>
      <c r="K114" t="str">
        <f>IF(RIGHT(tbl_data[[#This Row],[HDD]],5)="SATA2","SATA2",IF(RIGHT(tbl_data[[#This Row],[HDD]],3)="SSD","SSD", IF(RIGHT(tbl_data[[#This Row],[HDD]],3)="SAS","SAS", FALSE)))</f>
        <v>SSD</v>
      </c>
      <c r="L114" t="s">
        <v>167</v>
      </c>
      <c r="M114" t="str">
        <f>LEFT(tbl_data[[#This Row],[Location]],LEN(tbl_data[[#This Row],[Location]])-6)</f>
        <v>Washington D.C.</v>
      </c>
      <c r="N114" t="str">
        <f>MID(tbl_data[[#This Row],[Location]],LEN(tbl_data[[#This Row],[City]])+1,3)</f>
        <v>WDC</v>
      </c>
      <c r="O114" t="str">
        <f>RIGHT(tbl_data[[#This Row],[Location]],2)</f>
        <v>01</v>
      </c>
      <c r="P114" t="s">
        <v>181</v>
      </c>
      <c r="Q114" s="5" t="str">
        <f>LEFT(tbl_data[[#This Row],[Price]],1)</f>
        <v>$</v>
      </c>
      <c r="R114" s="9">
        <f>INT(MID(tbl_data[[#This Row],[Price]],2,10))</f>
        <v>413</v>
      </c>
    </row>
    <row r="115" spans="1:18" x14ac:dyDescent="0.25">
      <c r="A115" s="5">
        <v>114</v>
      </c>
      <c r="B115" t="s">
        <v>58</v>
      </c>
      <c r="C115" t="str">
        <f>LEFT(tbl_data[[#This Row],[Model]],FIND(" ",tbl_data[[#This Row],[Model]]))</f>
        <v xml:space="preserve">HP </v>
      </c>
      <c r="D115" t="str">
        <f>RIGHT(tbl_data[[#This Row],[Model]],LEN(tbl_data[[#This Row],[Model]]) -FIND(" ",tbl_data[[#This Row],[Model]],LEN(tbl_data[[#This Row],[Model]])-9))</f>
        <v>E5-2620v3</v>
      </c>
      <c r="E115" t="s">
        <v>34</v>
      </c>
      <c r="F115">
        <f>IFERROR(INT(LEFT(tbl_data[[#This Row],[RAM]],2)), INT(LEFT(tbl_data[[#This Row],[RAM]],1)))</f>
        <v>64</v>
      </c>
      <c r="G115" t="str">
        <f>"GDDR"&amp; RIGHT(tbl_data[[#This Row],[RAM]],1)</f>
        <v>GDDR4</v>
      </c>
      <c r="H115" t="s">
        <v>49</v>
      </c>
      <c r="I115" t="str">
        <f>IF(MID(tbl_data[[#This Row],[HDD]],2,1)="x", LEFT(tbl_data[[#This Row],[HDD]],2), LEFT(tbl_data[[#This Row],[HDD]],3))</f>
        <v>2x</v>
      </c>
      <c r="J115" t="str">
        <f>MID(tbl_data[[#This Row],[HDD]],LEN(tbl_data[[#This Row],[HDD Count]])+1,LEN(tbl_data[[#This Row],[HDD]])-LEN(tbl_data[[#This Row],[Hard Type]])-LEN(tbl_data[[#This Row],[HDD Count]]))</f>
        <v>120GB</v>
      </c>
      <c r="K115" t="str">
        <f>IF(RIGHT(tbl_data[[#This Row],[HDD]],5)="SATA2","SATA2",IF(RIGHT(tbl_data[[#This Row],[HDD]],3)="SSD","SSD", IF(RIGHT(tbl_data[[#This Row],[HDD]],3)="SAS","SAS", FALSE)))</f>
        <v>SSD</v>
      </c>
      <c r="L115" t="s">
        <v>171</v>
      </c>
      <c r="M115" t="str">
        <f>LEFT(tbl_data[[#This Row],[Location]],LEN(tbl_data[[#This Row],[Location]])-6)</f>
        <v>San Francisco</v>
      </c>
      <c r="N115" t="str">
        <f>MID(tbl_data[[#This Row],[Location]],LEN(tbl_data[[#This Row],[City]])+1,3)</f>
        <v>SFO</v>
      </c>
      <c r="O115" t="str">
        <f>RIGHT(tbl_data[[#This Row],[Location]],2)</f>
        <v>12</v>
      </c>
      <c r="P115" t="s">
        <v>182</v>
      </c>
      <c r="Q115" s="5" t="str">
        <f>LEFT(tbl_data[[#This Row],[Price]],1)</f>
        <v>$</v>
      </c>
      <c r="R115" s="9">
        <f>INT(MID(tbl_data[[#This Row],[Price]],2,10))</f>
        <v>305</v>
      </c>
    </row>
    <row r="116" spans="1:18" x14ac:dyDescent="0.25">
      <c r="A116" s="5">
        <v>115</v>
      </c>
      <c r="B116" t="s">
        <v>88</v>
      </c>
      <c r="C116" t="str">
        <f>LEFT(tbl_data[[#This Row],[Model]],FIND(" ",tbl_data[[#This Row],[Model]]))</f>
        <v xml:space="preserve">Dell </v>
      </c>
      <c r="D116" t="str">
        <f>RIGHT(tbl_data[[#This Row],[Model]],LEN(tbl_data[[#This Row],[Model]]) -FIND(" ",tbl_data[[#This Row],[Model]],LEN(tbl_data[[#This Row],[Model]])-9))</f>
        <v>E5-2620v3</v>
      </c>
      <c r="E116" t="s">
        <v>34</v>
      </c>
      <c r="F116">
        <f>IFERROR(INT(LEFT(tbl_data[[#This Row],[RAM]],2)), INT(LEFT(tbl_data[[#This Row],[RAM]],1)))</f>
        <v>64</v>
      </c>
      <c r="G116" t="str">
        <f>"GDDR"&amp; RIGHT(tbl_data[[#This Row],[RAM]],1)</f>
        <v>GDDR4</v>
      </c>
      <c r="H116" t="s">
        <v>49</v>
      </c>
      <c r="I116" t="str">
        <f>IF(MID(tbl_data[[#This Row],[HDD]],2,1)="x", LEFT(tbl_data[[#This Row],[HDD]],2), LEFT(tbl_data[[#This Row],[HDD]],3))</f>
        <v>2x</v>
      </c>
      <c r="J116" t="str">
        <f>MID(tbl_data[[#This Row],[HDD]],LEN(tbl_data[[#This Row],[HDD Count]])+1,LEN(tbl_data[[#This Row],[HDD]])-LEN(tbl_data[[#This Row],[Hard Type]])-LEN(tbl_data[[#This Row],[HDD Count]]))</f>
        <v>120GB</v>
      </c>
      <c r="K116" t="str">
        <f>IF(RIGHT(tbl_data[[#This Row],[HDD]],5)="SATA2","SATA2",IF(RIGHT(tbl_data[[#This Row],[HDD]],3)="SSD","SSD", IF(RIGHT(tbl_data[[#This Row],[HDD]],3)="SAS","SAS", FALSE)))</f>
        <v>SSD</v>
      </c>
      <c r="L116" t="s">
        <v>171</v>
      </c>
      <c r="M116" t="str">
        <f>LEFT(tbl_data[[#This Row],[Location]],LEN(tbl_data[[#This Row],[Location]])-6)</f>
        <v>San Francisco</v>
      </c>
      <c r="N116" t="str">
        <f>MID(tbl_data[[#This Row],[Location]],LEN(tbl_data[[#This Row],[City]])+1,3)</f>
        <v>SFO</v>
      </c>
      <c r="O116" t="str">
        <f>RIGHT(tbl_data[[#This Row],[Location]],2)</f>
        <v>12</v>
      </c>
      <c r="P116" t="s">
        <v>183</v>
      </c>
      <c r="Q116" s="5" t="str">
        <f>LEFT(tbl_data[[#This Row],[Price]],1)</f>
        <v>$</v>
      </c>
      <c r="R116" s="9">
        <f>INT(MID(tbl_data[[#This Row],[Price]],2,10))</f>
        <v>303</v>
      </c>
    </row>
    <row r="117" spans="1:18" x14ac:dyDescent="0.25">
      <c r="A117" s="5">
        <v>116</v>
      </c>
      <c r="B117" t="s">
        <v>184</v>
      </c>
      <c r="C117" t="str">
        <f>LEFT(tbl_data[[#This Row],[Model]],FIND(" ",tbl_data[[#This Row],[Model]]))</f>
        <v xml:space="preserve">HP </v>
      </c>
      <c r="D117" t="str">
        <f>RIGHT(tbl_data[[#This Row],[Model]],LEN(tbl_data[[#This Row],[Model]]) -FIND(" ",tbl_data[[#This Row],[Model]],LEN(tbl_data[[#This Row],[Model]])-9))</f>
        <v>E5-2630v3</v>
      </c>
      <c r="E117" t="s">
        <v>30</v>
      </c>
      <c r="F117">
        <f>IFERROR(INT(LEFT(tbl_data[[#This Row],[RAM]],2)), INT(LEFT(tbl_data[[#This Row],[RAM]],1)))</f>
        <v>12</v>
      </c>
      <c r="G117" t="str">
        <f>"GDDR"&amp; RIGHT(tbl_data[[#This Row],[RAM]],1)</f>
        <v>GDDR4</v>
      </c>
      <c r="H117" t="s">
        <v>49</v>
      </c>
      <c r="I117" t="str">
        <f>IF(MID(tbl_data[[#This Row],[HDD]],2,1)="x", LEFT(tbl_data[[#This Row],[HDD]],2), LEFT(tbl_data[[#This Row],[HDD]],3))</f>
        <v>2x</v>
      </c>
      <c r="J117" t="str">
        <f>MID(tbl_data[[#This Row],[HDD]],LEN(tbl_data[[#This Row],[HDD Count]])+1,LEN(tbl_data[[#This Row],[HDD]])-LEN(tbl_data[[#This Row],[Hard Type]])-LEN(tbl_data[[#This Row],[HDD Count]]))</f>
        <v>120GB</v>
      </c>
      <c r="K117" t="str">
        <f>IF(RIGHT(tbl_data[[#This Row],[HDD]],5)="SATA2","SATA2",IF(RIGHT(tbl_data[[#This Row],[HDD]],3)="SSD","SSD", IF(RIGHT(tbl_data[[#This Row],[HDD]],3)="SAS","SAS", FALSE)))</f>
        <v>SSD</v>
      </c>
      <c r="L117" t="s">
        <v>171</v>
      </c>
      <c r="M117" t="str">
        <f>LEFT(tbl_data[[#This Row],[Location]],LEN(tbl_data[[#This Row],[Location]])-6)</f>
        <v>San Francisco</v>
      </c>
      <c r="N117" t="str">
        <f>MID(tbl_data[[#This Row],[Location]],LEN(tbl_data[[#This Row],[City]])+1,3)</f>
        <v>SFO</v>
      </c>
      <c r="O117" t="str">
        <f>RIGHT(tbl_data[[#This Row],[Location]],2)</f>
        <v>12</v>
      </c>
      <c r="P117" t="s">
        <v>185</v>
      </c>
      <c r="Q117" s="5" t="str">
        <f>LEFT(tbl_data[[#This Row],[Price]],1)</f>
        <v>$</v>
      </c>
      <c r="R117" s="9">
        <f>INT(MID(tbl_data[[#This Row],[Price]],2,10))</f>
        <v>362</v>
      </c>
    </row>
    <row r="118" spans="1:18" x14ac:dyDescent="0.25">
      <c r="A118" s="5">
        <v>117</v>
      </c>
      <c r="B118" t="s">
        <v>178</v>
      </c>
      <c r="C118" t="str">
        <f>LEFT(tbl_data[[#This Row],[Model]],FIND(" ",tbl_data[[#This Row],[Model]]))</f>
        <v xml:space="preserve">Dell </v>
      </c>
      <c r="D118" t="str">
        <f>RIGHT(tbl_data[[#This Row],[Model]],LEN(tbl_data[[#This Row],[Model]]) -FIND(" ",tbl_data[[#This Row],[Model]],LEN(tbl_data[[#This Row],[Model]])-9))</f>
        <v>E5-2630v3</v>
      </c>
      <c r="E118" t="s">
        <v>30</v>
      </c>
      <c r="F118">
        <f>IFERROR(INT(LEFT(tbl_data[[#This Row],[RAM]],2)), INT(LEFT(tbl_data[[#This Row],[RAM]],1)))</f>
        <v>12</v>
      </c>
      <c r="G118" t="str">
        <f>"GDDR"&amp; RIGHT(tbl_data[[#This Row],[RAM]],1)</f>
        <v>GDDR4</v>
      </c>
      <c r="H118" t="s">
        <v>49</v>
      </c>
      <c r="I118" t="str">
        <f>IF(MID(tbl_data[[#This Row],[HDD]],2,1)="x", LEFT(tbl_data[[#This Row],[HDD]],2), LEFT(tbl_data[[#This Row],[HDD]],3))</f>
        <v>2x</v>
      </c>
      <c r="J118" t="str">
        <f>MID(tbl_data[[#This Row],[HDD]],LEN(tbl_data[[#This Row],[HDD Count]])+1,LEN(tbl_data[[#This Row],[HDD]])-LEN(tbl_data[[#This Row],[Hard Type]])-LEN(tbl_data[[#This Row],[HDD Count]]))</f>
        <v>120GB</v>
      </c>
      <c r="K118" t="str">
        <f>IF(RIGHT(tbl_data[[#This Row],[HDD]],5)="SATA2","SATA2",IF(RIGHT(tbl_data[[#This Row],[HDD]],3)="SSD","SSD", IF(RIGHT(tbl_data[[#This Row],[HDD]],3)="SAS","SAS", FALSE)))</f>
        <v>SSD</v>
      </c>
      <c r="L118" t="s">
        <v>171</v>
      </c>
      <c r="M118" t="str">
        <f>LEFT(tbl_data[[#This Row],[Location]],LEN(tbl_data[[#This Row],[Location]])-6)</f>
        <v>San Francisco</v>
      </c>
      <c r="N118" t="str">
        <f>MID(tbl_data[[#This Row],[Location]],LEN(tbl_data[[#This Row],[City]])+1,3)</f>
        <v>SFO</v>
      </c>
      <c r="O118" t="str">
        <f>RIGHT(tbl_data[[#This Row],[Location]],2)</f>
        <v>12</v>
      </c>
      <c r="P118" t="s">
        <v>179</v>
      </c>
      <c r="Q118" s="5" t="str">
        <f>LEFT(tbl_data[[#This Row],[Price]],1)</f>
        <v>$</v>
      </c>
      <c r="R118" s="9">
        <f>INT(MID(tbl_data[[#This Row],[Price]],2,10))</f>
        <v>360</v>
      </c>
    </row>
    <row r="119" spans="1:18" x14ac:dyDescent="0.25">
      <c r="A119" s="5">
        <v>118</v>
      </c>
      <c r="B119" t="s">
        <v>56</v>
      </c>
      <c r="C119" t="str">
        <f>LEFT(tbl_data[[#This Row],[Model]],FIND(" ",tbl_data[[#This Row],[Model]]))</f>
        <v xml:space="preserve">Dell </v>
      </c>
      <c r="D119" t="str">
        <f>RIGHT(tbl_data[[#This Row],[Model]],LEN(tbl_data[[#This Row],[Model]]) -FIND(" ",tbl_data[[#This Row],[Model]],LEN(tbl_data[[#This Row],[Model]])-9))</f>
        <v>E5-2630v4</v>
      </c>
      <c r="E119" t="s">
        <v>30</v>
      </c>
      <c r="F119">
        <f>IFERROR(INT(LEFT(tbl_data[[#This Row],[RAM]],2)), INT(LEFT(tbl_data[[#This Row],[RAM]],1)))</f>
        <v>12</v>
      </c>
      <c r="G119" t="str">
        <f>"GDDR"&amp; RIGHT(tbl_data[[#This Row],[RAM]],1)</f>
        <v>GDDR4</v>
      </c>
      <c r="H119" t="s">
        <v>31</v>
      </c>
      <c r="I119" t="str">
        <f>IF(MID(tbl_data[[#This Row],[HDD]],2,1)="x", LEFT(tbl_data[[#This Row],[HDD]],2), LEFT(tbl_data[[#This Row],[HDD]],3))</f>
        <v>4x</v>
      </c>
      <c r="J119" t="str">
        <f>MID(tbl_data[[#This Row],[HDD]],LEN(tbl_data[[#This Row],[HDD Count]])+1,LEN(tbl_data[[#This Row],[HDD]])-LEN(tbl_data[[#This Row],[Hard Type]])-LEN(tbl_data[[#This Row],[HDD Count]]))</f>
        <v>480GB</v>
      </c>
      <c r="K119" t="str">
        <f>IF(RIGHT(tbl_data[[#This Row],[HDD]],5)="SATA2","SATA2",IF(RIGHT(tbl_data[[#This Row],[HDD]],3)="SSD","SSD", IF(RIGHT(tbl_data[[#This Row],[HDD]],3)="SAS","SAS", FALSE)))</f>
        <v>SSD</v>
      </c>
      <c r="L119" t="s">
        <v>171</v>
      </c>
      <c r="M119" t="str">
        <f>LEFT(tbl_data[[#This Row],[Location]],LEN(tbl_data[[#This Row],[Location]])-6)</f>
        <v>San Francisco</v>
      </c>
      <c r="N119" t="str">
        <f>MID(tbl_data[[#This Row],[Location]],LEN(tbl_data[[#This Row],[City]])+1,3)</f>
        <v>SFO</v>
      </c>
      <c r="O119" t="str">
        <f>RIGHT(tbl_data[[#This Row],[Location]],2)</f>
        <v>12</v>
      </c>
      <c r="P119" t="s">
        <v>177</v>
      </c>
      <c r="Q119" s="5" t="str">
        <f>LEFT(tbl_data[[#This Row],[Price]],1)</f>
        <v>$</v>
      </c>
      <c r="R119" s="9">
        <f>INT(MID(tbl_data[[#This Row],[Price]],2,10))</f>
        <v>380</v>
      </c>
    </row>
    <row r="120" spans="1:18" x14ac:dyDescent="0.25">
      <c r="A120" s="5">
        <v>119</v>
      </c>
      <c r="B120" t="s">
        <v>180</v>
      </c>
      <c r="C120" t="str">
        <f>LEFT(tbl_data[[#This Row],[Model]],FIND(" ",tbl_data[[#This Row],[Model]]))</f>
        <v xml:space="preserve">HP </v>
      </c>
      <c r="D120" t="str">
        <f>RIGHT(tbl_data[[#This Row],[Model]],LEN(tbl_data[[#This Row],[Model]]) -FIND(" ",tbl_data[[#This Row],[Model]],LEN(tbl_data[[#This Row],[Model]])-9))</f>
        <v>E5-2650v3</v>
      </c>
      <c r="E120" t="s">
        <v>30</v>
      </c>
      <c r="F120">
        <f>IFERROR(INT(LEFT(tbl_data[[#This Row],[RAM]],2)), INT(LEFT(tbl_data[[#This Row],[RAM]],1)))</f>
        <v>12</v>
      </c>
      <c r="G120" t="str">
        <f>"GDDR"&amp; RIGHT(tbl_data[[#This Row],[RAM]],1)</f>
        <v>GDDR4</v>
      </c>
      <c r="H120" t="s">
        <v>49</v>
      </c>
      <c r="I120" t="str">
        <f>IF(MID(tbl_data[[#This Row],[HDD]],2,1)="x", LEFT(tbl_data[[#This Row],[HDD]],2), LEFT(tbl_data[[#This Row],[HDD]],3))</f>
        <v>2x</v>
      </c>
      <c r="J120" t="str">
        <f>MID(tbl_data[[#This Row],[HDD]],LEN(tbl_data[[#This Row],[HDD Count]])+1,LEN(tbl_data[[#This Row],[HDD]])-LEN(tbl_data[[#This Row],[Hard Type]])-LEN(tbl_data[[#This Row],[HDD Count]]))</f>
        <v>120GB</v>
      </c>
      <c r="K120" t="str">
        <f>IF(RIGHT(tbl_data[[#This Row],[HDD]],5)="SATA2","SATA2",IF(RIGHT(tbl_data[[#This Row],[HDD]],3)="SSD","SSD", IF(RIGHT(tbl_data[[#This Row],[HDD]],3)="SAS","SAS", FALSE)))</f>
        <v>SSD</v>
      </c>
      <c r="L120" t="s">
        <v>171</v>
      </c>
      <c r="M120" t="str">
        <f>LEFT(tbl_data[[#This Row],[Location]],LEN(tbl_data[[#This Row],[Location]])-6)</f>
        <v>San Francisco</v>
      </c>
      <c r="N120" t="str">
        <f>MID(tbl_data[[#This Row],[Location]],LEN(tbl_data[[#This Row],[City]])+1,3)</f>
        <v>SFO</v>
      </c>
      <c r="O120" t="str">
        <f>RIGHT(tbl_data[[#This Row],[Location]],2)</f>
        <v>12</v>
      </c>
      <c r="P120" t="s">
        <v>181</v>
      </c>
      <c r="Q120" s="5" t="str">
        <f>LEFT(tbl_data[[#This Row],[Price]],1)</f>
        <v>$</v>
      </c>
      <c r="R120" s="9">
        <f>INT(MID(tbl_data[[#This Row],[Price]],2,10))</f>
        <v>413</v>
      </c>
    </row>
    <row r="121" spans="1:18" x14ac:dyDescent="0.25">
      <c r="A121" s="5">
        <v>120</v>
      </c>
      <c r="B121" t="s">
        <v>52</v>
      </c>
      <c r="C121" t="str">
        <f>LEFT(tbl_data[[#This Row],[Model]],FIND(" ",tbl_data[[#This Row],[Model]]))</f>
        <v xml:space="preserve">Dell </v>
      </c>
      <c r="D121" t="str">
        <f>RIGHT(tbl_data[[#This Row],[Model]],LEN(tbl_data[[#This Row],[Model]]) -FIND(" ",tbl_data[[#This Row],[Model]],LEN(tbl_data[[#This Row],[Model]])-9))</f>
        <v>E5-2650v3</v>
      </c>
      <c r="E121" t="s">
        <v>30</v>
      </c>
      <c r="F121">
        <f>IFERROR(INT(LEFT(tbl_data[[#This Row],[RAM]],2)), INT(LEFT(tbl_data[[#This Row],[RAM]],1)))</f>
        <v>12</v>
      </c>
      <c r="G121" t="str">
        <f>"GDDR"&amp; RIGHT(tbl_data[[#This Row],[RAM]],1)</f>
        <v>GDDR4</v>
      </c>
      <c r="H121" t="s">
        <v>49</v>
      </c>
      <c r="I121" t="str">
        <f>IF(MID(tbl_data[[#This Row],[HDD]],2,1)="x", LEFT(tbl_data[[#This Row],[HDD]],2), LEFT(tbl_data[[#This Row],[HDD]],3))</f>
        <v>2x</v>
      </c>
      <c r="J121" t="str">
        <f>MID(tbl_data[[#This Row],[HDD]],LEN(tbl_data[[#This Row],[HDD Count]])+1,LEN(tbl_data[[#This Row],[HDD]])-LEN(tbl_data[[#This Row],[Hard Type]])-LEN(tbl_data[[#This Row],[HDD Count]]))</f>
        <v>120GB</v>
      </c>
      <c r="K121" t="str">
        <f>IF(RIGHT(tbl_data[[#This Row],[HDD]],5)="SATA2","SATA2",IF(RIGHT(tbl_data[[#This Row],[HDD]],3)="SSD","SSD", IF(RIGHT(tbl_data[[#This Row],[HDD]],3)="SAS","SAS", FALSE)))</f>
        <v>SSD</v>
      </c>
      <c r="L121" t="s">
        <v>171</v>
      </c>
      <c r="M121" t="str">
        <f>LEFT(tbl_data[[#This Row],[Location]],LEN(tbl_data[[#This Row],[Location]])-6)</f>
        <v>San Francisco</v>
      </c>
      <c r="N121" t="str">
        <f>MID(tbl_data[[#This Row],[Location]],LEN(tbl_data[[#This Row],[City]])+1,3)</f>
        <v>SFO</v>
      </c>
      <c r="O121" t="str">
        <f>RIGHT(tbl_data[[#This Row],[Location]],2)</f>
        <v>12</v>
      </c>
      <c r="P121" t="s">
        <v>186</v>
      </c>
      <c r="Q121" s="5" t="str">
        <f>LEFT(tbl_data[[#This Row],[Price]],1)</f>
        <v>$</v>
      </c>
      <c r="R121" s="9">
        <f>INT(MID(tbl_data[[#This Row],[Price]],2,10))</f>
        <v>411</v>
      </c>
    </row>
    <row r="122" spans="1:18" x14ac:dyDescent="0.25">
      <c r="A122" s="5">
        <v>121</v>
      </c>
      <c r="B122" t="s">
        <v>54</v>
      </c>
      <c r="C122" t="str">
        <f>LEFT(tbl_data[[#This Row],[Model]],FIND(" ",tbl_data[[#This Row],[Model]]))</f>
        <v xml:space="preserve">Dell </v>
      </c>
      <c r="D122" t="str">
        <f>RIGHT(tbl_data[[#This Row],[Model]],LEN(tbl_data[[#This Row],[Model]]) -FIND(" ",tbl_data[[#This Row],[Model]],LEN(tbl_data[[#This Row],[Model]])-9))</f>
        <v>E5-2650v4</v>
      </c>
      <c r="E122" t="s">
        <v>30</v>
      </c>
      <c r="F122">
        <f>IFERROR(INT(LEFT(tbl_data[[#This Row],[RAM]],2)), INT(LEFT(tbl_data[[#This Row],[RAM]],1)))</f>
        <v>12</v>
      </c>
      <c r="G122" t="str">
        <f>"GDDR"&amp; RIGHT(tbl_data[[#This Row],[RAM]],1)</f>
        <v>GDDR4</v>
      </c>
      <c r="H122" t="s">
        <v>31</v>
      </c>
      <c r="I122" t="str">
        <f>IF(MID(tbl_data[[#This Row],[HDD]],2,1)="x", LEFT(tbl_data[[#This Row],[HDD]],2), LEFT(tbl_data[[#This Row],[HDD]],3))</f>
        <v>4x</v>
      </c>
      <c r="J122" t="str">
        <f>MID(tbl_data[[#This Row],[HDD]],LEN(tbl_data[[#This Row],[HDD Count]])+1,LEN(tbl_data[[#This Row],[HDD]])-LEN(tbl_data[[#This Row],[Hard Type]])-LEN(tbl_data[[#This Row],[HDD Count]]))</f>
        <v>480GB</v>
      </c>
      <c r="K122" t="str">
        <f>IF(RIGHT(tbl_data[[#This Row],[HDD]],5)="SATA2","SATA2",IF(RIGHT(tbl_data[[#This Row],[HDD]],3)="SSD","SSD", IF(RIGHT(tbl_data[[#This Row],[HDD]],3)="SAS","SAS", FALSE)))</f>
        <v>SSD</v>
      </c>
      <c r="L122" t="s">
        <v>171</v>
      </c>
      <c r="M122" t="str">
        <f>LEFT(tbl_data[[#This Row],[Location]],LEN(tbl_data[[#This Row],[Location]])-6)</f>
        <v>San Francisco</v>
      </c>
      <c r="N122" t="str">
        <f>MID(tbl_data[[#This Row],[Location]],LEN(tbl_data[[#This Row],[City]])+1,3)</f>
        <v>SFO</v>
      </c>
      <c r="O122" t="str">
        <f>RIGHT(tbl_data[[#This Row],[Location]],2)</f>
        <v>12</v>
      </c>
      <c r="P122" t="s">
        <v>176</v>
      </c>
      <c r="Q122" s="5" t="str">
        <f>LEFT(tbl_data[[#This Row],[Price]],1)</f>
        <v>$</v>
      </c>
      <c r="R122" s="9">
        <f>INT(MID(tbl_data[[#This Row],[Price]],2,10))</f>
        <v>431</v>
      </c>
    </row>
    <row r="123" spans="1:18" x14ac:dyDescent="0.25">
      <c r="A123" s="5">
        <v>122</v>
      </c>
      <c r="B123" t="s">
        <v>90</v>
      </c>
      <c r="C123" t="str">
        <f>LEFT(tbl_data[[#This Row],[Model]],FIND(" ",tbl_data[[#This Row],[Model]]))</f>
        <v xml:space="preserve">Dell </v>
      </c>
      <c r="D123" t="str">
        <f>RIGHT(tbl_data[[#This Row],[Model]],LEN(tbl_data[[#This Row],[Model]]) -FIND(" ",tbl_data[[#This Row],[Model]],LEN(tbl_data[[#This Row],[Model]])-9))</f>
        <v>E5-2620v4</v>
      </c>
      <c r="E123" t="s">
        <v>34</v>
      </c>
      <c r="F123">
        <f>IFERROR(INT(LEFT(tbl_data[[#This Row],[RAM]],2)), INT(LEFT(tbl_data[[#This Row],[RAM]],1)))</f>
        <v>64</v>
      </c>
      <c r="G123" t="str">
        <f>"GDDR"&amp; RIGHT(tbl_data[[#This Row],[RAM]],1)</f>
        <v>GDDR4</v>
      </c>
      <c r="H123" t="s">
        <v>49</v>
      </c>
      <c r="I123" t="str">
        <f>IF(MID(tbl_data[[#This Row],[HDD]],2,1)="x", LEFT(tbl_data[[#This Row],[HDD]],2), LEFT(tbl_data[[#This Row],[HDD]],3))</f>
        <v>2x</v>
      </c>
      <c r="J123" t="str">
        <f>MID(tbl_data[[#This Row],[HDD]],LEN(tbl_data[[#This Row],[HDD Count]])+1,LEN(tbl_data[[#This Row],[HDD]])-LEN(tbl_data[[#This Row],[Hard Type]])-LEN(tbl_data[[#This Row],[HDD Count]]))</f>
        <v>120GB</v>
      </c>
      <c r="K123" t="str">
        <f>IF(RIGHT(tbl_data[[#This Row],[HDD]],5)="SATA2","SATA2",IF(RIGHT(tbl_data[[#This Row],[HDD]],3)="SSD","SSD", IF(RIGHT(tbl_data[[#This Row],[HDD]],3)="SAS","SAS", FALSE)))</f>
        <v>SSD</v>
      </c>
      <c r="L123" t="s">
        <v>171</v>
      </c>
      <c r="M123" t="str">
        <f>LEFT(tbl_data[[#This Row],[Location]],LEN(tbl_data[[#This Row],[Location]])-6)</f>
        <v>San Francisco</v>
      </c>
      <c r="N123" t="str">
        <f>MID(tbl_data[[#This Row],[Location]],LEN(tbl_data[[#This Row],[City]])+1,3)</f>
        <v>SFO</v>
      </c>
      <c r="O123" t="str">
        <f>RIGHT(tbl_data[[#This Row],[Location]],2)</f>
        <v>12</v>
      </c>
      <c r="P123" t="s">
        <v>187</v>
      </c>
      <c r="Q123" s="5" t="str">
        <f>LEFT(tbl_data[[#This Row],[Price]],1)</f>
        <v>$</v>
      </c>
      <c r="R123" s="9">
        <f>INT(MID(tbl_data[[#This Row],[Price]],2,10))</f>
        <v>319</v>
      </c>
    </row>
    <row r="124" spans="1:18" x14ac:dyDescent="0.25">
      <c r="A124" s="5">
        <v>123</v>
      </c>
      <c r="B124" t="s">
        <v>90</v>
      </c>
      <c r="C124" t="str">
        <f>LEFT(tbl_data[[#This Row],[Model]],FIND(" ",tbl_data[[#This Row],[Model]]))</f>
        <v xml:space="preserve">Dell </v>
      </c>
      <c r="D124" t="str">
        <f>RIGHT(tbl_data[[#This Row],[Model]],LEN(tbl_data[[#This Row],[Model]]) -FIND(" ",tbl_data[[#This Row],[Model]],LEN(tbl_data[[#This Row],[Model]])-9))</f>
        <v>E5-2620v4</v>
      </c>
      <c r="E124" t="s">
        <v>34</v>
      </c>
      <c r="F124">
        <f>IFERROR(INT(LEFT(tbl_data[[#This Row],[RAM]],2)), INT(LEFT(tbl_data[[#This Row],[RAM]],1)))</f>
        <v>64</v>
      </c>
      <c r="G124" t="str">
        <f>"GDDR"&amp; RIGHT(tbl_data[[#This Row],[RAM]],1)</f>
        <v>GDDR4</v>
      </c>
      <c r="H124" t="s">
        <v>49</v>
      </c>
      <c r="I124" t="str">
        <f>IF(MID(tbl_data[[#This Row],[HDD]],2,1)="x", LEFT(tbl_data[[#This Row],[HDD]],2), LEFT(tbl_data[[#This Row],[HDD]],3))</f>
        <v>2x</v>
      </c>
      <c r="J124" t="str">
        <f>MID(tbl_data[[#This Row],[HDD]],LEN(tbl_data[[#This Row],[HDD Count]])+1,LEN(tbl_data[[#This Row],[HDD]])-LEN(tbl_data[[#This Row],[Hard Type]])-LEN(tbl_data[[#This Row],[HDD Count]]))</f>
        <v>120GB</v>
      </c>
      <c r="K124" t="str">
        <f>IF(RIGHT(tbl_data[[#This Row],[HDD]],5)="SATA2","SATA2",IF(RIGHT(tbl_data[[#This Row],[HDD]],3)="SSD","SSD", IF(RIGHT(tbl_data[[#This Row],[HDD]],3)="SAS","SAS", FALSE)))</f>
        <v>SSD</v>
      </c>
      <c r="L124" t="s">
        <v>167</v>
      </c>
      <c r="M124" t="str">
        <f>LEFT(tbl_data[[#This Row],[Location]],LEN(tbl_data[[#This Row],[Location]])-6)</f>
        <v>Washington D.C.</v>
      </c>
      <c r="N124" t="str">
        <f>MID(tbl_data[[#This Row],[Location]],LEN(tbl_data[[#This Row],[City]])+1,3)</f>
        <v>WDC</v>
      </c>
      <c r="O124" t="str">
        <f>RIGHT(tbl_data[[#This Row],[Location]],2)</f>
        <v>01</v>
      </c>
      <c r="P124" t="s">
        <v>187</v>
      </c>
      <c r="Q124" s="5" t="str">
        <f>LEFT(tbl_data[[#This Row],[Price]],1)</f>
        <v>$</v>
      </c>
      <c r="R124" s="9">
        <f>INT(MID(tbl_data[[#This Row],[Price]],2,10))</f>
        <v>319</v>
      </c>
    </row>
    <row r="125" spans="1:18" x14ac:dyDescent="0.25">
      <c r="A125" s="5">
        <v>124</v>
      </c>
      <c r="B125" t="s">
        <v>23</v>
      </c>
      <c r="C125" t="str">
        <f>LEFT(tbl_data[[#This Row],[Model]],FIND(" ",tbl_data[[#This Row],[Model]]))</f>
        <v xml:space="preserve">HP </v>
      </c>
      <c r="D125" t="str">
        <f>RIGHT(tbl_data[[#This Row],[Model]],LEN(tbl_data[[#This Row],[Model]]) -FIND(" ",tbl_data[[#This Row],[Model]],LEN(tbl_data[[#This Row],[Model]])-9))</f>
        <v>E5620</v>
      </c>
      <c r="E125" t="s">
        <v>24</v>
      </c>
      <c r="F125">
        <f>IFERROR(INT(LEFT(tbl_data[[#This Row],[RAM]],2)), INT(LEFT(tbl_data[[#This Row],[RAM]],1)))</f>
        <v>32</v>
      </c>
      <c r="G125" t="str">
        <f>"GDDR"&amp; RIGHT(tbl_data[[#This Row],[RAM]],1)</f>
        <v>GDDR3</v>
      </c>
      <c r="H125" t="s">
        <v>188</v>
      </c>
      <c r="I125" t="str">
        <f>IF(MID(tbl_data[[#This Row],[HDD]],2,1)="x", LEFT(tbl_data[[#This Row],[HDD]],2), LEFT(tbl_data[[#This Row],[HDD]],3))</f>
        <v>8x</v>
      </c>
      <c r="J125" t="str">
        <f>MID(tbl_data[[#This Row],[HDD]],LEN(tbl_data[[#This Row],[HDD Count]])+1,LEN(tbl_data[[#This Row],[HDD]])-LEN(tbl_data[[#This Row],[Hard Type]])-LEN(tbl_data[[#This Row],[HDD Count]]))</f>
        <v>300GB</v>
      </c>
      <c r="K125" t="str">
        <f>IF(RIGHT(tbl_data[[#This Row],[HDD]],5)="SATA2","SATA2",IF(RIGHT(tbl_data[[#This Row],[HDD]],3)="SSD","SSD", IF(RIGHT(tbl_data[[#This Row],[HDD]],3)="SAS","SAS", FALSE)))</f>
        <v>SAS</v>
      </c>
      <c r="L125" t="s">
        <v>189</v>
      </c>
      <c r="M125" t="str">
        <f>LEFT(tbl_data[[#This Row],[Location]],LEN(tbl_data[[#This Row],[Location]])-6)</f>
        <v>Dallas</v>
      </c>
      <c r="N125" t="str">
        <f>MID(tbl_data[[#This Row],[Location]],LEN(tbl_data[[#This Row],[City]])+1,3)</f>
        <v>DAL</v>
      </c>
      <c r="O125" t="str">
        <f>RIGHT(tbl_data[[#This Row],[Location]],2)</f>
        <v>10</v>
      </c>
      <c r="P125" t="s">
        <v>190</v>
      </c>
      <c r="Q125" s="5" t="str">
        <f>LEFT(tbl_data[[#This Row],[Price]],1)</f>
        <v>$</v>
      </c>
      <c r="R125" s="9">
        <f>INT(MID(tbl_data[[#This Row],[Price]],2,10))</f>
        <v>170</v>
      </c>
    </row>
    <row r="126" spans="1:18" x14ac:dyDescent="0.25">
      <c r="A126" s="5">
        <v>125</v>
      </c>
      <c r="B126" t="s">
        <v>191</v>
      </c>
      <c r="C126" t="str">
        <f>LEFT(tbl_data[[#This Row],[Model]],FIND(" ",tbl_data[[#This Row],[Model]]))</f>
        <v xml:space="preserve">Dell </v>
      </c>
      <c r="D126" t="str">
        <f>RIGHT(tbl_data[[#This Row],[Model]],LEN(tbl_data[[#This Row],[Model]]) -FIND(" ",tbl_data[[#This Row],[Model]],LEN(tbl_data[[#This Row],[Model]])-9))</f>
        <v>E5620</v>
      </c>
      <c r="E126" t="s">
        <v>158</v>
      </c>
      <c r="F126">
        <f>IFERROR(INT(LEFT(tbl_data[[#This Row],[RAM]],2)), INT(LEFT(tbl_data[[#This Row],[RAM]],1)))</f>
        <v>8</v>
      </c>
      <c r="G126" t="str">
        <f>"GDDR"&amp; RIGHT(tbl_data[[#This Row],[RAM]],1)</f>
        <v>GDDR3</v>
      </c>
      <c r="H126" t="s">
        <v>64</v>
      </c>
      <c r="I126" t="str">
        <f>IF(MID(tbl_data[[#This Row],[HDD]],2,1)="x", LEFT(tbl_data[[#This Row],[HDD]],2), LEFT(tbl_data[[#This Row],[HDD]],3))</f>
        <v>2x</v>
      </c>
      <c r="J126" t="str">
        <f>MID(tbl_data[[#This Row],[HDD]],LEN(tbl_data[[#This Row],[HDD Count]])+1,LEN(tbl_data[[#This Row],[HDD]])-LEN(tbl_data[[#This Row],[Hard Type]])-LEN(tbl_data[[#This Row],[HDD Count]]))</f>
        <v>1TB</v>
      </c>
      <c r="K126" t="str">
        <f>IF(RIGHT(tbl_data[[#This Row],[HDD]],5)="SATA2","SATA2",IF(RIGHT(tbl_data[[#This Row],[HDD]],3)="SSD","SSD", IF(RIGHT(tbl_data[[#This Row],[HDD]],3)="SAS","SAS", FALSE)))</f>
        <v>SATA2</v>
      </c>
      <c r="L126" t="s">
        <v>189</v>
      </c>
      <c r="M126" t="str">
        <f>LEFT(tbl_data[[#This Row],[Location]],LEN(tbl_data[[#This Row],[Location]])-6)</f>
        <v>Dallas</v>
      </c>
      <c r="N126" t="str">
        <f>MID(tbl_data[[#This Row],[Location]],LEN(tbl_data[[#This Row],[City]])+1,3)</f>
        <v>DAL</v>
      </c>
      <c r="O126" t="str">
        <f>RIGHT(tbl_data[[#This Row],[Location]],2)</f>
        <v>10</v>
      </c>
      <c r="P126" t="s">
        <v>192</v>
      </c>
      <c r="Q126" s="5" t="str">
        <f>LEFT(tbl_data[[#This Row],[Price]],1)</f>
        <v>$</v>
      </c>
      <c r="R126" s="9">
        <f>INT(MID(tbl_data[[#This Row],[Price]],2,10))</f>
        <v>165</v>
      </c>
    </row>
    <row r="127" spans="1:18" x14ac:dyDescent="0.25">
      <c r="A127" s="5">
        <v>126</v>
      </c>
      <c r="B127" t="s">
        <v>27</v>
      </c>
      <c r="C127" t="str">
        <f>LEFT(tbl_data[[#This Row],[Model]],FIND(" ",tbl_data[[#This Row],[Model]]))</f>
        <v xml:space="preserve">HP </v>
      </c>
      <c r="D127" t="str">
        <f>RIGHT(tbl_data[[#This Row],[Model]],LEN(tbl_data[[#This Row],[Model]]) -FIND(" ",tbl_data[[#This Row],[Model]],LEN(tbl_data[[#This Row],[Model]])-9))</f>
        <v>E5-2420</v>
      </c>
      <c r="E127" t="s">
        <v>40</v>
      </c>
      <c r="F127">
        <f>IFERROR(INT(LEFT(tbl_data[[#This Row],[RAM]],2)), INT(LEFT(tbl_data[[#This Row],[RAM]],1)))</f>
        <v>64</v>
      </c>
      <c r="G127" t="str">
        <f>"GDDR"&amp; RIGHT(tbl_data[[#This Row],[RAM]],1)</f>
        <v>GDDR3</v>
      </c>
      <c r="H127" t="s">
        <v>25</v>
      </c>
      <c r="I127" t="str">
        <f>IF(MID(tbl_data[[#This Row],[HDD]],2,1)="x", LEFT(tbl_data[[#This Row],[HDD]],2), LEFT(tbl_data[[#This Row],[HDD]],3))</f>
        <v>8x</v>
      </c>
      <c r="J127" t="str">
        <f>MID(tbl_data[[#This Row],[HDD]],LEN(tbl_data[[#This Row],[HDD Count]])+1,LEN(tbl_data[[#This Row],[HDD]])-LEN(tbl_data[[#This Row],[Hard Type]])-LEN(tbl_data[[#This Row],[HDD Count]]))</f>
        <v>2TB</v>
      </c>
      <c r="K127" t="str">
        <f>IF(RIGHT(tbl_data[[#This Row],[HDD]],5)="SATA2","SATA2",IF(RIGHT(tbl_data[[#This Row],[HDD]],3)="SSD","SSD", IF(RIGHT(tbl_data[[#This Row],[HDD]],3)="SAS","SAS", FALSE)))</f>
        <v>SATA2</v>
      </c>
      <c r="L127" t="s">
        <v>189</v>
      </c>
      <c r="M127" t="str">
        <f>LEFT(tbl_data[[#This Row],[Location]],LEN(tbl_data[[#This Row],[Location]])-6)</f>
        <v>Dallas</v>
      </c>
      <c r="N127" t="str">
        <f>MID(tbl_data[[#This Row],[Location]],LEN(tbl_data[[#This Row],[City]])+1,3)</f>
        <v>DAL</v>
      </c>
      <c r="O127" t="str">
        <f>RIGHT(tbl_data[[#This Row],[Location]],2)</f>
        <v>10</v>
      </c>
      <c r="P127" t="s">
        <v>193</v>
      </c>
      <c r="Q127" s="5" t="str">
        <f>LEFT(tbl_data[[#This Row],[Price]],1)</f>
        <v>$</v>
      </c>
      <c r="R127" s="9">
        <f>INT(MID(tbl_data[[#This Row],[Price]],2,10))</f>
        <v>199</v>
      </c>
    </row>
    <row r="128" spans="1:18" x14ac:dyDescent="0.25">
      <c r="A128" s="5">
        <v>127</v>
      </c>
      <c r="B128" t="s">
        <v>27</v>
      </c>
      <c r="C128" t="str">
        <f>LEFT(tbl_data[[#This Row],[Model]],FIND(" ",tbl_data[[#This Row],[Model]]))</f>
        <v xml:space="preserve">HP </v>
      </c>
      <c r="D128" t="str">
        <f>RIGHT(tbl_data[[#This Row],[Model]],LEN(tbl_data[[#This Row],[Model]]) -FIND(" ",tbl_data[[#This Row],[Model]],LEN(tbl_data[[#This Row],[Model]])-9))</f>
        <v>E5-2420</v>
      </c>
      <c r="E128" t="s">
        <v>19</v>
      </c>
      <c r="F128">
        <f>IFERROR(INT(LEFT(tbl_data[[#This Row],[RAM]],2)), INT(LEFT(tbl_data[[#This Row],[RAM]],1)))</f>
        <v>16</v>
      </c>
      <c r="G128" t="str">
        <f>"GDDR"&amp; RIGHT(tbl_data[[#This Row],[RAM]],1)</f>
        <v>GDDR3</v>
      </c>
      <c r="H128" t="s">
        <v>194</v>
      </c>
      <c r="I128" t="str">
        <f>IF(MID(tbl_data[[#This Row],[HDD]],2,1)="x", LEFT(tbl_data[[#This Row],[HDD]],2), LEFT(tbl_data[[#This Row],[HDD]],3))</f>
        <v>8x</v>
      </c>
      <c r="J128" t="str">
        <f>MID(tbl_data[[#This Row],[HDD]],LEN(tbl_data[[#This Row],[HDD Count]])+1,LEN(tbl_data[[#This Row],[HDD]])-LEN(tbl_data[[#This Row],[Hard Type]])-LEN(tbl_data[[#This Row],[HDD Count]]))</f>
        <v>3TB</v>
      </c>
      <c r="K128" t="str">
        <f>IF(RIGHT(tbl_data[[#This Row],[HDD]],5)="SATA2","SATA2",IF(RIGHT(tbl_data[[#This Row],[HDD]],3)="SSD","SSD", IF(RIGHT(tbl_data[[#This Row],[HDD]],3)="SAS","SAS", FALSE)))</f>
        <v>SATA2</v>
      </c>
      <c r="L128" t="s">
        <v>189</v>
      </c>
      <c r="M128" t="str">
        <f>LEFT(tbl_data[[#This Row],[Location]],LEN(tbl_data[[#This Row],[Location]])-6)</f>
        <v>Dallas</v>
      </c>
      <c r="N128" t="str">
        <f>MID(tbl_data[[#This Row],[Location]],LEN(tbl_data[[#This Row],[City]])+1,3)</f>
        <v>DAL</v>
      </c>
      <c r="O128" t="str">
        <f>RIGHT(tbl_data[[#This Row],[Location]],2)</f>
        <v>10</v>
      </c>
      <c r="P128" t="s">
        <v>195</v>
      </c>
      <c r="Q128" s="5" t="str">
        <f>LEFT(tbl_data[[#This Row],[Price]],1)</f>
        <v>$</v>
      </c>
      <c r="R128" s="9">
        <f>INT(MID(tbl_data[[#This Row],[Price]],2,10))</f>
        <v>206</v>
      </c>
    </row>
    <row r="129" spans="1:18" x14ac:dyDescent="0.25">
      <c r="A129" s="5">
        <v>128</v>
      </c>
      <c r="B129" t="s">
        <v>196</v>
      </c>
      <c r="C129" t="str">
        <f>LEFT(tbl_data[[#This Row],[Model]],FIND(" ",tbl_data[[#This Row],[Model]]))</f>
        <v xml:space="preserve">IBM </v>
      </c>
      <c r="D129" t="str">
        <f>RIGHT(tbl_data[[#This Row],[Model]],LEN(tbl_data[[#This Row],[Model]]) -FIND(" ",tbl_data[[#This Row],[Model]],LEN(tbl_data[[#This Row],[Model]])-9))</f>
        <v>E5-2620</v>
      </c>
      <c r="E129" t="s">
        <v>24</v>
      </c>
      <c r="F129">
        <f>IFERROR(INT(LEFT(tbl_data[[#This Row],[RAM]],2)), INT(LEFT(tbl_data[[#This Row],[RAM]],1)))</f>
        <v>32</v>
      </c>
      <c r="G129" t="str">
        <f>"GDDR"&amp; RIGHT(tbl_data[[#This Row],[RAM]],1)</f>
        <v>GDDR3</v>
      </c>
      <c r="H129" t="s">
        <v>64</v>
      </c>
      <c r="I129" t="str">
        <f>IF(MID(tbl_data[[#This Row],[HDD]],2,1)="x", LEFT(tbl_data[[#This Row],[HDD]],2), LEFT(tbl_data[[#This Row],[HDD]],3))</f>
        <v>2x</v>
      </c>
      <c r="J129" t="str">
        <f>MID(tbl_data[[#This Row],[HDD]],LEN(tbl_data[[#This Row],[HDD Count]])+1,LEN(tbl_data[[#This Row],[HDD]])-LEN(tbl_data[[#This Row],[Hard Type]])-LEN(tbl_data[[#This Row],[HDD Count]]))</f>
        <v>1TB</v>
      </c>
      <c r="K129" t="str">
        <f>IF(RIGHT(tbl_data[[#This Row],[HDD]],5)="SATA2","SATA2",IF(RIGHT(tbl_data[[#This Row],[HDD]],3)="SSD","SSD", IF(RIGHT(tbl_data[[#This Row],[HDD]],3)="SAS","SAS", FALSE)))</f>
        <v>SATA2</v>
      </c>
      <c r="L129" t="s">
        <v>189</v>
      </c>
      <c r="M129" t="str">
        <f>LEFT(tbl_data[[#This Row],[Location]],LEN(tbl_data[[#This Row],[Location]])-6)</f>
        <v>Dallas</v>
      </c>
      <c r="N129" t="str">
        <f>MID(tbl_data[[#This Row],[Location]],LEN(tbl_data[[#This Row],[City]])+1,3)</f>
        <v>DAL</v>
      </c>
      <c r="O129" t="str">
        <f>RIGHT(tbl_data[[#This Row],[Location]],2)</f>
        <v>10</v>
      </c>
      <c r="P129" t="s">
        <v>197</v>
      </c>
      <c r="Q129" s="5" t="str">
        <f>LEFT(tbl_data[[#This Row],[Price]],1)</f>
        <v>$</v>
      </c>
      <c r="R129" s="9">
        <f>INT(MID(tbl_data[[#This Row],[Price]],2,10))</f>
        <v>220</v>
      </c>
    </row>
    <row r="130" spans="1:18" x14ac:dyDescent="0.25">
      <c r="A130" s="5">
        <v>129</v>
      </c>
      <c r="B130" t="s">
        <v>86</v>
      </c>
      <c r="C130" t="str">
        <f>LEFT(tbl_data[[#This Row],[Model]],FIND(" ",tbl_data[[#This Row],[Model]]))</f>
        <v xml:space="preserve">HP </v>
      </c>
      <c r="D130" t="str">
        <f>RIGHT(tbl_data[[#This Row],[Model]],LEN(tbl_data[[#This Row],[Model]]) -FIND(" ",tbl_data[[#This Row],[Model]],LEN(tbl_data[[#This Row],[Model]])-9))</f>
        <v>E5-2620</v>
      </c>
      <c r="E130" t="s">
        <v>24</v>
      </c>
      <c r="F130">
        <f>IFERROR(INT(LEFT(tbl_data[[#This Row],[RAM]],2)), INT(LEFT(tbl_data[[#This Row],[RAM]],1)))</f>
        <v>32</v>
      </c>
      <c r="G130" t="str">
        <f>"GDDR"&amp; RIGHT(tbl_data[[#This Row],[RAM]],1)</f>
        <v>GDDR3</v>
      </c>
      <c r="H130" t="s">
        <v>64</v>
      </c>
      <c r="I130" t="str">
        <f>IF(MID(tbl_data[[#This Row],[HDD]],2,1)="x", LEFT(tbl_data[[#This Row],[HDD]],2), LEFT(tbl_data[[#This Row],[HDD]],3))</f>
        <v>2x</v>
      </c>
      <c r="J130" t="str">
        <f>MID(tbl_data[[#This Row],[HDD]],LEN(tbl_data[[#This Row],[HDD Count]])+1,LEN(tbl_data[[#This Row],[HDD]])-LEN(tbl_data[[#This Row],[Hard Type]])-LEN(tbl_data[[#This Row],[HDD Count]]))</f>
        <v>1TB</v>
      </c>
      <c r="K130" t="str">
        <f>IF(RIGHT(tbl_data[[#This Row],[HDD]],5)="SATA2","SATA2",IF(RIGHT(tbl_data[[#This Row],[HDD]],3)="SSD","SSD", IF(RIGHT(tbl_data[[#This Row],[HDD]],3)="SAS","SAS", FALSE)))</f>
        <v>SATA2</v>
      </c>
      <c r="L130" t="s">
        <v>189</v>
      </c>
      <c r="M130" t="str">
        <f>LEFT(tbl_data[[#This Row],[Location]],LEN(tbl_data[[#This Row],[Location]])-6)</f>
        <v>Dallas</v>
      </c>
      <c r="N130" t="str">
        <f>MID(tbl_data[[#This Row],[Location]],LEN(tbl_data[[#This Row],[City]])+1,3)</f>
        <v>DAL</v>
      </c>
      <c r="O130" t="str">
        <f>RIGHT(tbl_data[[#This Row],[Location]],2)</f>
        <v>10</v>
      </c>
      <c r="P130" t="s">
        <v>198</v>
      </c>
      <c r="Q130" s="5" t="str">
        <f>LEFT(tbl_data[[#This Row],[Price]],1)</f>
        <v>$</v>
      </c>
      <c r="R130" s="9">
        <f>INT(MID(tbl_data[[#This Row],[Price]],2,10))</f>
        <v>225</v>
      </c>
    </row>
    <row r="131" spans="1:18" x14ac:dyDescent="0.25">
      <c r="A131" s="5">
        <v>130</v>
      </c>
      <c r="B131" t="s">
        <v>39</v>
      </c>
      <c r="C131" t="str">
        <f>LEFT(tbl_data[[#This Row],[Model]],FIND(" ",tbl_data[[#This Row],[Model]]))</f>
        <v xml:space="preserve">HP </v>
      </c>
      <c r="D131" t="str">
        <f>RIGHT(tbl_data[[#This Row],[Model]],LEN(tbl_data[[#This Row],[Model]]) -FIND(" ",tbl_data[[#This Row],[Model]],LEN(tbl_data[[#This Row],[Model]])-9))</f>
        <v>E5-2650</v>
      </c>
      <c r="E131" t="s">
        <v>199</v>
      </c>
      <c r="F131">
        <f>IFERROR(INT(LEFT(tbl_data[[#This Row],[RAM]],2)), INT(LEFT(tbl_data[[#This Row],[RAM]],1)))</f>
        <v>12</v>
      </c>
      <c r="G131" t="str">
        <f>"GDDR"&amp; RIGHT(tbl_data[[#This Row],[RAM]],1)</f>
        <v>GDDR3</v>
      </c>
      <c r="H131" t="s">
        <v>200</v>
      </c>
      <c r="I131" t="str">
        <f>IF(MID(tbl_data[[#This Row],[HDD]],2,1)="x", LEFT(tbl_data[[#This Row],[HDD]],2), LEFT(tbl_data[[#This Row],[HDD]],3))</f>
        <v>1x</v>
      </c>
      <c r="J131" t="str">
        <f>MID(tbl_data[[#This Row],[HDD]],LEN(tbl_data[[#This Row],[HDD Count]])+1,LEN(tbl_data[[#This Row],[HDD]])-LEN(tbl_data[[#This Row],[Hard Type]])-LEN(tbl_data[[#This Row],[HDD Count]]))</f>
        <v>120GB</v>
      </c>
      <c r="K131" t="str">
        <f>IF(RIGHT(tbl_data[[#This Row],[HDD]],5)="SATA2","SATA2",IF(RIGHT(tbl_data[[#This Row],[HDD]],3)="SSD","SSD", IF(RIGHT(tbl_data[[#This Row],[HDD]],3)="SAS","SAS", FALSE)))</f>
        <v>SSD</v>
      </c>
      <c r="L131" t="s">
        <v>189</v>
      </c>
      <c r="M131" t="str">
        <f>LEFT(tbl_data[[#This Row],[Location]],LEN(tbl_data[[#This Row],[Location]])-6)</f>
        <v>Dallas</v>
      </c>
      <c r="N131" t="str">
        <f>MID(tbl_data[[#This Row],[Location]],LEN(tbl_data[[#This Row],[City]])+1,3)</f>
        <v>DAL</v>
      </c>
      <c r="O131" t="str">
        <f>RIGHT(tbl_data[[#This Row],[Location]],2)</f>
        <v>10</v>
      </c>
      <c r="P131" t="s">
        <v>201</v>
      </c>
      <c r="Q131" s="5" t="str">
        <f>LEFT(tbl_data[[#This Row],[Price]],1)</f>
        <v>$</v>
      </c>
      <c r="R131" s="9">
        <f>INT(MID(tbl_data[[#This Row],[Price]],2,10))</f>
        <v>297</v>
      </c>
    </row>
    <row r="132" spans="1:18" x14ac:dyDescent="0.25">
      <c r="A132" s="5">
        <v>131</v>
      </c>
      <c r="B132" t="s">
        <v>23</v>
      </c>
      <c r="C132" t="str">
        <f>LEFT(tbl_data[[#This Row],[Model]],FIND(" ",tbl_data[[#This Row],[Model]]))</f>
        <v xml:space="preserve">HP </v>
      </c>
      <c r="D132" t="str">
        <f>RIGHT(tbl_data[[#This Row],[Model]],LEN(tbl_data[[#This Row],[Model]]) -FIND(" ",tbl_data[[#This Row],[Model]],LEN(tbl_data[[#This Row],[Model]])-9))</f>
        <v>E5620</v>
      </c>
      <c r="E132" t="s">
        <v>24</v>
      </c>
      <c r="F132">
        <f>IFERROR(INT(LEFT(tbl_data[[#This Row],[RAM]],2)), INT(LEFT(tbl_data[[#This Row],[RAM]],1)))</f>
        <v>32</v>
      </c>
      <c r="G132" t="str">
        <f>"GDDR"&amp; RIGHT(tbl_data[[#This Row],[RAM]],1)</f>
        <v>GDDR3</v>
      </c>
      <c r="H132" t="s">
        <v>188</v>
      </c>
      <c r="I132" t="str">
        <f>IF(MID(tbl_data[[#This Row],[HDD]],2,1)="x", LEFT(tbl_data[[#This Row],[HDD]],2), LEFT(tbl_data[[#This Row],[HDD]],3))</f>
        <v>8x</v>
      </c>
      <c r="J132" t="str">
        <f>MID(tbl_data[[#This Row],[HDD]],LEN(tbl_data[[#This Row],[HDD Count]])+1,LEN(tbl_data[[#This Row],[HDD]])-LEN(tbl_data[[#This Row],[Hard Type]])-LEN(tbl_data[[#This Row],[HDD Count]]))</f>
        <v>300GB</v>
      </c>
      <c r="K132" t="str">
        <f>IF(RIGHT(tbl_data[[#This Row],[HDD]],5)="SATA2","SATA2",IF(RIGHT(tbl_data[[#This Row],[HDD]],3)="SSD","SSD", IF(RIGHT(tbl_data[[#This Row],[HDD]],3)="SAS","SAS", FALSE)))</f>
        <v>SAS</v>
      </c>
      <c r="L132" t="s">
        <v>167</v>
      </c>
      <c r="M132" t="str">
        <f>LEFT(tbl_data[[#This Row],[Location]],LEN(tbl_data[[#This Row],[Location]])-6)</f>
        <v>Washington D.C.</v>
      </c>
      <c r="N132" t="str">
        <f>MID(tbl_data[[#This Row],[Location]],LEN(tbl_data[[#This Row],[City]])+1,3)</f>
        <v>WDC</v>
      </c>
      <c r="O132" t="str">
        <f>RIGHT(tbl_data[[#This Row],[Location]],2)</f>
        <v>01</v>
      </c>
      <c r="P132" t="s">
        <v>190</v>
      </c>
      <c r="Q132" s="5" t="str">
        <f>LEFT(tbl_data[[#This Row],[Price]],1)</f>
        <v>$</v>
      </c>
      <c r="R132" s="9">
        <f>INT(MID(tbl_data[[#This Row],[Price]],2,10))</f>
        <v>170</v>
      </c>
    </row>
    <row r="133" spans="1:18" x14ac:dyDescent="0.25">
      <c r="A133" s="5">
        <v>132</v>
      </c>
      <c r="B133" t="s">
        <v>27</v>
      </c>
      <c r="C133" t="str">
        <f>LEFT(tbl_data[[#This Row],[Model]],FIND(" ",tbl_data[[#This Row],[Model]]))</f>
        <v xml:space="preserve">HP </v>
      </c>
      <c r="D133" t="str">
        <f>RIGHT(tbl_data[[#This Row],[Model]],LEN(tbl_data[[#This Row],[Model]]) -FIND(" ",tbl_data[[#This Row],[Model]],LEN(tbl_data[[#This Row],[Model]])-9))</f>
        <v>E5-2420</v>
      </c>
      <c r="E133" t="s">
        <v>24</v>
      </c>
      <c r="F133">
        <f>IFERROR(INT(LEFT(tbl_data[[#This Row],[RAM]],2)), INT(LEFT(tbl_data[[#This Row],[RAM]],1)))</f>
        <v>32</v>
      </c>
      <c r="G133" t="str">
        <f>"GDDR"&amp; RIGHT(tbl_data[[#This Row],[RAM]],1)</f>
        <v>GDDR3</v>
      </c>
      <c r="H133" t="s">
        <v>64</v>
      </c>
      <c r="I133" t="str">
        <f>IF(MID(tbl_data[[#This Row],[HDD]],2,1)="x", LEFT(tbl_data[[#This Row],[HDD]],2), LEFT(tbl_data[[#This Row],[HDD]],3))</f>
        <v>2x</v>
      </c>
      <c r="J133" t="str">
        <f>MID(tbl_data[[#This Row],[HDD]],LEN(tbl_data[[#This Row],[HDD Count]])+1,LEN(tbl_data[[#This Row],[HDD]])-LEN(tbl_data[[#This Row],[Hard Type]])-LEN(tbl_data[[#This Row],[HDD Count]]))</f>
        <v>1TB</v>
      </c>
      <c r="K133" t="str">
        <f>IF(RIGHT(tbl_data[[#This Row],[HDD]],5)="SATA2","SATA2",IF(RIGHT(tbl_data[[#This Row],[HDD]],3)="SSD","SSD", IF(RIGHT(tbl_data[[#This Row],[HDD]],3)="SAS","SAS", FALSE)))</f>
        <v>SATA2</v>
      </c>
      <c r="L133" t="s">
        <v>167</v>
      </c>
      <c r="M133" t="str">
        <f>LEFT(tbl_data[[#This Row],[Location]],LEN(tbl_data[[#This Row],[Location]])-6)</f>
        <v>Washington D.C.</v>
      </c>
      <c r="N133" t="str">
        <f>MID(tbl_data[[#This Row],[Location]],LEN(tbl_data[[#This Row],[City]])+1,3)</f>
        <v>WDC</v>
      </c>
      <c r="O133" t="str">
        <f>RIGHT(tbl_data[[#This Row],[Location]],2)</f>
        <v>01</v>
      </c>
      <c r="P133" t="s">
        <v>193</v>
      </c>
      <c r="Q133" s="5" t="str">
        <f>LEFT(tbl_data[[#This Row],[Price]],1)</f>
        <v>$</v>
      </c>
      <c r="R133" s="9">
        <f>INT(MID(tbl_data[[#This Row],[Price]],2,10))</f>
        <v>199</v>
      </c>
    </row>
    <row r="134" spans="1:18" x14ac:dyDescent="0.25">
      <c r="A134" s="5">
        <v>133</v>
      </c>
      <c r="B134" t="s">
        <v>196</v>
      </c>
      <c r="C134" t="str">
        <f>LEFT(tbl_data[[#This Row],[Model]],FIND(" ",tbl_data[[#This Row],[Model]]))</f>
        <v xml:space="preserve">IBM </v>
      </c>
      <c r="D134" t="str">
        <f>RIGHT(tbl_data[[#This Row],[Model]],LEN(tbl_data[[#This Row],[Model]]) -FIND(" ",tbl_data[[#This Row],[Model]],LEN(tbl_data[[#This Row],[Model]])-9))</f>
        <v>E5-2620</v>
      </c>
      <c r="E134" t="s">
        <v>24</v>
      </c>
      <c r="F134">
        <f>IFERROR(INT(LEFT(tbl_data[[#This Row],[RAM]],2)), INT(LEFT(tbl_data[[#This Row],[RAM]],1)))</f>
        <v>32</v>
      </c>
      <c r="G134" t="str">
        <f>"GDDR"&amp; RIGHT(tbl_data[[#This Row],[RAM]],1)</f>
        <v>GDDR3</v>
      </c>
      <c r="H134" t="s">
        <v>64</v>
      </c>
      <c r="I134" t="str">
        <f>IF(MID(tbl_data[[#This Row],[HDD]],2,1)="x", LEFT(tbl_data[[#This Row],[HDD]],2), LEFT(tbl_data[[#This Row],[HDD]],3))</f>
        <v>2x</v>
      </c>
      <c r="J134" t="str">
        <f>MID(tbl_data[[#This Row],[HDD]],LEN(tbl_data[[#This Row],[HDD Count]])+1,LEN(tbl_data[[#This Row],[HDD]])-LEN(tbl_data[[#This Row],[Hard Type]])-LEN(tbl_data[[#This Row],[HDD Count]]))</f>
        <v>1TB</v>
      </c>
      <c r="K134" t="str">
        <f>IF(RIGHT(tbl_data[[#This Row],[HDD]],5)="SATA2","SATA2",IF(RIGHT(tbl_data[[#This Row],[HDD]],3)="SSD","SSD", IF(RIGHT(tbl_data[[#This Row],[HDD]],3)="SAS","SAS", FALSE)))</f>
        <v>SATA2</v>
      </c>
      <c r="L134" t="s">
        <v>167</v>
      </c>
      <c r="M134" t="str">
        <f>LEFT(tbl_data[[#This Row],[Location]],LEN(tbl_data[[#This Row],[Location]])-6)</f>
        <v>Washington D.C.</v>
      </c>
      <c r="N134" t="str">
        <f>MID(tbl_data[[#This Row],[Location]],LEN(tbl_data[[#This Row],[City]])+1,3)</f>
        <v>WDC</v>
      </c>
      <c r="O134" t="str">
        <f>RIGHT(tbl_data[[#This Row],[Location]],2)</f>
        <v>01</v>
      </c>
      <c r="P134" t="s">
        <v>197</v>
      </c>
      <c r="Q134" s="5" t="str">
        <f>LEFT(tbl_data[[#This Row],[Price]],1)</f>
        <v>$</v>
      </c>
      <c r="R134" s="9">
        <f>INT(MID(tbl_data[[#This Row],[Price]],2,10))</f>
        <v>220</v>
      </c>
    </row>
    <row r="135" spans="1:18" x14ac:dyDescent="0.25">
      <c r="A135" s="5">
        <v>134</v>
      </c>
      <c r="B135" t="s">
        <v>23</v>
      </c>
      <c r="C135" t="str">
        <f>LEFT(tbl_data[[#This Row],[Model]],FIND(" ",tbl_data[[#This Row],[Model]]))</f>
        <v xml:space="preserve">HP </v>
      </c>
      <c r="D135" t="str">
        <f>RIGHT(tbl_data[[#This Row],[Model]],LEN(tbl_data[[#This Row],[Model]]) -FIND(" ",tbl_data[[#This Row],[Model]],LEN(tbl_data[[#This Row],[Model]])-9))</f>
        <v>E5620</v>
      </c>
      <c r="E135" t="s">
        <v>24</v>
      </c>
      <c r="F135">
        <f>IFERROR(INT(LEFT(tbl_data[[#This Row],[RAM]],2)), INT(LEFT(tbl_data[[#This Row],[RAM]],1)))</f>
        <v>32</v>
      </c>
      <c r="G135" t="str">
        <f>"GDDR"&amp; RIGHT(tbl_data[[#This Row],[RAM]],1)</f>
        <v>GDDR3</v>
      </c>
      <c r="H135" t="s">
        <v>64</v>
      </c>
      <c r="I135" t="str">
        <f>IF(MID(tbl_data[[#This Row],[HDD]],2,1)="x", LEFT(tbl_data[[#This Row],[HDD]],2), LEFT(tbl_data[[#This Row],[HDD]],3))</f>
        <v>2x</v>
      </c>
      <c r="J135" t="str">
        <f>MID(tbl_data[[#This Row],[HDD]],LEN(tbl_data[[#This Row],[HDD Count]])+1,LEN(tbl_data[[#This Row],[HDD]])-LEN(tbl_data[[#This Row],[Hard Type]])-LEN(tbl_data[[#This Row],[HDD Count]]))</f>
        <v>1TB</v>
      </c>
      <c r="K135" t="str">
        <f>IF(RIGHT(tbl_data[[#This Row],[HDD]],5)="SATA2","SATA2",IF(RIGHT(tbl_data[[#This Row],[HDD]],3)="SSD","SSD", IF(RIGHT(tbl_data[[#This Row],[HDD]],3)="SAS","SAS", FALSE)))</f>
        <v>SATA2</v>
      </c>
      <c r="L135" t="s">
        <v>174</v>
      </c>
      <c r="M135" t="str">
        <f>LEFT(tbl_data[[#This Row],[Location]],LEN(tbl_data[[#This Row],[Location]])-6)</f>
        <v>Singapore</v>
      </c>
      <c r="N135" t="str">
        <f>MID(tbl_data[[#This Row],[Location]],LEN(tbl_data[[#This Row],[City]])+1,3)</f>
        <v>SIN</v>
      </c>
      <c r="O135" t="str">
        <f>RIGHT(tbl_data[[#This Row],[Location]],2)</f>
        <v>11</v>
      </c>
      <c r="P135" t="s">
        <v>202</v>
      </c>
      <c r="Q135" s="5" t="str">
        <f>LEFT(tbl_data[[#This Row],[Price]],1)</f>
        <v>S</v>
      </c>
      <c r="R135" s="9">
        <f>INT(MID(tbl_data[[#This Row],[Price]],2,10))</f>
        <v>228</v>
      </c>
    </row>
    <row r="136" spans="1:18" x14ac:dyDescent="0.25">
      <c r="A136" s="5">
        <v>135</v>
      </c>
      <c r="B136" t="s">
        <v>74</v>
      </c>
      <c r="C136" t="str">
        <f>LEFT(tbl_data[[#This Row],[Model]],FIND(" ",tbl_data[[#This Row],[Model]]))</f>
        <v xml:space="preserve">Supermicro </v>
      </c>
      <c r="D136" t="str">
        <f>RIGHT(tbl_data[[#This Row],[Model]],LEN(tbl_data[[#This Row],[Model]]) -FIND(" ",tbl_data[[#This Row],[Model]],LEN(tbl_data[[#This Row],[Model]])-9))</f>
        <v>E5620</v>
      </c>
      <c r="E136" t="s">
        <v>24</v>
      </c>
      <c r="F136">
        <f>IFERROR(INT(LEFT(tbl_data[[#This Row],[RAM]],2)), INT(LEFT(tbl_data[[#This Row],[RAM]],1)))</f>
        <v>32</v>
      </c>
      <c r="G136" t="str">
        <f>"GDDR"&amp; RIGHT(tbl_data[[#This Row],[RAM]],1)</f>
        <v>GDDR3</v>
      </c>
      <c r="H136" t="s">
        <v>75</v>
      </c>
      <c r="I136" t="str">
        <f>IF(MID(tbl_data[[#This Row],[HDD]],2,1)="x", LEFT(tbl_data[[#This Row],[HDD]],2), LEFT(tbl_data[[#This Row],[HDD]],3))</f>
        <v>24x</v>
      </c>
      <c r="J136" t="str">
        <f>MID(tbl_data[[#This Row],[HDD]],LEN(tbl_data[[#This Row],[HDD Count]])+1,LEN(tbl_data[[#This Row],[HDD]])-LEN(tbl_data[[#This Row],[Hard Type]])-LEN(tbl_data[[#This Row],[HDD Count]]))</f>
        <v>1TB</v>
      </c>
      <c r="K136" t="str">
        <f>IF(RIGHT(tbl_data[[#This Row],[HDD]],5)="SATA2","SATA2",IF(RIGHT(tbl_data[[#This Row],[HDD]],3)="SSD","SSD", IF(RIGHT(tbl_data[[#This Row],[HDD]],3)="SAS","SAS", FALSE)))</f>
        <v>SATA2</v>
      </c>
      <c r="L136" t="s">
        <v>189</v>
      </c>
      <c r="M136" t="str">
        <f>LEFT(tbl_data[[#This Row],[Location]],LEN(tbl_data[[#This Row],[Location]])-6)</f>
        <v>Dallas</v>
      </c>
      <c r="N136" t="str">
        <f>MID(tbl_data[[#This Row],[Location]],LEN(tbl_data[[#This Row],[City]])+1,3)</f>
        <v>DAL</v>
      </c>
      <c r="O136" t="str">
        <f>RIGHT(tbl_data[[#This Row],[Location]],2)</f>
        <v>10</v>
      </c>
      <c r="P136" t="s">
        <v>203</v>
      </c>
      <c r="Q136" s="5" t="str">
        <f>LEFT(tbl_data[[#This Row],[Price]],1)</f>
        <v>$</v>
      </c>
      <c r="R136" s="9">
        <f>INT(MID(tbl_data[[#This Row],[Price]],2,10))</f>
        <v>421</v>
      </c>
    </row>
    <row r="137" spans="1:18" x14ac:dyDescent="0.25">
      <c r="A137" s="5">
        <v>136</v>
      </c>
      <c r="B137" t="s">
        <v>80</v>
      </c>
      <c r="C137" t="str">
        <f>LEFT(tbl_data[[#This Row],[Model]],FIND(" ",tbl_data[[#This Row],[Model]]))</f>
        <v xml:space="preserve">DL20G9Intel </v>
      </c>
      <c r="D137" t="str">
        <f>RIGHT(tbl_data[[#This Row],[Model]],LEN(tbl_data[[#This Row],[Model]]) -FIND(" ",tbl_data[[#This Row],[Model]],LEN(tbl_data[[#This Row],[Model]])-9))</f>
        <v>E3-1270v5</v>
      </c>
      <c r="E137" t="s">
        <v>81</v>
      </c>
      <c r="F137">
        <f>IFERROR(INT(LEFT(tbl_data[[#This Row],[RAM]],2)), INT(LEFT(tbl_data[[#This Row],[RAM]],1)))</f>
        <v>16</v>
      </c>
      <c r="G137" t="str">
        <f>"GDDR"&amp; RIGHT(tbl_data[[#This Row],[RAM]],1)</f>
        <v>GDDR4</v>
      </c>
      <c r="H137" t="s">
        <v>64</v>
      </c>
      <c r="I137" t="str">
        <f>IF(MID(tbl_data[[#This Row],[HDD]],2,1)="x", LEFT(tbl_data[[#This Row],[HDD]],2), LEFT(tbl_data[[#This Row],[HDD]],3))</f>
        <v>2x</v>
      </c>
      <c r="J137" t="str">
        <f>MID(tbl_data[[#This Row],[HDD]],LEN(tbl_data[[#This Row],[HDD Count]])+1,LEN(tbl_data[[#This Row],[HDD]])-LEN(tbl_data[[#This Row],[Hard Type]])-LEN(tbl_data[[#This Row],[HDD Count]]))</f>
        <v>1TB</v>
      </c>
      <c r="K137" t="str">
        <f>IF(RIGHT(tbl_data[[#This Row],[HDD]],5)="SATA2","SATA2",IF(RIGHT(tbl_data[[#This Row],[HDD]],3)="SSD","SSD", IF(RIGHT(tbl_data[[#This Row],[HDD]],3)="SAS","SAS", FALSE)))</f>
        <v>SATA2</v>
      </c>
      <c r="L137" t="s">
        <v>171</v>
      </c>
      <c r="M137" t="str">
        <f>LEFT(tbl_data[[#This Row],[Location]],LEN(tbl_data[[#This Row],[Location]])-6)</f>
        <v>San Francisco</v>
      </c>
      <c r="N137" t="str">
        <f>MID(tbl_data[[#This Row],[Location]],LEN(tbl_data[[#This Row],[City]])+1,3)</f>
        <v>SFO</v>
      </c>
      <c r="O137" t="str">
        <f>RIGHT(tbl_data[[#This Row],[Location]],2)</f>
        <v>12</v>
      </c>
      <c r="P137" t="s">
        <v>204</v>
      </c>
      <c r="Q137" s="5" t="str">
        <f>LEFT(tbl_data[[#This Row],[Price]],1)</f>
        <v>$</v>
      </c>
      <c r="R137" s="9">
        <f>INT(MID(tbl_data[[#This Row],[Price]],2,10))</f>
        <v>135</v>
      </c>
    </row>
    <row r="138" spans="1:18" x14ac:dyDescent="0.25">
      <c r="A138" s="5">
        <v>137</v>
      </c>
      <c r="B138" t="s">
        <v>205</v>
      </c>
      <c r="C138" t="str">
        <f>LEFT(tbl_data[[#This Row],[Model]],FIND(" ",tbl_data[[#This Row],[Model]]))</f>
        <v xml:space="preserve">Huawei </v>
      </c>
      <c r="D138" t="str">
        <f>RIGHT(tbl_data[[#This Row],[Model]],LEN(tbl_data[[#This Row],[Model]]) -FIND(" ",tbl_data[[#This Row],[Model]],LEN(tbl_data[[#This Row],[Model]])-9))</f>
        <v>E5-2650</v>
      </c>
      <c r="E138" t="s">
        <v>158</v>
      </c>
      <c r="F138">
        <f>IFERROR(INT(LEFT(tbl_data[[#This Row],[RAM]],2)), INT(LEFT(tbl_data[[#This Row],[RAM]],1)))</f>
        <v>8</v>
      </c>
      <c r="G138" t="str">
        <f>"GDDR"&amp; RIGHT(tbl_data[[#This Row],[RAM]],1)</f>
        <v>GDDR3</v>
      </c>
      <c r="H138" t="s">
        <v>64</v>
      </c>
      <c r="I138" t="str">
        <f>IF(MID(tbl_data[[#This Row],[HDD]],2,1)="x", LEFT(tbl_data[[#This Row],[HDD]],2), LEFT(tbl_data[[#This Row],[HDD]],3))</f>
        <v>2x</v>
      </c>
      <c r="J138" t="str">
        <f>MID(tbl_data[[#This Row],[HDD]],LEN(tbl_data[[#This Row],[HDD Count]])+1,LEN(tbl_data[[#This Row],[HDD]])-LEN(tbl_data[[#This Row],[Hard Type]])-LEN(tbl_data[[#This Row],[HDD Count]]))</f>
        <v>1TB</v>
      </c>
      <c r="K138" t="str">
        <f>IF(RIGHT(tbl_data[[#This Row],[HDD]],5)="SATA2","SATA2",IF(RIGHT(tbl_data[[#This Row],[HDD]],3)="SSD","SSD", IF(RIGHT(tbl_data[[#This Row],[HDD]],3)="SAS","SAS", FALSE)))</f>
        <v>SATA2</v>
      </c>
      <c r="L138" t="s">
        <v>174</v>
      </c>
      <c r="M138" t="str">
        <f>LEFT(tbl_data[[#This Row],[Location]],LEN(tbl_data[[#This Row],[Location]])-6)</f>
        <v>Singapore</v>
      </c>
      <c r="N138" t="str">
        <f>MID(tbl_data[[#This Row],[Location]],LEN(tbl_data[[#This Row],[City]])+1,3)</f>
        <v>SIN</v>
      </c>
      <c r="O138" t="str">
        <f>RIGHT(tbl_data[[#This Row],[Location]],2)</f>
        <v>11</v>
      </c>
      <c r="P138" t="s">
        <v>206</v>
      </c>
      <c r="Q138" s="5" t="str">
        <f>LEFT(tbl_data[[#This Row],[Price]],1)</f>
        <v>S</v>
      </c>
      <c r="R138" s="9">
        <f>INT(MID(tbl_data[[#This Row],[Price]],2,10))</f>
        <v>269</v>
      </c>
    </row>
    <row r="139" spans="1:18" x14ac:dyDescent="0.25">
      <c r="A139" s="5">
        <v>138</v>
      </c>
      <c r="B139" t="s">
        <v>207</v>
      </c>
      <c r="C139" t="str">
        <f>LEFT(tbl_data[[#This Row],[Model]],FIND(" ",tbl_data[[#This Row],[Model]]))</f>
        <v xml:space="preserve">Dell </v>
      </c>
      <c r="D139" t="str">
        <f>RIGHT(tbl_data[[#This Row],[Model]],LEN(tbl_data[[#This Row],[Model]]) -FIND(" ",tbl_data[[#This Row],[Model]],LEN(tbl_data[[#This Row],[Model]])-9))</f>
        <v>E5-2620V4</v>
      </c>
      <c r="E139" t="s">
        <v>34</v>
      </c>
      <c r="F139">
        <f>IFERROR(INT(LEFT(tbl_data[[#This Row],[RAM]],2)), INT(LEFT(tbl_data[[#This Row],[RAM]],1)))</f>
        <v>64</v>
      </c>
      <c r="G139" t="str">
        <f>"GDDR"&amp; RIGHT(tbl_data[[#This Row],[RAM]],1)</f>
        <v>GDDR4</v>
      </c>
      <c r="H139" t="s">
        <v>35</v>
      </c>
      <c r="I139" t="str">
        <f>IF(MID(tbl_data[[#This Row],[HDD]],2,1)="x", LEFT(tbl_data[[#This Row],[HDD]],2), LEFT(tbl_data[[#This Row],[HDD]],3))</f>
        <v>4x</v>
      </c>
      <c r="J139" t="str">
        <f>MID(tbl_data[[#This Row],[HDD]],LEN(tbl_data[[#This Row],[HDD Count]])+1,LEN(tbl_data[[#This Row],[HDD]])-LEN(tbl_data[[#This Row],[Hard Type]])-LEN(tbl_data[[#This Row],[HDD Count]]))</f>
        <v>2TB</v>
      </c>
      <c r="K139" t="str">
        <f>IF(RIGHT(tbl_data[[#This Row],[HDD]],5)="SATA2","SATA2",IF(RIGHT(tbl_data[[#This Row],[HDD]],3)="SSD","SSD", IF(RIGHT(tbl_data[[#This Row],[HDD]],3)="SAS","SAS", FALSE)))</f>
        <v>SATA2</v>
      </c>
      <c r="L139" t="s">
        <v>174</v>
      </c>
      <c r="M139" t="str">
        <f>LEFT(tbl_data[[#This Row],[Location]],LEN(tbl_data[[#This Row],[Location]])-6)</f>
        <v>Singapore</v>
      </c>
      <c r="N139" t="str">
        <f>MID(tbl_data[[#This Row],[Location]],LEN(tbl_data[[#This Row],[City]])+1,3)</f>
        <v>SIN</v>
      </c>
      <c r="O139" t="str">
        <f>RIGHT(tbl_data[[#This Row],[Location]],2)</f>
        <v>11</v>
      </c>
      <c r="P139" t="s">
        <v>208</v>
      </c>
      <c r="Q139" s="5" t="str">
        <f>LEFT(tbl_data[[#This Row],[Price]],1)</f>
        <v>S</v>
      </c>
      <c r="R139" s="9">
        <f>INT(MID(tbl_data[[#This Row],[Price]],2,10))</f>
        <v>421</v>
      </c>
    </row>
    <row r="140" spans="1:18" x14ac:dyDescent="0.25">
      <c r="A140" s="5">
        <v>139</v>
      </c>
      <c r="B140" t="s">
        <v>209</v>
      </c>
      <c r="C140" t="str">
        <f>LEFT(tbl_data[[#This Row],[Model]],FIND(" ",tbl_data[[#This Row],[Model]]))</f>
        <v xml:space="preserve">Huawei </v>
      </c>
      <c r="D140" t="str">
        <f>RIGHT(tbl_data[[#This Row],[Model]],LEN(tbl_data[[#This Row],[Model]]) -FIND(" ",tbl_data[[#This Row],[Model]],LEN(tbl_data[[#This Row],[Model]])-9))</f>
        <v>E5-2620</v>
      </c>
      <c r="E140" t="s">
        <v>24</v>
      </c>
      <c r="F140">
        <f>IFERROR(INT(LEFT(tbl_data[[#This Row],[RAM]],2)), INT(LEFT(tbl_data[[#This Row],[RAM]],1)))</f>
        <v>32</v>
      </c>
      <c r="G140" t="str">
        <f>"GDDR"&amp; RIGHT(tbl_data[[#This Row],[RAM]],1)</f>
        <v>GDDR3</v>
      </c>
      <c r="H140" t="s">
        <v>64</v>
      </c>
      <c r="I140" t="str">
        <f>IF(MID(tbl_data[[#This Row],[HDD]],2,1)="x", LEFT(tbl_data[[#This Row],[HDD]],2), LEFT(tbl_data[[#This Row],[HDD]],3))</f>
        <v>2x</v>
      </c>
      <c r="J140" t="str">
        <f>MID(tbl_data[[#This Row],[HDD]],LEN(tbl_data[[#This Row],[HDD Count]])+1,LEN(tbl_data[[#This Row],[HDD]])-LEN(tbl_data[[#This Row],[Hard Type]])-LEN(tbl_data[[#This Row],[HDD Count]]))</f>
        <v>1TB</v>
      </c>
      <c r="K140" t="str">
        <f>IF(RIGHT(tbl_data[[#This Row],[HDD]],5)="SATA2","SATA2",IF(RIGHT(tbl_data[[#This Row],[HDD]],3)="SSD","SSD", IF(RIGHT(tbl_data[[#This Row],[HDD]],3)="SAS","SAS", FALSE)))</f>
        <v>SATA2</v>
      </c>
      <c r="L140" t="s">
        <v>174</v>
      </c>
      <c r="M140" t="str">
        <f>LEFT(tbl_data[[#This Row],[Location]],LEN(tbl_data[[#This Row],[Location]])-6)</f>
        <v>Singapore</v>
      </c>
      <c r="N140" t="str">
        <f>MID(tbl_data[[#This Row],[Location]],LEN(tbl_data[[#This Row],[City]])+1,3)</f>
        <v>SIN</v>
      </c>
      <c r="O140" t="str">
        <f>RIGHT(tbl_data[[#This Row],[Location]],2)</f>
        <v>11</v>
      </c>
      <c r="P140" t="s">
        <v>210</v>
      </c>
      <c r="Q140" s="5" t="str">
        <f>LEFT(tbl_data[[#This Row],[Price]],1)</f>
        <v>S</v>
      </c>
      <c r="R140" s="9">
        <f>INT(MID(tbl_data[[#This Row],[Price]],2,10))</f>
        <v>239</v>
      </c>
    </row>
    <row r="141" spans="1:18" x14ac:dyDescent="0.25">
      <c r="A141" s="5">
        <v>140</v>
      </c>
      <c r="B141" t="s">
        <v>54</v>
      </c>
      <c r="C141" t="str">
        <f>LEFT(tbl_data[[#This Row],[Model]],FIND(" ",tbl_data[[#This Row],[Model]]))</f>
        <v xml:space="preserve">Dell </v>
      </c>
      <c r="D141" t="str">
        <f>RIGHT(tbl_data[[#This Row],[Model]],LEN(tbl_data[[#This Row],[Model]]) -FIND(" ",tbl_data[[#This Row],[Model]],LEN(tbl_data[[#This Row],[Model]])-9))</f>
        <v>E5-2650v4</v>
      </c>
      <c r="E141" t="s">
        <v>30</v>
      </c>
      <c r="F141">
        <f>IFERROR(INT(LEFT(tbl_data[[#This Row],[RAM]],2)), INT(LEFT(tbl_data[[#This Row],[RAM]],1)))</f>
        <v>12</v>
      </c>
      <c r="G141" t="str">
        <f>"GDDR"&amp; RIGHT(tbl_data[[#This Row],[RAM]],1)</f>
        <v>GDDR4</v>
      </c>
      <c r="H141" t="s">
        <v>31</v>
      </c>
      <c r="I141" t="str">
        <f>IF(MID(tbl_data[[#This Row],[HDD]],2,1)="x", LEFT(tbl_data[[#This Row],[HDD]],2), LEFT(tbl_data[[#This Row],[HDD]],3))</f>
        <v>4x</v>
      </c>
      <c r="J141" t="str">
        <f>MID(tbl_data[[#This Row],[HDD]],LEN(tbl_data[[#This Row],[HDD Count]])+1,LEN(tbl_data[[#This Row],[HDD]])-LEN(tbl_data[[#This Row],[Hard Type]])-LEN(tbl_data[[#This Row],[HDD Count]]))</f>
        <v>480GB</v>
      </c>
      <c r="K141" t="str">
        <f>IF(RIGHT(tbl_data[[#This Row],[HDD]],5)="SATA2","SATA2",IF(RIGHT(tbl_data[[#This Row],[HDD]],3)="SSD","SSD", IF(RIGHT(tbl_data[[#This Row],[HDD]],3)="SAS","SAS", FALSE)))</f>
        <v>SSD</v>
      </c>
      <c r="L141" t="s">
        <v>211</v>
      </c>
      <c r="M141" t="str">
        <f>LEFT(tbl_data[[#This Row],[Location]],LEN(tbl_data[[#This Row],[Location]])-6)</f>
        <v>Frankfurt</v>
      </c>
      <c r="N141" t="str">
        <f>MID(tbl_data[[#This Row],[Location]],LEN(tbl_data[[#This Row],[City]])+1,3)</f>
        <v>FRA</v>
      </c>
      <c r="O141" t="str">
        <f>RIGHT(tbl_data[[#This Row],[Location]],2)</f>
        <v>10</v>
      </c>
      <c r="P141" t="s">
        <v>212</v>
      </c>
      <c r="Q141" s="5" t="str">
        <f>LEFT(tbl_data[[#This Row],[Price]],1)</f>
        <v>€</v>
      </c>
      <c r="R141" s="9">
        <f>INT(MID(tbl_data[[#This Row],[Price]],2,10))</f>
        <v>395</v>
      </c>
    </row>
    <row r="142" spans="1:18" x14ac:dyDescent="0.25">
      <c r="A142" s="5">
        <v>141</v>
      </c>
      <c r="B142" t="s">
        <v>88</v>
      </c>
      <c r="C142" t="str">
        <f>LEFT(tbl_data[[#This Row],[Model]],FIND(" ",tbl_data[[#This Row],[Model]]))</f>
        <v xml:space="preserve">Dell </v>
      </c>
      <c r="D142" t="str">
        <f>RIGHT(tbl_data[[#This Row],[Model]],LEN(tbl_data[[#This Row],[Model]]) -FIND(" ",tbl_data[[#This Row],[Model]],LEN(tbl_data[[#This Row],[Model]])-9))</f>
        <v>E5-2620v3</v>
      </c>
      <c r="E142" t="s">
        <v>34</v>
      </c>
      <c r="F142">
        <f>IFERROR(INT(LEFT(tbl_data[[#This Row],[RAM]],2)), INT(LEFT(tbl_data[[#This Row],[RAM]],1)))</f>
        <v>64</v>
      </c>
      <c r="G142" t="str">
        <f>"GDDR"&amp; RIGHT(tbl_data[[#This Row],[RAM]],1)</f>
        <v>GDDR4</v>
      </c>
      <c r="H142" t="s">
        <v>49</v>
      </c>
      <c r="I142" t="str">
        <f>IF(MID(tbl_data[[#This Row],[HDD]],2,1)="x", LEFT(tbl_data[[#This Row],[HDD]],2), LEFT(tbl_data[[#This Row],[HDD]],3))</f>
        <v>2x</v>
      </c>
      <c r="J142" t="str">
        <f>MID(tbl_data[[#This Row],[HDD]],LEN(tbl_data[[#This Row],[HDD Count]])+1,LEN(tbl_data[[#This Row],[HDD]])-LEN(tbl_data[[#This Row],[Hard Type]])-LEN(tbl_data[[#This Row],[HDD Count]]))</f>
        <v>120GB</v>
      </c>
      <c r="K142" t="str">
        <f>IF(RIGHT(tbl_data[[#This Row],[HDD]],5)="SATA2","SATA2",IF(RIGHT(tbl_data[[#This Row],[HDD]],3)="SSD","SSD", IF(RIGHT(tbl_data[[#This Row],[HDD]],3)="SAS","SAS", FALSE)))</f>
        <v>SSD</v>
      </c>
      <c r="L142" t="s">
        <v>211</v>
      </c>
      <c r="M142" t="str">
        <f>LEFT(tbl_data[[#This Row],[Location]],LEN(tbl_data[[#This Row],[Location]])-6)</f>
        <v>Frankfurt</v>
      </c>
      <c r="N142" t="str">
        <f>MID(tbl_data[[#This Row],[Location]],LEN(tbl_data[[#This Row],[City]])+1,3)</f>
        <v>FRA</v>
      </c>
      <c r="O142" t="str">
        <f>RIGHT(tbl_data[[#This Row],[Location]],2)</f>
        <v>10</v>
      </c>
      <c r="P142" t="s">
        <v>123</v>
      </c>
      <c r="Q142" s="5" t="str">
        <f>LEFT(tbl_data[[#This Row],[Price]],1)</f>
        <v>€</v>
      </c>
      <c r="R142" s="9">
        <f>INT(MID(tbl_data[[#This Row],[Price]],2,10))</f>
        <v>252</v>
      </c>
    </row>
    <row r="143" spans="1:18" x14ac:dyDescent="0.25">
      <c r="A143" s="5">
        <v>142</v>
      </c>
      <c r="B143" t="s">
        <v>52</v>
      </c>
      <c r="C143" t="str">
        <f>LEFT(tbl_data[[#This Row],[Model]],FIND(" ",tbl_data[[#This Row],[Model]]))</f>
        <v xml:space="preserve">Dell </v>
      </c>
      <c r="D143" t="str">
        <f>RIGHT(tbl_data[[#This Row],[Model]],LEN(tbl_data[[#This Row],[Model]]) -FIND(" ",tbl_data[[#This Row],[Model]],LEN(tbl_data[[#This Row],[Model]])-9))</f>
        <v>E5-2650v3</v>
      </c>
      <c r="E143" t="s">
        <v>30</v>
      </c>
      <c r="F143">
        <f>IFERROR(INT(LEFT(tbl_data[[#This Row],[RAM]],2)), INT(LEFT(tbl_data[[#This Row],[RAM]],1)))</f>
        <v>12</v>
      </c>
      <c r="G143" t="str">
        <f>"GDDR"&amp; RIGHT(tbl_data[[#This Row],[RAM]],1)</f>
        <v>GDDR4</v>
      </c>
      <c r="H143" t="s">
        <v>49</v>
      </c>
      <c r="I143" t="str">
        <f>IF(MID(tbl_data[[#This Row],[HDD]],2,1)="x", LEFT(tbl_data[[#This Row],[HDD]],2), LEFT(tbl_data[[#This Row],[HDD]],3))</f>
        <v>2x</v>
      </c>
      <c r="J143" t="str">
        <f>MID(tbl_data[[#This Row],[HDD]],LEN(tbl_data[[#This Row],[HDD Count]])+1,LEN(tbl_data[[#This Row],[HDD]])-LEN(tbl_data[[#This Row],[Hard Type]])-LEN(tbl_data[[#This Row],[HDD Count]]))</f>
        <v>120GB</v>
      </c>
      <c r="K143" t="str">
        <f>IF(RIGHT(tbl_data[[#This Row],[HDD]],5)="SATA2","SATA2",IF(RIGHT(tbl_data[[#This Row],[HDD]],3)="SSD","SSD", IF(RIGHT(tbl_data[[#This Row],[HDD]],3)="SAS","SAS", FALSE)))</f>
        <v>SSD</v>
      </c>
      <c r="L143" t="s">
        <v>211</v>
      </c>
      <c r="M143" t="str">
        <f>LEFT(tbl_data[[#This Row],[Location]],LEN(tbl_data[[#This Row],[Location]])-6)</f>
        <v>Frankfurt</v>
      </c>
      <c r="N143" t="str">
        <f>MID(tbl_data[[#This Row],[Location]],LEN(tbl_data[[#This Row],[City]])+1,3)</f>
        <v>FRA</v>
      </c>
      <c r="O143" t="str">
        <f>RIGHT(tbl_data[[#This Row],[Location]],2)</f>
        <v>10</v>
      </c>
      <c r="P143" t="s">
        <v>213</v>
      </c>
      <c r="Q143" s="5" t="str">
        <f>LEFT(tbl_data[[#This Row],[Price]],1)</f>
        <v>€</v>
      </c>
      <c r="R143" s="9">
        <f>INT(MID(tbl_data[[#This Row],[Price]],2,10))</f>
        <v>342</v>
      </c>
    </row>
    <row r="144" spans="1:18" x14ac:dyDescent="0.25">
      <c r="A144" s="5">
        <v>143</v>
      </c>
      <c r="B144" t="s">
        <v>51</v>
      </c>
      <c r="C144" t="str">
        <f>LEFT(tbl_data[[#This Row],[Model]],FIND(" ",tbl_data[[#This Row],[Model]]))</f>
        <v xml:space="preserve">Dell </v>
      </c>
      <c r="D144" t="str">
        <f>RIGHT(tbl_data[[#This Row],[Model]],LEN(tbl_data[[#This Row],[Model]]) -FIND(" ",tbl_data[[#This Row],[Model]],LEN(tbl_data[[#This Row],[Model]])-9))</f>
        <v>E5-2670v3</v>
      </c>
      <c r="E144" t="s">
        <v>30</v>
      </c>
      <c r="F144">
        <f>IFERROR(INT(LEFT(tbl_data[[#This Row],[RAM]],2)), INT(LEFT(tbl_data[[#This Row],[RAM]],1)))</f>
        <v>12</v>
      </c>
      <c r="G144" t="str">
        <f>"GDDR"&amp; RIGHT(tbl_data[[#This Row],[RAM]],1)</f>
        <v>GDDR4</v>
      </c>
      <c r="H144" t="s">
        <v>49</v>
      </c>
      <c r="I144" t="str">
        <f>IF(MID(tbl_data[[#This Row],[HDD]],2,1)="x", LEFT(tbl_data[[#This Row],[HDD]],2), LEFT(tbl_data[[#This Row],[HDD]],3))</f>
        <v>2x</v>
      </c>
      <c r="J144" t="str">
        <f>MID(tbl_data[[#This Row],[HDD]],LEN(tbl_data[[#This Row],[HDD Count]])+1,LEN(tbl_data[[#This Row],[HDD]])-LEN(tbl_data[[#This Row],[Hard Type]])-LEN(tbl_data[[#This Row],[HDD Count]]))</f>
        <v>120GB</v>
      </c>
      <c r="K144" t="str">
        <f>IF(RIGHT(tbl_data[[#This Row],[HDD]],5)="SATA2","SATA2",IF(RIGHT(tbl_data[[#This Row],[HDD]],3)="SSD","SSD", IF(RIGHT(tbl_data[[#This Row],[HDD]],3)="SAS","SAS", FALSE)))</f>
        <v>SSD</v>
      </c>
      <c r="L144" t="s">
        <v>211</v>
      </c>
      <c r="M144" t="str">
        <f>LEFT(tbl_data[[#This Row],[Location]],LEN(tbl_data[[#This Row],[Location]])-6)</f>
        <v>Frankfurt</v>
      </c>
      <c r="N144" t="str">
        <f>MID(tbl_data[[#This Row],[Location]],LEN(tbl_data[[#This Row],[City]])+1,3)</f>
        <v>FRA</v>
      </c>
      <c r="O144" t="str">
        <f>RIGHT(tbl_data[[#This Row],[Location]],2)</f>
        <v>10</v>
      </c>
      <c r="P144" t="s">
        <v>50</v>
      </c>
      <c r="Q144" s="5" t="str">
        <f>LEFT(tbl_data[[#This Row],[Price]],1)</f>
        <v>€</v>
      </c>
      <c r="R144" s="9">
        <f>INT(MID(tbl_data[[#This Row],[Price]],2,10))</f>
        <v>364</v>
      </c>
    </row>
    <row r="145" spans="1:18" x14ac:dyDescent="0.25">
      <c r="A145" s="5">
        <v>144</v>
      </c>
      <c r="B145" t="s">
        <v>51</v>
      </c>
      <c r="C145" t="str">
        <f>LEFT(tbl_data[[#This Row],[Model]],FIND(" ",tbl_data[[#This Row],[Model]]))</f>
        <v xml:space="preserve">Dell </v>
      </c>
      <c r="D145" t="str">
        <f>RIGHT(tbl_data[[#This Row],[Model]],LEN(tbl_data[[#This Row],[Model]]) -FIND(" ",tbl_data[[#This Row],[Model]],LEN(tbl_data[[#This Row],[Model]])-9))</f>
        <v>E5-2670v3</v>
      </c>
      <c r="E145" t="s">
        <v>30</v>
      </c>
      <c r="F145">
        <f>IFERROR(INT(LEFT(tbl_data[[#This Row],[RAM]],2)), INT(LEFT(tbl_data[[#This Row],[RAM]],1)))</f>
        <v>12</v>
      </c>
      <c r="G145" t="str">
        <f>"GDDR"&amp; RIGHT(tbl_data[[#This Row],[RAM]],1)</f>
        <v>GDDR4</v>
      </c>
      <c r="H145" t="s">
        <v>49</v>
      </c>
      <c r="I145" t="str">
        <f>IF(MID(tbl_data[[#This Row],[HDD]],2,1)="x", LEFT(tbl_data[[#This Row],[HDD]],2), LEFT(tbl_data[[#This Row],[HDD]],3))</f>
        <v>2x</v>
      </c>
      <c r="J145" t="str">
        <f>MID(tbl_data[[#This Row],[HDD]],LEN(tbl_data[[#This Row],[HDD Count]])+1,LEN(tbl_data[[#This Row],[HDD]])-LEN(tbl_data[[#This Row],[Hard Type]])-LEN(tbl_data[[#This Row],[HDD Count]]))</f>
        <v>120GB</v>
      </c>
      <c r="K145" t="str">
        <f>IF(RIGHT(tbl_data[[#This Row],[HDD]],5)="SATA2","SATA2",IF(RIGHT(tbl_data[[#This Row],[HDD]],3)="SSD","SSD", IF(RIGHT(tbl_data[[#This Row],[HDD]],3)="SAS","SAS", FALSE)))</f>
        <v>SSD</v>
      </c>
      <c r="L145" t="s">
        <v>167</v>
      </c>
      <c r="M145" t="str">
        <f>LEFT(tbl_data[[#This Row],[Location]],LEN(tbl_data[[#This Row],[Location]])-6)</f>
        <v>Washington D.C.</v>
      </c>
      <c r="N145" t="str">
        <f>MID(tbl_data[[#This Row],[Location]],LEN(tbl_data[[#This Row],[City]])+1,3)</f>
        <v>WDC</v>
      </c>
      <c r="O145" t="str">
        <f>RIGHT(tbl_data[[#This Row],[Location]],2)</f>
        <v>01</v>
      </c>
      <c r="P145" t="s">
        <v>214</v>
      </c>
      <c r="Q145" s="5" t="str">
        <f>LEFT(tbl_data[[#This Row],[Price]],1)</f>
        <v>$</v>
      </c>
      <c r="R145" s="9">
        <f>INT(MID(tbl_data[[#This Row],[Price]],2,10))</f>
        <v>437</v>
      </c>
    </row>
    <row r="146" spans="1:18" x14ac:dyDescent="0.25">
      <c r="A146" s="5">
        <v>145</v>
      </c>
      <c r="B146" t="s">
        <v>88</v>
      </c>
      <c r="C146" t="str">
        <f>LEFT(tbl_data[[#This Row],[Model]],FIND(" ",tbl_data[[#This Row],[Model]]))</f>
        <v xml:space="preserve">Dell </v>
      </c>
      <c r="D146" t="str">
        <f>RIGHT(tbl_data[[#This Row],[Model]],LEN(tbl_data[[#This Row],[Model]]) -FIND(" ",tbl_data[[#This Row],[Model]],LEN(tbl_data[[#This Row],[Model]])-9))</f>
        <v>E5-2620v3</v>
      </c>
      <c r="E146" t="s">
        <v>34</v>
      </c>
      <c r="F146">
        <f>IFERROR(INT(LEFT(tbl_data[[#This Row],[RAM]],2)), INT(LEFT(tbl_data[[#This Row],[RAM]],1)))</f>
        <v>64</v>
      </c>
      <c r="G146" t="str">
        <f>"GDDR"&amp; RIGHT(tbl_data[[#This Row],[RAM]],1)</f>
        <v>GDDR4</v>
      </c>
      <c r="H146" t="s">
        <v>49</v>
      </c>
      <c r="I146" t="str">
        <f>IF(MID(tbl_data[[#This Row],[HDD]],2,1)="x", LEFT(tbl_data[[#This Row],[HDD]],2), LEFT(tbl_data[[#This Row],[HDD]],3))</f>
        <v>2x</v>
      </c>
      <c r="J146" t="str">
        <f>MID(tbl_data[[#This Row],[HDD]],LEN(tbl_data[[#This Row],[HDD Count]])+1,LEN(tbl_data[[#This Row],[HDD]])-LEN(tbl_data[[#This Row],[Hard Type]])-LEN(tbl_data[[#This Row],[HDD Count]]))</f>
        <v>120GB</v>
      </c>
      <c r="K146" t="str">
        <f>IF(RIGHT(tbl_data[[#This Row],[HDD]],5)="SATA2","SATA2",IF(RIGHT(tbl_data[[#This Row],[HDD]],3)="SSD","SSD", IF(RIGHT(tbl_data[[#This Row],[HDD]],3)="SAS","SAS", FALSE)))</f>
        <v>SSD</v>
      </c>
      <c r="L146" t="s">
        <v>189</v>
      </c>
      <c r="M146" t="str">
        <f>LEFT(tbl_data[[#This Row],[Location]],LEN(tbl_data[[#This Row],[Location]])-6)</f>
        <v>Dallas</v>
      </c>
      <c r="N146" t="str">
        <f>MID(tbl_data[[#This Row],[Location]],LEN(tbl_data[[#This Row],[City]])+1,3)</f>
        <v>DAL</v>
      </c>
      <c r="O146" t="str">
        <f>RIGHT(tbl_data[[#This Row],[Location]],2)</f>
        <v>10</v>
      </c>
      <c r="P146" t="s">
        <v>183</v>
      </c>
      <c r="Q146" s="5" t="str">
        <f>LEFT(tbl_data[[#This Row],[Price]],1)</f>
        <v>$</v>
      </c>
      <c r="R146" s="9">
        <f>INT(MID(tbl_data[[#This Row],[Price]],2,10))</f>
        <v>303</v>
      </c>
    </row>
    <row r="147" spans="1:18" x14ac:dyDescent="0.25">
      <c r="A147" s="5">
        <v>146</v>
      </c>
      <c r="B147" t="s">
        <v>52</v>
      </c>
      <c r="C147" t="str">
        <f>LEFT(tbl_data[[#This Row],[Model]],FIND(" ",tbl_data[[#This Row],[Model]]))</f>
        <v xml:space="preserve">Dell </v>
      </c>
      <c r="D147" t="str">
        <f>RIGHT(tbl_data[[#This Row],[Model]],LEN(tbl_data[[#This Row],[Model]]) -FIND(" ",tbl_data[[#This Row],[Model]],LEN(tbl_data[[#This Row],[Model]])-9))</f>
        <v>E5-2650v3</v>
      </c>
      <c r="E147" t="s">
        <v>30</v>
      </c>
      <c r="F147">
        <f>IFERROR(INT(LEFT(tbl_data[[#This Row],[RAM]],2)), INT(LEFT(tbl_data[[#This Row],[RAM]],1)))</f>
        <v>12</v>
      </c>
      <c r="G147" t="str">
        <f>"GDDR"&amp; RIGHT(tbl_data[[#This Row],[RAM]],1)</f>
        <v>GDDR4</v>
      </c>
      <c r="H147" t="s">
        <v>49</v>
      </c>
      <c r="I147" t="str">
        <f>IF(MID(tbl_data[[#This Row],[HDD]],2,1)="x", LEFT(tbl_data[[#This Row],[HDD]],2), LEFT(tbl_data[[#This Row],[HDD]],3))</f>
        <v>2x</v>
      </c>
      <c r="J147" t="str">
        <f>MID(tbl_data[[#This Row],[HDD]],LEN(tbl_data[[#This Row],[HDD Count]])+1,LEN(tbl_data[[#This Row],[HDD]])-LEN(tbl_data[[#This Row],[Hard Type]])-LEN(tbl_data[[#This Row],[HDD Count]]))</f>
        <v>120GB</v>
      </c>
      <c r="K147" t="str">
        <f>IF(RIGHT(tbl_data[[#This Row],[HDD]],5)="SATA2","SATA2",IF(RIGHT(tbl_data[[#This Row],[HDD]],3)="SSD","SSD", IF(RIGHT(tbl_data[[#This Row],[HDD]],3)="SAS","SAS", FALSE)))</f>
        <v>SSD</v>
      </c>
      <c r="L147" t="s">
        <v>189</v>
      </c>
      <c r="M147" t="str">
        <f>LEFT(tbl_data[[#This Row],[Location]],LEN(tbl_data[[#This Row],[Location]])-6)</f>
        <v>Dallas</v>
      </c>
      <c r="N147" t="str">
        <f>MID(tbl_data[[#This Row],[Location]],LEN(tbl_data[[#This Row],[City]])+1,3)</f>
        <v>DAL</v>
      </c>
      <c r="O147" t="str">
        <f>RIGHT(tbl_data[[#This Row],[Location]],2)</f>
        <v>10</v>
      </c>
      <c r="P147" t="s">
        <v>186</v>
      </c>
      <c r="Q147" s="5" t="str">
        <f>LEFT(tbl_data[[#This Row],[Price]],1)</f>
        <v>$</v>
      </c>
      <c r="R147" s="9">
        <f>INT(MID(tbl_data[[#This Row],[Price]],2,10))</f>
        <v>411</v>
      </c>
    </row>
    <row r="148" spans="1:18" x14ac:dyDescent="0.25">
      <c r="A148" s="5">
        <v>147</v>
      </c>
      <c r="B148" t="s">
        <v>23</v>
      </c>
      <c r="C148" t="str">
        <f>LEFT(tbl_data[[#This Row],[Model]],FIND(" ",tbl_data[[#This Row],[Model]]))</f>
        <v xml:space="preserve">HP </v>
      </c>
      <c r="D148" t="str">
        <f>RIGHT(tbl_data[[#This Row],[Model]],LEN(tbl_data[[#This Row],[Model]]) -FIND(" ",tbl_data[[#This Row],[Model]],LEN(tbl_data[[#This Row],[Model]])-9))</f>
        <v>E5620</v>
      </c>
      <c r="E148" t="s">
        <v>24</v>
      </c>
      <c r="F148">
        <f>IFERROR(INT(LEFT(tbl_data[[#This Row],[RAM]],2)), INT(LEFT(tbl_data[[#This Row],[RAM]],1)))</f>
        <v>32</v>
      </c>
      <c r="G148" t="str">
        <f>"GDDR"&amp; RIGHT(tbl_data[[#This Row],[RAM]],1)</f>
        <v>GDDR3</v>
      </c>
      <c r="H148" t="s">
        <v>25</v>
      </c>
      <c r="I148" t="str">
        <f>IF(MID(tbl_data[[#This Row],[HDD]],2,1)="x", LEFT(tbl_data[[#This Row],[HDD]],2), LEFT(tbl_data[[#This Row],[HDD]],3))</f>
        <v>8x</v>
      </c>
      <c r="J148" t="str">
        <f>MID(tbl_data[[#This Row],[HDD]],LEN(tbl_data[[#This Row],[HDD Count]])+1,LEN(tbl_data[[#This Row],[HDD]])-LEN(tbl_data[[#This Row],[Hard Type]])-LEN(tbl_data[[#This Row],[HDD Count]]))</f>
        <v>2TB</v>
      </c>
      <c r="K148" t="str">
        <f>IF(RIGHT(tbl_data[[#This Row],[HDD]],5)="SATA2","SATA2",IF(RIGHT(tbl_data[[#This Row],[HDD]],3)="SSD","SSD", IF(RIGHT(tbl_data[[#This Row],[HDD]],3)="SAS","SAS", FALSE)))</f>
        <v>SATA2</v>
      </c>
      <c r="L148" t="s">
        <v>211</v>
      </c>
      <c r="M148" t="str">
        <f>LEFT(tbl_data[[#This Row],[Location]],LEN(tbl_data[[#This Row],[Location]])-6)</f>
        <v>Frankfurt</v>
      </c>
      <c r="N148" t="str">
        <f>MID(tbl_data[[#This Row],[Location]],LEN(tbl_data[[#This Row],[City]])+1,3)</f>
        <v>FRA</v>
      </c>
      <c r="O148" t="str">
        <f>RIGHT(tbl_data[[#This Row],[Location]],2)</f>
        <v>10</v>
      </c>
      <c r="P148" t="s">
        <v>215</v>
      </c>
      <c r="Q148" s="5" t="str">
        <f>LEFT(tbl_data[[#This Row],[Price]],1)</f>
        <v>€</v>
      </c>
      <c r="R148" s="9">
        <f>INT(MID(tbl_data[[#This Row],[Price]],2,10))</f>
        <v>99</v>
      </c>
    </row>
    <row r="149" spans="1:18" x14ac:dyDescent="0.25">
      <c r="A149" s="5">
        <v>148</v>
      </c>
      <c r="B149" t="s">
        <v>42</v>
      </c>
      <c r="C149" t="str">
        <f>LEFT(tbl_data[[#This Row],[Model]],FIND(" ",tbl_data[[#This Row],[Model]]))</f>
        <v xml:space="preserve">IBM </v>
      </c>
      <c r="D149" t="str">
        <f>RIGHT(tbl_data[[#This Row],[Model]],LEN(tbl_data[[#This Row],[Model]]) -FIND(" ",tbl_data[[#This Row],[Model]],LEN(tbl_data[[#This Row],[Model]])-9))</f>
        <v>E5620</v>
      </c>
      <c r="E149" t="s">
        <v>24</v>
      </c>
      <c r="F149">
        <f>IFERROR(INT(LEFT(tbl_data[[#This Row],[RAM]],2)), INT(LEFT(tbl_data[[#This Row],[RAM]],1)))</f>
        <v>32</v>
      </c>
      <c r="G149" t="str">
        <f>"GDDR"&amp; RIGHT(tbl_data[[#This Row],[RAM]],1)</f>
        <v>GDDR3</v>
      </c>
      <c r="H149" t="s">
        <v>25</v>
      </c>
      <c r="I149" t="str">
        <f>IF(MID(tbl_data[[#This Row],[HDD]],2,1)="x", LEFT(tbl_data[[#This Row],[HDD]],2), LEFT(tbl_data[[#This Row],[HDD]],3))</f>
        <v>8x</v>
      </c>
      <c r="J149" t="str">
        <f>MID(tbl_data[[#This Row],[HDD]],LEN(tbl_data[[#This Row],[HDD Count]])+1,LEN(tbl_data[[#This Row],[HDD]])-LEN(tbl_data[[#This Row],[Hard Type]])-LEN(tbl_data[[#This Row],[HDD Count]]))</f>
        <v>2TB</v>
      </c>
      <c r="K149" t="str">
        <f>IF(RIGHT(tbl_data[[#This Row],[HDD]],5)="SATA2","SATA2",IF(RIGHT(tbl_data[[#This Row],[HDD]],3)="SSD","SSD", IF(RIGHT(tbl_data[[#This Row],[HDD]],3)="SAS","SAS", FALSE)))</f>
        <v>SATA2</v>
      </c>
      <c r="L149" t="s">
        <v>211</v>
      </c>
      <c r="M149" t="str">
        <f>LEFT(tbl_data[[#This Row],[Location]],LEN(tbl_data[[#This Row],[Location]])-6)</f>
        <v>Frankfurt</v>
      </c>
      <c r="N149" t="str">
        <f>MID(tbl_data[[#This Row],[Location]],LEN(tbl_data[[#This Row],[City]])+1,3)</f>
        <v>FRA</v>
      </c>
      <c r="O149" t="str">
        <f>RIGHT(tbl_data[[#This Row],[Location]],2)</f>
        <v>10</v>
      </c>
      <c r="P149" t="s">
        <v>215</v>
      </c>
      <c r="Q149" s="5" t="str">
        <f>LEFT(tbl_data[[#This Row],[Price]],1)</f>
        <v>€</v>
      </c>
      <c r="R149" s="9">
        <f>INT(MID(tbl_data[[#This Row],[Price]],2,10))</f>
        <v>99</v>
      </c>
    </row>
    <row r="150" spans="1:18" x14ac:dyDescent="0.25">
      <c r="A150" s="5">
        <v>149</v>
      </c>
      <c r="B150" t="s">
        <v>196</v>
      </c>
      <c r="C150" t="str">
        <f>LEFT(tbl_data[[#This Row],[Model]],FIND(" ",tbl_data[[#This Row],[Model]]))</f>
        <v xml:space="preserve">IBM </v>
      </c>
      <c r="D150" t="str">
        <f>RIGHT(tbl_data[[#This Row],[Model]],LEN(tbl_data[[#This Row],[Model]]) -FIND(" ",tbl_data[[#This Row],[Model]],LEN(tbl_data[[#This Row],[Model]])-9))</f>
        <v>E5-2620</v>
      </c>
      <c r="E150" t="s">
        <v>24</v>
      </c>
      <c r="F150">
        <f>IFERROR(INT(LEFT(tbl_data[[#This Row],[RAM]],2)), INT(LEFT(tbl_data[[#This Row],[RAM]],1)))</f>
        <v>32</v>
      </c>
      <c r="G150" t="str">
        <f>"GDDR"&amp; RIGHT(tbl_data[[#This Row],[RAM]],1)</f>
        <v>GDDR3</v>
      </c>
      <c r="H150" t="s">
        <v>216</v>
      </c>
      <c r="I150" t="str">
        <f>IF(MID(tbl_data[[#This Row],[HDD]],2,1)="x", LEFT(tbl_data[[#This Row],[HDD]],2), LEFT(tbl_data[[#This Row],[HDD]],3))</f>
        <v>6x</v>
      </c>
      <c r="J150" t="str">
        <f>MID(tbl_data[[#This Row],[HDD]],LEN(tbl_data[[#This Row],[HDD Count]])+1,LEN(tbl_data[[#This Row],[HDD]])-LEN(tbl_data[[#This Row],[Hard Type]])-LEN(tbl_data[[#This Row],[HDD Count]]))</f>
        <v>1TB</v>
      </c>
      <c r="K150" t="str">
        <f>IF(RIGHT(tbl_data[[#This Row],[HDD]],5)="SATA2","SATA2",IF(RIGHT(tbl_data[[#This Row],[HDD]],3)="SSD","SSD", IF(RIGHT(tbl_data[[#This Row],[HDD]],3)="SAS","SAS", FALSE)))</f>
        <v>SATA2</v>
      </c>
      <c r="L150" t="s">
        <v>211</v>
      </c>
      <c r="M150" t="str">
        <f>LEFT(tbl_data[[#This Row],[Location]],LEN(tbl_data[[#This Row],[Location]])-6)</f>
        <v>Frankfurt</v>
      </c>
      <c r="N150" t="str">
        <f>MID(tbl_data[[#This Row],[Location]],LEN(tbl_data[[#This Row],[City]])+1,3)</f>
        <v>FRA</v>
      </c>
      <c r="O150" t="str">
        <f>RIGHT(tbl_data[[#This Row],[Location]],2)</f>
        <v>10</v>
      </c>
      <c r="P150" t="s">
        <v>217</v>
      </c>
      <c r="Q150" s="5" t="str">
        <f>LEFT(tbl_data[[#This Row],[Price]],1)</f>
        <v>€</v>
      </c>
      <c r="R150" s="9">
        <f>INT(MID(tbl_data[[#This Row],[Price]],2,10))</f>
        <v>124</v>
      </c>
    </row>
    <row r="151" spans="1:18" x14ac:dyDescent="0.25">
      <c r="A151" s="5">
        <v>150</v>
      </c>
      <c r="B151" t="s">
        <v>157</v>
      </c>
      <c r="C151" t="str">
        <f>LEFT(tbl_data[[#This Row],[Model]],FIND(" ",tbl_data[[#This Row],[Model]]))</f>
        <v xml:space="preserve">Dell </v>
      </c>
      <c r="D151" t="str">
        <f>RIGHT(tbl_data[[#This Row],[Model]],LEN(tbl_data[[#This Row],[Model]]) -FIND(" ",tbl_data[[#This Row],[Model]],LEN(tbl_data[[#This Row],[Model]])-9))</f>
        <v>E5-2620</v>
      </c>
      <c r="E151" t="s">
        <v>24</v>
      </c>
      <c r="F151">
        <f>IFERROR(INT(LEFT(tbl_data[[#This Row],[RAM]],2)), INT(LEFT(tbl_data[[#This Row],[RAM]],1)))</f>
        <v>32</v>
      </c>
      <c r="G151" t="str">
        <f>"GDDR"&amp; RIGHT(tbl_data[[#This Row],[RAM]],1)</f>
        <v>GDDR3</v>
      </c>
      <c r="H151" t="s">
        <v>64</v>
      </c>
      <c r="I151" t="str">
        <f>IF(MID(tbl_data[[#This Row],[HDD]],2,1)="x", LEFT(tbl_data[[#This Row],[HDD]],2), LEFT(tbl_data[[#This Row],[HDD]],3))</f>
        <v>2x</v>
      </c>
      <c r="J151" t="str">
        <f>MID(tbl_data[[#This Row],[HDD]],LEN(tbl_data[[#This Row],[HDD Count]])+1,LEN(tbl_data[[#This Row],[HDD]])-LEN(tbl_data[[#This Row],[Hard Type]])-LEN(tbl_data[[#This Row],[HDD Count]]))</f>
        <v>1TB</v>
      </c>
      <c r="K151" t="str">
        <f>IF(RIGHT(tbl_data[[#This Row],[HDD]],5)="SATA2","SATA2",IF(RIGHT(tbl_data[[#This Row],[HDD]],3)="SSD","SSD", IF(RIGHT(tbl_data[[#This Row],[HDD]],3)="SAS","SAS", FALSE)))</f>
        <v>SATA2</v>
      </c>
      <c r="L151" t="s">
        <v>189</v>
      </c>
      <c r="M151" t="str">
        <f>LEFT(tbl_data[[#This Row],[Location]],LEN(tbl_data[[#This Row],[Location]])-6)</f>
        <v>Dallas</v>
      </c>
      <c r="N151" t="str">
        <f>MID(tbl_data[[#This Row],[Location]],LEN(tbl_data[[#This Row],[City]])+1,3)</f>
        <v>DAL</v>
      </c>
      <c r="O151" t="str">
        <f>RIGHT(tbl_data[[#This Row],[Location]],2)</f>
        <v>10</v>
      </c>
      <c r="P151" t="s">
        <v>198</v>
      </c>
      <c r="Q151" s="5" t="str">
        <f>LEFT(tbl_data[[#This Row],[Price]],1)</f>
        <v>$</v>
      </c>
      <c r="R151" s="9">
        <f>INT(MID(tbl_data[[#This Row],[Price]],2,10))</f>
        <v>225</v>
      </c>
    </row>
    <row r="152" spans="1:18" x14ac:dyDescent="0.25">
      <c r="A152" s="5">
        <v>151</v>
      </c>
      <c r="B152" t="s">
        <v>23</v>
      </c>
      <c r="C152" t="str">
        <f>LEFT(tbl_data[[#This Row],[Model]],FIND(" ",tbl_data[[#This Row],[Model]]))</f>
        <v xml:space="preserve">HP </v>
      </c>
      <c r="D152" t="str">
        <f>RIGHT(tbl_data[[#This Row],[Model]],LEN(tbl_data[[#This Row],[Model]]) -FIND(" ",tbl_data[[#This Row],[Model]],LEN(tbl_data[[#This Row],[Model]])-9))</f>
        <v>E5620</v>
      </c>
      <c r="E152" t="s">
        <v>24</v>
      </c>
      <c r="F152">
        <f>IFERROR(INT(LEFT(tbl_data[[#This Row],[RAM]],2)), INT(LEFT(tbl_data[[#This Row],[RAM]],1)))</f>
        <v>32</v>
      </c>
      <c r="G152" t="str">
        <f>"GDDR"&amp; RIGHT(tbl_data[[#This Row],[RAM]],1)</f>
        <v>GDDR3</v>
      </c>
      <c r="H152" t="s">
        <v>25</v>
      </c>
      <c r="I152" t="str">
        <f>IF(MID(tbl_data[[#This Row],[HDD]],2,1)="x", LEFT(tbl_data[[#This Row],[HDD]],2), LEFT(tbl_data[[#This Row],[HDD]],3))</f>
        <v>8x</v>
      </c>
      <c r="J152" t="str">
        <f>MID(tbl_data[[#This Row],[HDD]],LEN(tbl_data[[#This Row],[HDD Count]])+1,LEN(tbl_data[[#This Row],[HDD]])-LEN(tbl_data[[#This Row],[Hard Type]])-LEN(tbl_data[[#This Row],[HDD Count]]))</f>
        <v>2TB</v>
      </c>
      <c r="K152" t="str">
        <f>IF(RIGHT(tbl_data[[#This Row],[HDD]],5)="SATA2","SATA2",IF(RIGHT(tbl_data[[#This Row],[HDD]],3)="SSD","SSD", IF(RIGHT(tbl_data[[#This Row],[HDD]],3)="SAS","SAS", FALSE)))</f>
        <v>SATA2</v>
      </c>
      <c r="L152" t="s">
        <v>211</v>
      </c>
      <c r="M152" t="str">
        <f>LEFT(tbl_data[[#This Row],[Location]],LEN(tbl_data[[#This Row],[Location]])-6)</f>
        <v>Frankfurt</v>
      </c>
      <c r="N152" t="str">
        <f>MID(tbl_data[[#This Row],[Location]],LEN(tbl_data[[#This Row],[City]])+1,3)</f>
        <v>FRA</v>
      </c>
      <c r="O152" t="str">
        <f>RIGHT(tbl_data[[#This Row],[Location]],2)</f>
        <v>10</v>
      </c>
      <c r="P152" t="s">
        <v>218</v>
      </c>
      <c r="Q152" s="5" t="str">
        <f>LEFT(tbl_data[[#This Row],[Price]],1)</f>
        <v>€</v>
      </c>
      <c r="R152" s="9">
        <f>INT(MID(tbl_data[[#This Row],[Price]],2,10))</f>
        <v>187</v>
      </c>
    </row>
    <row r="153" spans="1:18" x14ac:dyDescent="0.25">
      <c r="A153" s="5">
        <v>152</v>
      </c>
      <c r="B153" t="s">
        <v>27</v>
      </c>
      <c r="C153" t="str">
        <f>LEFT(tbl_data[[#This Row],[Model]],FIND(" ",tbl_data[[#This Row],[Model]]))</f>
        <v xml:space="preserve">HP </v>
      </c>
      <c r="D153" t="str">
        <f>RIGHT(tbl_data[[#This Row],[Model]],LEN(tbl_data[[#This Row],[Model]]) -FIND(" ",tbl_data[[#This Row],[Model]],LEN(tbl_data[[#This Row],[Model]])-9))</f>
        <v>E5-2420</v>
      </c>
      <c r="E153" t="s">
        <v>24</v>
      </c>
      <c r="F153">
        <f>IFERROR(INT(LEFT(tbl_data[[#This Row],[RAM]],2)), INT(LEFT(tbl_data[[#This Row],[RAM]],1)))</f>
        <v>32</v>
      </c>
      <c r="G153" t="str">
        <f>"GDDR"&amp; RIGHT(tbl_data[[#This Row],[RAM]],1)</f>
        <v>GDDR3</v>
      </c>
      <c r="H153" t="s">
        <v>188</v>
      </c>
      <c r="I153" t="str">
        <f>IF(MID(tbl_data[[#This Row],[HDD]],2,1)="x", LEFT(tbl_data[[#This Row],[HDD]],2), LEFT(tbl_data[[#This Row],[HDD]],3))</f>
        <v>8x</v>
      </c>
      <c r="J153" t="str">
        <f>MID(tbl_data[[#This Row],[HDD]],LEN(tbl_data[[#This Row],[HDD Count]])+1,LEN(tbl_data[[#This Row],[HDD]])-LEN(tbl_data[[#This Row],[Hard Type]])-LEN(tbl_data[[#This Row],[HDD Count]]))</f>
        <v>300GB</v>
      </c>
      <c r="K153" t="str">
        <f>IF(RIGHT(tbl_data[[#This Row],[HDD]],5)="SATA2","SATA2",IF(RIGHT(tbl_data[[#This Row],[HDD]],3)="SSD","SSD", IF(RIGHT(tbl_data[[#This Row],[HDD]],3)="SAS","SAS", FALSE)))</f>
        <v>SAS</v>
      </c>
      <c r="L153" t="s">
        <v>211</v>
      </c>
      <c r="M153" t="str">
        <f>LEFT(tbl_data[[#This Row],[Location]],LEN(tbl_data[[#This Row],[Location]])-6)</f>
        <v>Frankfurt</v>
      </c>
      <c r="N153" t="str">
        <f>MID(tbl_data[[#This Row],[Location]],LEN(tbl_data[[#This Row],[City]])+1,3)</f>
        <v>FRA</v>
      </c>
      <c r="O153" t="str">
        <f>RIGHT(tbl_data[[#This Row],[Location]],2)</f>
        <v>10</v>
      </c>
      <c r="P153" t="s">
        <v>219</v>
      </c>
      <c r="Q153" s="5" t="str">
        <f>LEFT(tbl_data[[#This Row],[Price]],1)</f>
        <v>€</v>
      </c>
      <c r="R153" s="9">
        <f>INT(MID(tbl_data[[#This Row],[Price]],2,10))</f>
        <v>176</v>
      </c>
    </row>
    <row r="154" spans="1:18" x14ac:dyDescent="0.25">
      <c r="A154" s="5">
        <v>153</v>
      </c>
      <c r="B154" t="s">
        <v>27</v>
      </c>
      <c r="C154" t="str">
        <f>LEFT(tbl_data[[#This Row],[Model]],FIND(" ",tbl_data[[#This Row],[Model]]))</f>
        <v xml:space="preserve">HP </v>
      </c>
      <c r="D154" t="str">
        <f>RIGHT(tbl_data[[#This Row],[Model]],LEN(tbl_data[[#This Row],[Model]]) -FIND(" ",tbl_data[[#This Row],[Model]],LEN(tbl_data[[#This Row],[Model]])-9))</f>
        <v>E5-2420</v>
      </c>
      <c r="E154" t="s">
        <v>158</v>
      </c>
      <c r="F154">
        <f>IFERROR(INT(LEFT(tbl_data[[#This Row],[RAM]],2)), INT(LEFT(tbl_data[[#This Row],[RAM]],1)))</f>
        <v>8</v>
      </c>
      <c r="G154" t="str">
        <f>"GDDR"&amp; RIGHT(tbl_data[[#This Row],[RAM]],1)</f>
        <v>GDDR3</v>
      </c>
      <c r="H154" t="s">
        <v>46</v>
      </c>
      <c r="I154" t="str">
        <f>IF(MID(tbl_data[[#This Row],[HDD]],2,1)="x", LEFT(tbl_data[[#This Row],[HDD]],2), LEFT(tbl_data[[#This Row],[HDD]],3))</f>
        <v>4x</v>
      </c>
      <c r="J154" t="str">
        <f>MID(tbl_data[[#This Row],[HDD]],LEN(tbl_data[[#This Row],[HDD Count]])+1,LEN(tbl_data[[#This Row],[HDD]])-LEN(tbl_data[[#This Row],[Hard Type]])-LEN(tbl_data[[#This Row],[HDD Count]]))</f>
        <v>1TB</v>
      </c>
      <c r="K154" t="str">
        <f>IF(RIGHT(tbl_data[[#This Row],[HDD]],5)="SATA2","SATA2",IF(RIGHT(tbl_data[[#This Row],[HDD]],3)="SSD","SSD", IF(RIGHT(tbl_data[[#This Row],[HDD]],3)="SAS","SAS", FALSE)))</f>
        <v>SATA2</v>
      </c>
      <c r="L154" t="s">
        <v>167</v>
      </c>
      <c r="M154" t="str">
        <f>LEFT(tbl_data[[#This Row],[Location]],LEN(tbl_data[[#This Row],[Location]])-6)</f>
        <v>Washington D.C.</v>
      </c>
      <c r="N154" t="str">
        <f>MID(tbl_data[[#This Row],[Location]],LEN(tbl_data[[#This Row],[City]])+1,3)</f>
        <v>WDC</v>
      </c>
      <c r="O154" t="str">
        <f>RIGHT(tbl_data[[#This Row],[Location]],2)</f>
        <v>01</v>
      </c>
      <c r="P154" t="s">
        <v>220</v>
      </c>
      <c r="Q154" s="5" t="str">
        <f>LEFT(tbl_data[[#This Row],[Price]],1)</f>
        <v>$</v>
      </c>
      <c r="R154" s="9">
        <f>INT(MID(tbl_data[[#This Row],[Price]],2,10))</f>
        <v>183</v>
      </c>
    </row>
    <row r="155" spans="1:18" x14ac:dyDescent="0.25">
      <c r="A155" s="5">
        <v>154</v>
      </c>
      <c r="B155" t="s">
        <v>23</v>
      </c>
      <c r="C155" t="str">
        <f>LEFT(tbl_data[[#This Row],[Model]],FIND(" ",tbl_data[[#This Row],[Model]]))</f>
        <v xml:space="preserve">HP </v>
      </c>
      <c r="D155" t="str">
        <f>RIGHT(tbl_data[[#This Row],[Model]],LEN(tbl_data[[#This Row],[Model]]) -FIND(" ",tbl_data[[#This Row],[Model]],LEN(tbl_data[[#This Row],[Model]])-9))</f>
        <v>E5620</v>
      </c>
      <c r="E155" t="s">
        <v>24</v>
      </c>
      <c r="F155">
        <f>IFERROR(INT(LEFT(tbl_data[[#This Row],[RAM]],2)), INT(LEFT(tbl_data[[#This Row],[RAM]],1)))</f>
        <v>32</v>
      </c>
      <c r="G155" t="str">
        <f>"GDDR"&amp; RIGHT(tbl_data[[#This Row],[RAM]],1)</f>
        <v>GDDR3</v>
      </c>
      <c r="H155" t="s">
        <v>64</v>
      </c>
      <c r="I155" t="str">
        <f>IF(MID(tbl_data[[#This Row],[HDD]],2,1)="x", LEFT(tbl_data[[#This Row],[HDD]],2), LEFT(tbl_data[[#This Row],[HDD]],3))</f>
        <v>2x</v>
      </c>
      <c r="J155" t="str">
        <f>MID(tbl_data[[#This Row],[HDD]],LEN(tbl_data[[#This Row],[HDD Count]])+1,LEN(tbl_data[[#This Row],[HDD]])-LEN(tbl_data[[#This Row],[Hard Type]])-LEN(tbl_data[[#This Row],[HDD Count]]))</f>
        <v>1TB</v>
      </c>
      <c r="K155" t="str">
        <f>IF(RIGHT(tbl_data[[#This Row],[HDD]],5)="SATA2","SATA2",IF(RIGHT(tbl_data[[#This Row],[HDD]],3)="SSD","SSD", IF(RIGHT(tbl_data[[#This Row],[HDD]],3)="SAS","SAS", FALSE)))</f>
        <v>SATA2</v>
      </c>
      <c r="L155" t="s">
        <v>221</v>
      </c>
      <c r="M155" t="str">
        <f>LEFT(tbl_data[[#This Row],[Location]],LEN(tbl_data[[#This Row],[Location]])-6)</f>
        <v>Hong Kong</v>
      </c>
      <c r="N155" t="str">
        <f>MID(tbl_data[[#This Row],[Location]],LEN(tbl_data[[#This Row],[City]])+1,3)</f>
        <v>HKG</v>
      </c>
      <c r="O155" t="str">
        <f>RIGHT(tbl_data[[#This Row],[Location]],2)</f>
        <v>10</v>
      </c>
      <c r="P155" t="s">
        <v>202</v>
      </c>
      <c r="Q155" s="5" t="str">
        <f>LEFT(tbl_data[[#This Row],[Price]],1)</f>
        <v>S</v>
      </c>
      <c r="R155" s="9">
        <f>INT(MID(tbl_data[[#This Row],[Price]],2,10))</f>
        <v>228</v>
      </c>
    </row>
    <row r="156" spans="1:18" x14ac:dyDescent="0.25">
      <c r="A156" s="5">
        <v>155</v>
      </c>
      <c r="B156" t="s">
        <v>23</v>
      </c>
      <c r="C156" t="str">
        <f>LEFT(tbl_data[[#This Row],[Model]],FIND(" ",tbl_data[[#This Row],[Model]]))</f>
        <v xml:space="preserve">HP </v>
      </c>
      <c r="D156" t="str">
        <f>RIGHT(tbl_data[[#This Row],[Model]],LEN(tbl_data[[#This Row],[Model]]) -FIND(" ",tbl_data[[#This Row],[Model]],LEN(tbl_data[[#This Row],[Model]])-9))</f>
        <v>E5620</v>
      </c>
      <c r="E156" t="s">
        <v>158</v>
      </c>
      <c r="F156">
        <f>IFERROR(INT(LEFT(tbl_data[[#This Row],[RAM]],2)), INT(LEFT(tbl_data[[#This Row],[RAM]],1)))</f>
        <v>8</v>
      </c>
      <c r="G156" t="str">
        <f>"GDDR"&amp; RIGHT(tbl_data[[#This Row],[RAM]],1)</f>
        <v>GDDR3</v>
      </c>
      <c r="H156" t="s">
        <v>46</v>
      </c>
      <c r="I156" t="str">
        <f>IF(MID(tbl_data[[#This Row],[HDD]],2,1)="x", LEFT(tbl_data[[#This Row],[HDD]],2), LEFT(tbl_data[[#This Row],[HDD]],3))</f>
        <v>4x</v>
      </c>
      <c r="J156" t="str">
        <f>MID(tbl_data[[#This Row],[HDD]],LEN(tbl_data[[#This Row],[HDD Count]])+1,LEN(tbl_data[[#This Row],[HDD]])-LEN(tbl_data[[#This Row],[Hard Type]])-LEN(tbl_data[[#This Row],[HDD Count]]))</f>
        <v>1TB</v>
      </c>
      <c r="K156" t="str">
        <f>IF(RIGHT(tbl_data[[#This Row],[HDD]],5)="SATA2","SATA2",IF(RIGHT(tbl_data[[#This Row],[HDD]],3)="SSD","SSD", IF(RIGHT(tbl_data[[#This Row],[HDD]],3)="SAS","SAS", FALSE)))</f>
        <v>SATA2</v>
      </c>
      <c r="L156" t="s">
        <v>167</v>
      </c>
      <c r="M156" t="str">
        <f>LEFT(tbl_data[[#This Row],[Location]],LEN(tbl_data[[#This Row],[Location]])-6)</f>
        <v>Washington D.C.</v>
      </c>
      <c r="N156" t="str">
        <f>MID(tbl_data[[#This Row],[Location]],LEN(tbl_data[[#This Row],[City]])+1,3)</f>
        <v>WDC</v>
      </c>
      <c r="O156" t="str">
        <f>RIGHT(tbl_data[[#This Row],[Location]],2)</f>
        <v>01</v>
      </c>
      <c r="P156" t="s">
        <v>222</v>
      </c>
      <c r="Q156" s="5" t="str">
        <f>LEFT(tbl_data[[#This Row],[Price]],1)</f>
        <v>$</v>
      </c>
      <c r="R156" s="9">
        <f>INT(MID(tbl_data[[#This Row],[Price]],2,10))</f>
        <v>175</v>
      </c>
    </row>
    <row r="157" spans="1:18" x14ac:dyDescent="0.25">
      <c r="A157" s="5">
        <v>156</v>
      </c>
      <c r="B157" t="s">
        <v>223</v>
      </c>
      <c r="C157" t="str">
        <f>LEFT(tbl_data[[#This Row],[Model]],FIND(" ",tbl_data[[#This Row],[Model]]))</f>
        <v xml:space="preserve">Dell </v>
      </c>
      <c r="D157" t="str">
        <f>RIGHT(tbl_data[[#This Row],[Model]],LEN(tbl_data[[#This Row],[Model]]) -FIND(" ",tbl_data[[#This Row],[Model]],LEN(tbl_data[[#This Row],[Model]])-9))</f>
        <v>E5-2640v2</v>
      </c>
      <c r="E157" t="s">
        <v>40</v>
      </c>
      <c r="F157">
        <f>IFERROR(INT(LEFT(tbl_data[[#This Row],[RAM]],2)), INT(LEFT(tbl_data[[#This Row],[RAM]],1)))</f>
        <v>64</v>
      </c>
      <c r="G157" t="str">
        <f>"GDDR"&amp; RIGHT(tbl_data[[#This Row],[RAM]],1)</f>
        <v>GDDR3</v>
      </c>
      <c r="H157" t="s">
        <v>224</v>
      </c>
      <c r="I157" t="str">
        <f>IF(MID(tbl_data[[#This Row],[HDD]],2,1)="x", LEFT(tbl_data[[#This Row],[HDD]],2), LEFT(tbl_data[[#This Row],[HDD]],3))</f>
        <v>8x</v>
      </c>
      <c r="J157" t="str">
        <f>MID(tbl_data[[#This Row],[HDD]],LEN(tbl_data[[#This Row],[HDD Count]])+1,LEN(tbl_data[[#This Row],[HDD]])-LEN(tbl_data[[#This Row],[Hard Type]])-LEN(tbl_data[[#This Row],[HDD Count]]))</f>
        <v>1TB</v>
      </c>
      <c r="K157" t="str">
        <f>IF(RIGHT(tbl_data[[#This Row],[HDD]],5)="SATA2","SATA2",IF(RIGHT(tbl_data[[#This Row],[HDD]],3)="SSD","SSD", IF(RIGHT(tbl_data[[#This Row],[HDD]],3)="SAS","SAS", FALSE)))</f>
        <v>SATA2</v>
      </c>
      <c r="L157" t="s">
        <v>211</v>
      </c>
      <c r="M157" t="str">
        <f>LEFT(tbl_data[[#This Row],[Location]],LEN(tbl_data[[#This Row],[Location]])-6)</f>
        <v>Frankfurt</v>
      </c>
      <c r="N157" t="str">
        <f>MID(tbl_data[[#This Row],[Location]],LEN(tbl_data[[#This Row],[City]])+1,3)</f>
        <v>FRA</v>
      </c>
      <c r="O157" t="str">
        <f>RIGHT(tbl_data[[#This Row],[Location]],2)</f>
        <v>10</v>
      </c>
      <c r="P157" t="s">
        <v>225</v>
      </c>
      <c r="Q157" s="5" t="str">
        <f>LEFT(tbl_data[[#This Row],[Price]],1)</f>
        <v>€</v>
      </c>
      <c r="R157" s="9">
        <f>INT(MID(tbl_data[[#This Row],[Price]],2,10))</f>
        <v>249</v>
      </c>
    </row>
    <row r="158" spans="1:18" x14ac:dyDescent="0.25">
      <c r="A158" s="5">
        <v>157</v>
      </c>
      <c r="B158" t="s">
        <v>56</v>
      </c>
      <c r="C158" t="str">
        <f>LEFT(tbl_data[[#This Row],[Model]],FIND(" ",tbl_data[[#This Row],[Model]]))</f>
        <v xml:space="preserve">Dell </v>
      </c>
      <c r="D158" t="str">
        <f>RIGHT(tbl_data[[#This Row],[Model]],LEN(tbl_data[[#This Row],[Model]]) -FIND(" ",tbl_data[[#This Row],[Model]],LEN(tbl_data[[#This Row],[Model]])-9))</f>
        <v>E5-2630v4</v>
      </c>
      <c r="E158" t="s">
        <v>30</v>
      </c>
      <c r="F158">
        <f>IFERROR(INT(LEFT(tbl_data[[#This Row],[RAM]],2)), INT(LEFT(tbl_data[[#This Row],[RAM]],1)))</f>
        <v>12</v>
      </c>
      <c r="G158" t="str">
        <f>"GDDR"&amp; RIGHT(tbl_data[[#This Row],[RAM]],1)</f>
        <v>GDDR4</v>
      </c>
      <c r="H158" t="s">
        <v>31</v>
      </c>
      <c r="I158" t="str">
        <f>IF(MID(tbl_data[[#This Row],[HDD]],2,1)="x", LEFT(tbl_data[[#This Row],[HDD]],2), LEFT(tbl_data[[#This Row],[HDD]],3))</f>
        <v>4x</v>
      </c>
      <c r="J158" t="str">
        <f>MID(tbl_data[[#This Row],[HDD]],LEN(tbl_data[[#This Row],[HDD Count]])+1,LEN(tbl_data[[#This Row],[HDD]])-LEN(tbl_data[[#This Row],[Hard Type]])-LEN(tbl_data[[#This Row],[HDD Count]]))</f>
        <v>480GB</v>
      </c>
      <c r="K158" t="str">
        <f>IF(RIGHT(tbl_data[[#This Row],[HDD]],5)="SATA2","SATA2",IF(RIGHT(tbl_data[[#This Row],[HDD]],3)="SSD","SSD", IF(RIGHT(tbl_data[[#This Row],[HDD]],3)="SAS","SAS", FALSE)))</f>
        <v>SSD</v>
      </c>
      <c r="L158" t="s">
        <v>211</v>
      </c>
      <c r="M158" t="str">
        <f>LEFT(tbl_data[[#This Row],[Location]],LEN(tbl_data[[#This Row],[Location]])-6)</f>
        <v>Frankfurt</v>
      </c>
      <c r="N158" t="str">
        <f>MID(tbl_data[[#This Row],[Location]],LEN(tbl_data[[#This Row],[City]])+1,3)</f>
        <v>FRA</v>
      </c>
      <c r="O158" t="str">
        <f>RIGHT(tbl_data[[#This Row],[Location]],2)</f>
        <v>10</v>
      </c>
      <c r="P158" t="s">
        <v>226</v>
      </c>
      <c r="Q158" s="5" t="str">
        <f>LEFT(tbl_data[[#This Row],[Price]],1)</f>
        <v>€</v>
      </c>
      <c r="R158" s="9">
        <f>INT(MID(tbl_data[[#This Row],[Price]],2,10))</f>
        <v>316</v>
      </c>
    </row>
    <row r="159" spans="1:18" x14ac:dyDescent="0.25">
      <c r="A159" s="5">
        <v>158</v>
      </c>
      <c r="B159" t="s">
        <v>56</v>
      </c>
      <c r="C159" t="str">
        <f>LEFT(tbl_data[[#This Row],[Model]],FIND(" ",tbl_data[[#This Row],[Model]]))</f>
        <v xml:space="preserve">Dell </v>
      </c>
      <c r="D159" t="str">
        <f>RIGHT(tbl_data[[#This Row],[Model]],LEN(tbl_data[[#This Row],[Model]]) -FIND(" ",tbl_data[[#This Row],[Model]],LEN(tbl_data[[#This Row],[Model]])-9))</f>
        <v>E5-2630v4</v>
      </c>
      <c r="E159" t="s">
        <v>30</v>
      </c>
      <c r="F159">
        <f>IFERROR(INT(LEFT(tbl_data[[#This Row],[RAM]],2)), INT(LEFT(tbl_data[[#This Row],[RAM]],1)))</f>
        <v>12</v>
      </c>
      <c r="G159" t="str">
        <f>"GDDR"&amp; RIGHT(tbl_data[[#This Row],[RAM]],1)</f>
        <v>GDDR4</v>
      </c>
      <c r="H159" t="s">
        <v>31</v>
      </c>
      <c r="I159" t="str">
        <f>IF(MID(tbl_data[[#This Row],[HDD]],2,1)="x", LEFT(tbl_data[[#This Row],[HDD]],2), LEFT(tbl_data[[#This Row],[HDD]],3))</f>
        <v>4x</v>
      </c>
      <c r="J159" t="str">
        <f>MID(tbl_data[[#This Row],[HDD]],LEN(tbl_data[[#This Row],[HDD Count]])+1,LEN(tbl_data[[#This Row],[HDD]])-LEN(tbl_data[[#This Row],[Hard Type]])-LEN(tbl_data[[#This Row],[HDD Count]]))</f>
        <v>480GB</v>
      </c>
      <c r="K159" t="str">
        <f>IF(RIGHT(tbl_data[[#This Row],[HDD]],5)="SATA2","SATA2",IF(RIGHT(tbl_data[[#This Row],[HDD]],3)="SSD","SSD", IF(RIGHT(tbl_data[[#This Row],[HDD]],3)="SAS","SAS", FALSE)))</f>
        <v>SSD</v>
      </c>
      <c r="L159" t="s">
        <v>189</v>
      </c>
      <c r="M159" t="str">
        <f>LEFT(tbl_data[[#This Row],[Location]],LEN(tbl_data[[#This Row],[Location]])-6)</f>
        <v>Dallas</v>
      </c>
      <c r="N159" t="str">
        <f>MID(tbl_data[[#This Row],[Location]],LEN(tbl_data[[#This Row],[City]])+1,3)</f>
        <v>DAL</v>
      </c>
      <c r="O159" t="str">
        <f>RIGHT(tbl_data[[#This Row],[Location]],2)</f>
        <v>10</v>
      </c>
      <c r="P159" t="s">
        <v>177</v>
      </c>
      <c r="Q159" s="5" t="str">
        <f>LEFT(tbl_data[[#This Row],[Price]],1)</f>
        <v>$</v>
      </c>
      <c r="R159" s="9">
        <f>INT(MID(tbl_data[[#This Row],[Price]],2,10))</f>
        <v>380</v>
      </c>
    </row>
    <row r="160" spans="1:18" x14ac:dyDescent="0.25">
      <c r="A160" s="5">
        <v>159</v>
      </c>
      <c r="B160" t="s">
        <v>56</v>
      </c>
      <c r="C160" t="str">
        <f>LEFT(tbl_data[[#This Row],[Model]],FIND(" ",tbl_data[[#This Row],[Model]]))</f>
        <v xml:space="preserve">Dell </v>
      </c>
      <c r="D160" t="str">
        <f>RIGHT(tbl_data[[#This Row],[Model]],LEN(tbl_data[[#This Row],[Model]]) -FIND(" ",tbl_data[[#This Row],[Model]],LEN(tbl_data[[#This Row],[Model]])-9))</f>
        <v>E5-2630v4</v>
      </c>
      <c r="E160" t="s">
        <v>30</v>
      </c>
      <c r="F160">
        <f>IFERROR(INT(LEFT(tbl_data[[#This Row],[RAM]],2)), INT(LEFT(tbl_data[[#This Row],[RAM]],1)))</f>
        <v>12</v>
      </c>
      <c r="G160" t="str">
        <f>"GDDR"&amp; RIGHT(tbl_data[[#This Row],[RAM]],1)</f>
        <v>GDDR4</v>
      </c>
      <c r="H160" t="s">
        <v>227</v>
      </c>
      <c r="I160" t="str">
        <f>IF(MID(tbl_data[[#This Row],[HDD]],2,1)="x", LEFT(tbl_data[[#This Row],[HDD]],2), LEFT(tbl_data[[#This Row],[HDD]],3))</f>
        <v>4x</v>
      </c>
      <c r="J160" t="str">
        <f>MID(tbl_data[[#This Row],[HDD]],LEN(tbl_data[[#This Row],[HDD Count]])+1,LEN(tbl_data[[#This Row],[HDD]])-LEN(tbl_data[[#This Row],[Hard Type]])-LEN(tbl_data[[#This Row],[HDD Count]]))</f>
        <v>960GB</v>
      </c>
      <c r="K160" t="str">
        <f>IF(RIGHT(tbl_data[[#This Row],[HDD]],5)="SATA2","SATA2",IF(RIGHT(tbl_data[[#This Row],[HDD]],3)="SSD","SSD", IF(RIGHT(tbl_data[[#This Row],[HDD]],3)="SAS","SAS", FALSE)))</f>
        <v>SSD</v>
      </c>
      <c r="L160" t="s">
        <v>211</v>
      </c>
      <c r="M160" t="str">
        <f>LEFT(tbl_data[[#This Row],[Location]],LEN(tbl_data[[#This Row],[Location]])-6)</f>
        <v>Frankfurt</v>
      </c>
      <c r="N160" t="str">
        <f>MID(tbl_data[[#This Row],[Location]],LEN(tbl_data[[#This Row],[City]])+1,3)</f>
        <v>FRA</v>
      </c>
      <c r="O160" t="str">
        <f>RIGHT(tbl_data[[#This Row],[Location]],2)</f>
        <v>10</v>
      </c>
      <c r="P160" t="s">
        <v>228</v>
      </c>
      <c r="Q160" s="5" t="str">
        <f>LEFT(tbl_data[[#This Row],[Price]],1)</f>
        <v>€</v>
      </c>
      <c r="R160" s="9">
        <f>INT(MID(tbl_data[[#This Row],[Price]],2,10))</f>
        <v>362</v>
      </c>
    </row>
    <row r="161" spans="1:18" x14ac:dyDescent="0.25">
      <c r="A161" s="5">
        <v>160</v>
      </c>
      <c r="B161" t="s">
        <v>54</v>
      </c>
      <c r="C161" t="str">
        <f>LEFT(tbl_data[[#This Row],[Model]],FIND(" ",tbl_data[[#This Row],[Model]]))</f>
        <v xml:space="preserve">Dell </v>
      </c>
      <c r="D161" t="str">
        <f>RIGHT(tbl_data[[#This Row],[Model]],LEN(tbl_data[[#This Row],[Model]]) -FIND(" ",tbl_data[[#This Row],[Model]],LEN(tbl_data[[#This Row],[Model]])-9))</f>
        <v>E5-2650v4</v>
      </c>
      <c r="E161" t="s">
        <v>30</v>
      </c>
      <c r="F161">
        <f>IFERROR(INT(LEFT(tbl_data[[#This Row],[RAM]],2)), INT(LEFT(tbl_data[[#This Row],[RAM]],1)))</f>
        <v>12</v>
      </c>
      <c r="G161" t="str">
        <f>"GDDR"&amp; RIGHT(tbl_data[[#This Row],[RAM]],1)</f>
        <v>GDDR4</v>
      </c>
      <c r="H161" t="s">
        <v>227</v>
      </c>
      <c r="I161" t="str">
        <f>IF(MID(tbl_data[[#This Row],[HDD]],2,1)="x", LEFT(tbl_data[[#This Row],[HDD]],2), LEFT(tbl_data[[#This Row],[HDD]],3))</f>
        <v>4x</v>
      </c>
      <c r="J161" t="str">
        <f>MID(tbl_data[[#This Row],[HDD]],LEN(tbl_data[[#This Row],[HDD Count]])+1,LEN(tbl_data[[#This Row],[HDD]])-LEN(tbl_data[[#This Row],[Hard Type]])-LEN(tbl_data[[#This Row],[HDD Count]]))</f>
        <v>960GB</v>
      </c>
      <c r="K161" t="str">
        <f>IF(RIGHT(tbl_data[[#This Row],[HDD]],5)="SATA2","SATA2",IF(RIGHT(tbl_data[[#This Row],[HDD]],3)="SSD","SSD", IF(RIGHT(tbl_data[[#This Row],[HDD]],3)="SAS","SAS", FALSE)))</f>
        <v>SSD</v>
      </c>
      <c r="L161" t="s">
        <v>211</v>
      </c>
      <c r="M161" t="str">
        <f>LEFT(tbl_data[[#This Row],[Location]],LEN(tbl_data[[#This Row],[Location]])-6)</f>
        <v>Frankfurt</v>
      </c>
      <c r="N161" t="str">
        <f>MID(tbl_data[[#This Row],[Location]],LEN(tbl_data[[#This Row],[City]])+1,3)</f>
        <v>FRA</v>
      </c>
      <c r="O161" t="str">
        <f>RIGHT(tbl_data[[#This Row],[Location]],2)</f>
        <v>10</v>
      </c>
      <c r="P161" t="s">
        <v>229</v>
      </c>
      <c r="Q161" s="5" t="str">
        <f>LEFT(tbl_data[[#This Row],[Price]],1)</f>
        <v>€</v>
      </c>
      <c r="R161" s="9">
        <f>INT(MID(tbl_data[[#This Row],[Price]],2,10))</f>
        <v>471</v>
      </c>
    </row>
    <row r="162" spans="1:18" x14ac:dyDescent="0.25">
      <c r="A162" s="5">
        <v>161</v>
      </c>
      <c r="B162" t="s">
        <v>94</v>
      </c>
      <c r="C162" t="str">
        <f>LEFT(tbl_data[[#This Row],[Model]],FIND(" ",tbl_data[[#This Row],[Model]]))</f>
        <v xml:space="preserve">HP </v>
      </c>
      <c r="D162" t="str">
        <f>RIGHT(tbl_data[[#This Row],[Model]],LEN(tbl_data[[#This Row],[Model]]) -FIND(" ",tbl_data[[#This Row],[Model]],LEN(tbl_data[[#This Row],[Model]])-9))</f>
        <v>E5645</v>
      </c>
      <c r="E162" t="s">
        <v>158</v>
      </c>
      <c r="F162">
        <f>IFERROR(INT(LEFT(tbl_data[[#This Row],[RAM]],2)), INT(LEFT(tbl_data[[#This Row],[RAM]],1)))</f>
        <v>8</v>
      </c>
      <c r="G162" t="str">
        <f>"GDDR"&amp; RIGHT(tbl_data[[#This Row],[RAM]],1)</f>
        <v>GDDR3</v>
      </c>
      <c r="H162" t="s">
        <v>46</v>
      </c>
      <c r="I162" t="str">
        <f>IF(MID(tbl_data[[#This Row],[HDD]],2,1)="x", LEFT(tbl_data[[#This Row],[HDD]],2), LEFT(tbl_data[[#This Row],[HDD]],3))</f>
        <v>4x</v>
      </c>
      <c r="J162" t="str">
        <f>MID(tbl_data[[#This Row],[HDD]],LEN(tbl_data[[#This Row],[HDD Count]])+1,LEN(tbl_data[[#This Row],[HDD]])-LEN(tbl_data[[#This Row],[Hard Type]])-LEN(tbl_data[[#This Row],[HDD Count]]))</f>
        <v>1TB</v>
      </c>
      <c r="K162" t="str">
        <f>IF(RIGHT(tbl_data[[#This Row],[HDD]],5)="SATA2","SATA2",IF(RIGHT(tbl_data[[#This Row],[HDD]],3)="SSD","SSD", IF(RIGHT(tbl_data[[#This Row],[HDD]],3)="SAS","SAS", FALSE)))</f>
        <v>SATA2</v>
      </c>
      <c r="L162" t="s">
        <v>167</v>
      </c>
      <c r="M162" t="str">
        <f>LEFT(tbl_data[[#This Row],[Location]],LEN(tbl_data[[#This Row],[Location]])-6)</f>
        <v>Washington D.C.</v>
      </c>
      <c r="N162" t="str">
        <f>MID(tbl_data[[#This Row],[Location]],LEN(tbl_data[[#This Row],[City]])+1,3)</f>
        <v>WDC</v>
      </c>
      <c r="O162" t="str">
        <f>RIGHT(tbl_data[[#This Row],[Location]],2)</f>
        <v>01</v>
      </c>
      <c r="P162" t="s">
        <v>230</v>
      </c>
      <c r="Q162" s="5" t="str">
        <f>LEFT(tbl_data[[#This Row],[Price]],1)</f>
        <v>$</v>
      </c>
      <c r="R162" s="9">
        <f>INT(MID(tbl_data[[#This Row],[Price]],2,10))</f>
        <v>187</v>
      </c>
    </row>
    <row r="163" spans="1:18" x14ac:dyDescent="0.25">
      <c r="A163" s="5">
        <v>162</v>
      </c>
      <c r="B163" t="s">
        <v>157</v>
      </c>
      <c r="C163" t="str">
        <f>LEFT(tbl_data[[#This Row],[Model]],FIND(" ",tbl_data[[#This Row],[Model]]))</f>
        <v xml:space="preserve">Dell </v>
      </c>
      <c r="D163" t="str">
        <f>RIGHT(tbl_data[[#This Row],[Model]],LEN(tbl_data[[#This Row],[Model]]) -FIND(" ",tbl_data[[#This Row],[Model]],LEN(tbl_data[[#This Row],[Model]])-9))</f>
        <v>E5-2620</v>
      </c>
      <c r="E163" t="s">
        <v>24</v>
      </c>
      <c r="F163">
        <f>IFERROR(INT(LEFT(tbl_data[[#This Row],[RAM]],2)), INT(LEFT(tbl_data[[#This Row],[RAM]],1)))</f>
        <v>32</v>
      </c>
      <c r="G163" t="str">
        <f>"GDDR"&amp; RIGHT(tbl_data[[#This Row],[RAM]],1)</f>
        <v>GDDR3</v>
      </c>
      <c r="H163" t="s">
        <v>64</v>
      </c>
      <c r="I163" t="str">
        <f>IF(MID(tbl_data[[#This Row],[HDD]],2,1)="x", LEFT(tbl_data[[#This Row],[HDD]],2), LEFT(tbl_data[[#This Row],[HDD]],3))</f>
        <v>2x</v>
      </c>
      <c r="J163" t="str">
        <f>MID(tbl_data[[#This Row],[HDD]],LEN(tbl_data[[#This Row],[HDD Count]])+1,LEN(tbl_data[[#This Row],[HDD]])-LEN(tbl_data[[#This Row],[Hard Type]])-LEN(tbl_data[[#This Row],[HDD Count]]))</f>
        <v>1TB</v>
      </c>
      <c r="K163" t="str">
        <f>IF(RIGHT(tbl_data[[#This Row],[HDD]],5)="SATA2","SATA2",IF(RIGHT(tbl_data[[#This Row],[HDD]],3)="SSD","SSD", IF(RIGHT(tbl_data[[#This Row],[HDD]],3)="SAS","SAS", FALSE)))</f>
        <v>SATA2</v>
      </c>
      <c r="L163" t="s">
        <v>167</v>
      </c>
      <c r="M163" t="str">
        <f>LEFT(tbl_data[[#This Row],[Location]],LEN(tbl_data[[#This Row],[Location]])-6)</f>
        <v>Washington D.C.</v>
      </c>
      <c r="N163" t="str">
        <f>MID(tbl_data[[#This Row],[Location]],LEN(tbl_data[[#This Row],[City]])+1,3)</f>
        <v>WDC</v>
      </c>
      <c r="O163" t="str">
        <f>RIGHT(tbl_data[[#This Row],[Location]],2)</f>
        <v>01</v>
      </c>
      <c r="P163" t="s">
        <v>198</v>
      </c>
      <c r="Q163" s="5" t="str">
        <f>LEFT(tbl_data[[#This Row],[Price]],1)</f>
        <v>$</v>
      </c>
      <c r="R163" s="9">
        <f>INT(MID(tbl_data[[#This Row],[Price]],2,10))</f>
        <v>225</v>
      </c>
    </row>
    <row r="164" spans="1:18" x14ac:dyDescent="0.25">
      <c r="A164" s="5">
        <v>163</v>
      </c>
      <c r="B164" t="s">
        <v>231</v>
      </c>
      <c r="C164" t="str">
        <f>LEFT(tbl_data[[#This Row],[Model]],FIND(" ",tbl_data[[#This Row],[Model]]))</f>
        <v xml:space="preserve">Dell </v>
      </c>
      <c r="D164" t="str">
        <f>RIGHT(tbl_data[[#This Row],[Model]],LEN(tbl_data[[#This Row],[Model]]) -FIND(" ",tbl_data[[#This Row],[Model]],LEN(tbl_data[[#This Row],[Model]])-9))</f>
        <v>E5-2650V3</v>
      </c>
      <c r="E164" t="s">
        <v>30</v>
      </c>
      <c r="F164">
        <f>IFERROR(INT(LEFT(tbl_data[[#This Row],[RAM]],2)), INT(LEFT(tbl_data[[#This Row],[RAM]],1)))</f>
        <v>12</v>
      </c>
      <c r="G164" t="str">
        <f>"GDDR"&amp; RIGHT(tbl_data[[#This Row],[RAM]],1)</f>
        <v>GDDR4</v>
      </c>
      <c r="H164" t="s">
        <v>49</v>
      </c>
      <c r="I164" t="str">
        <f>IF(MID(tbl_data[[#This Row],[HDD]],2,1)="x", LEFT(tbl_data[[#This Row],[HDD]],2), LEFT(tbl_data[[#This Row],[HDD]],3))</f>
        <v>2x</v>
      </c>
      <c r="J164" t="str">
        <f>MID(tbl_data[[#This Row],[HDD]],LEN(tbl_data[[#This Row],[HDD Count]])+1,LEN(tbl_data[[#This Row],[HDD]])-LEN(tbl_data[[#This Row],[Hard Type]])-LEN(tbl_data[[#This Row],[HDD Count]]))</f>
        <v>120GB</v>
      </c>
      <c r="K164" t="str">
        <f>IF(RIGHT(tbl_data[[#This Row],[HDD]],5)="SATA2","SATA2",IF(RIGHT(tbl_data[[#This Row],[HDD]],3)="SSD","SSD", IF(RIGHT(tbl_data[[#This Row],[HDD]],3)="SAS","SAS", FALSE)))</f>
        <v>SSD</v>
      </c>
      <c r="L164" t="s">
        <v>174</v>
      </c>
      <c r="M164" t="str">
        <f>LEFT(tbl_data[[#This Row],[Location]],LEN(tbl_data[[#This Row],[Location]])-6)</f>
        <v>Singapore</v>
      </c>
      <c r="N164" t="str">
        <f>MID(tbl_data[[#This Row],[Location]],LEN(tbl_data[[#This Row],[City]])+1,3)</f>
        <v>SIN</v>
      </c>
      <c r="O164" t="str">
        <f>RIGHT(tbl_data[[#This Row],[Location]],2)</f>
        <v>11</v>
      </c>
      <c r="P164" t="s">
        <v>232</v>
      </c>
      <c r="Q164" s="5" t="str">
        <f>LEFT(tbl_data[[#This Row],[Price]],1)</f>
        <v>S</v>
      </c>
      <c r="R164" s="9">
        <f>INT(MID(tbl_data[[#This Row],[Price]],2,10))</f>
        <v>545</v>
      </c>
    </row>
    <row r="165" spans="1:18" x14ac:dyDescent="0.25">
      <c r="A165" s="5">
        <v>164</v>
      </c>
      <c r="B165" t="s">
        <v>88</v>
      </c>
      <c r="C165" t="str">
        <f>LEFT(tbl_data[[#This Row],[Model]],FIND(" ",tbl_data[[#This Row],[Model]]))</f>
        <v xml:space="preserve">Dell </v>
      </c>
      <c r="D165" t="str">
        <f>RIGHT(tbl_data[[#This Row],[Model]],LEN(tbl_data[[#This Row],[Model]]) -FIND(" ",tbl_data[[#This Row],[Model]],LEN(tbl_data[[#This Row],[Model]])-9))</f>
        <v>E5-2620v3</v>
      </c>
      <c r="E165" t="s">
        <v>34</v>
      </c>
      <c r="F165">
        <f>IFERROR(INT(LEFT(tbl_data[[#This Row],[RAM]],2)), INT(LEFT(tbl_data[[#This Row],[RAM]],1)))</f>
        <v>64</v>
      </c>
      <c r="G165" t="str">
        <f>"GDDR"&amp; RIGHT(tbl_data[[#This Row],[RAM]],1)</f>
        <v>GDDR4</v>
      </c>
      <c r="H165" t="s">
        <v>49</v>
      </c>
      <c r="I165" t="str">
        <f>IF(MID(tbl_data[[#This Row],[HDD]],2,1)="x", LEFT(tbl_data[[#This Row],[HDD]],2), LEFT(tbl_data[[#This Row],[HDD]],3))</f>
        <v>2x</v>
      </c>
      <c r="J165" t="str">
        <f>MID(tbl_data[[#This Row],[HDD]],LEN(tbl_data[[#This Row],[HDD Count]])+1,LEN(tbl_data[[#This Row],[HDD]])-LEN(tbl_data[[#This Row],[Hard Type]])-LEN(tbl_data[[#This Row],[HDD Count]]))</f>
        <v>120GB</v>
      </c>
      <c r="K165" t="str">
        <f>IF(RIGHT(tbl_data[[#This Row],[HDD]],5)="SATA2","SATA2",IF(RIGHT(tbl_data[[#This Row],[HDD]],3)="SSD","SSD", IF(RIGHT(tbl_data[[#This Row],[HDD]],3)="SAS","SAS", FALSE)))</f>
        <v>SSD</v>
      </c>
      <c r="L165" t="s">
        <v>167</v>
      </c>
      <c r="M165" t="str">
        <f>LEFT(tbl_data[[#This Row],[Location]],LEN(tbl_data[[#This Row],[Location]])-6)</f>
        <v>Washington D.C.</v>
      </c>
      <c r="N165" t="str">
        <f>MID(tbl_data[[#This Row],[Location]],LEN(tbl_data[[#This Row],[City]])+1,3)</f>
        <v>WDC</v>
      </c>
      <c r="O165" t="str">
        <f>RIGHT(tbl_data[[#This Row],[Location]],2)</f>
        <v>01</v>
      </c>
      <c r="P165" t="s">
        <v>183</v>
      </c>
      <c r="Q165" s="5" t="str">
        <f>LEFT(tbl_data[[#This Row],[Price]],1)</f>
        <v>$</v>
      </c>
      <c r="R165" s="9">
        <f>INT(MID(tbl_data[[#This Row],[Price]],2,10))</f>
        <v>303</v>
      </c>
    </row>
    <row r="166" spans="1:18" x14ac:dyDescent="0.25">
      <c r="A166" s="5">
        <v>165</v>
      </c>
      <c r="B166" t="s">
        <v>52</v>
      </c>
      <c r="C166" t="str">
        <f>LEFT(tbl_data[[#This Row],[Model]],FIND(" ",tbl_data[[#This Row],[Model]]))</f>
        <v xml:space="preserve">Dell </v>
      </c>
      <c r="D166" t="str">
        <f>RIGHT(tbl_data[[#This Row],[Model]],LEN(tbl_data[[#This Row],[Model]]) -FIND(" ",tbl_data[[#This Row],[Model]],LEN(tbl_data[[#This Row],[Model]])-9))</f>
        <v>E5-2650v3</v>
      </c>
      <c r="E166" t="s">
        <v>30</v>
      </c>
      <c r="F166">
        <f>IFERROR(INT(LEFT(tbl_data[[#This Row],[RAM]],2)), INT(LEFT(tbl_data[[#This Row],[RAM]],1)))</f>
        <v>12</v>
      </c>
      <c r="G166" t="str">
        <f>"GDDR"&amp; RIGHT(tbl_data[[#This Row],[RAM]],1)</f>
        <v>GDDR4</v>
      </c>
      <c r="H166" t="s">
        <v>49</v>
      </c>
      <c r="I166" t="str">
        <f>IF(MID(tbl_data[[#This Row],[HDD]],2,1)="x", LEFT(tbl_data[[#This Row],[HDD]],2), LEFT(tbl_data[[#This Row],[HDD]],3))</f>
        <v>2x</v>
      </c>
      <c r="J166" t="str">
        <f>MID(tbl_data[[#This Row],[HDD]],LEN(tbl_data[[#This Row],[HDD Count]])+1,LEN(tbl_data[[#This Row],[HDD]])-LEN(tbl_data[[#This Row],[Hard Type]])-LEN(tbl_data[[#This Row],[HDD Count]]))</f>
        <v>120GB</v>
      </c>
      <c r="K166" t="str">
        <f>IF(RIGHT(tbl_data[[#This Row],[HDD]],5)="SATA2","SATA2",IF(RIGHT(tbl_data[[#This Row],[HDD]],3)="SSD","SSD", IF(RIGHT(tbl_data[[#This Row],[HDD]],3)="SAS","SAS", FALSE)))</f>
        <v>SSD</v>
      </c>
      <c r="L166" t="s">
        <v>167</v>
      </c>
      <c r="M166" t="str">
        <f>LEFT(tbl_data[[#This Row],[Location]],LEN(tbl_data[[#This Row],[Location]])-6)</f>
        <v>Washington D.C.</v>
      </c>
      <c r="N166" t="str">
        <f>MID(tbl_data[[#This Row],[Location]],LEN(tbl_data[[#This Row],[City]])+1,3)</f>
        <v>WDC</v>
      </c>
      <c r="O166" t="str">
        <f>RIGHT(tbl_data[[#This Row],[Location]],2)</f>
        <v>01</v>
      </c>
      <c r="P166" t="s">
        <v>186</v>
      </c>
      <c r="Q166" s="5" t="str">
        <f>LEFT(tbl_data[[#This Row],[Price]],1)</f>
        <v>$</v>
      </c>
      <c r="R166" s="9">
        <f>INT(MID(tbl_data[[#This Row],[Price]],2,10))</f>
        <v>411</v>
      </c>
    </row>
    <row r="167" spans="1:18" x14ac:dyDescent="0.25">
      <c r="A167" s="5">
        <v>166</v>
      </c>
      <c r="B167" t="s">
        <v>58</v>
      </c>
      <c r="C167" t="str">
        <f>LEFT(tbl_data[[#This Row],[Model]],FIND(" ",tbl_data[[#This Row],[Model]]))</f>
        <v xml:space="preserve">HP </v>
      </c>
      <c r="D167" t="str">
        <f>RIGHT(tbl_data[[#This Row],[Model]],LEN(tbl_data[[#This Row],[Model]]) -FIND(" ",tbl_data[[#This Row],[Model]],LEN(tbl_data[[#This Row],[Model]])-9))</f>
        <v>E5-2620v3</v>
      </c>
      <c r="E167" t="s">
        <v>34</v>
      </c>
      <c r="F167">
        <f>IFERROR(INT(LEFT(tbl_data[[#This Row],[RAM]],2)), INT(LEFT(tbl_data[[#This Row],[RAM]],1)))</f>
        <v>64</v>
      </c>
      <c r="G167" t="str">
        <f>"GDDR"&amp; RIGHT(tbl_data[[#This Row],[RAM]],1)</f>
        <v>GDDR4</v>
      </c>
      <c r="H167" t="s">
        <v>49</v>
      </c>
      <c r="I167" t="str">
        <f>IF(MID(tbl_data[[#This Row],[HDD]],2,1)="x", LEFT(tbl_data[[#This Row],[HDD]],2), LEFT(tbl_data[[#This Row],[HDD]],3))</f>
        <v>2x</v>
      </c>
      <c r="J167" t="str">
        <f>MID(tbl_data[[#This Row],[HDD]],LEN(tbl_data[[#This Row],[HDD Count]])+1,LEN(tbl_data[[#This Row],[HDD]])-LEN(tbl_data[[#This Row],[Hard Type]])-LEN(tbl_data[[#This Row],[HDD Count]]))</f>
        <v>120GB</v>
      </c>
      <c r="K167" t="str">
        <f>IF(RIGHT(tbl_data[[#This Row],[HDD]],5)="SATA2","SATA2",IF(RIGHT(tbl_data[[#This Row],[HDD]],3)="SSD","SSD", IF(RIGHT(tbl_data[[#This Row],[HDD]],3)="SAS","SAS", FALSE)))</f>
        <v>SSD</v>
      </c>
      <c r="L167" t="s">
        <v>211</v>
      </c>
      <c r="M167" t="str">
        <f>LEFT(tbl_data[[#This Row],[Location]],LEN(tbl_data[[#This Row],[Location]])-6)</f>
        <v>Frankfurt</v>
      </c>
      <c r="N167" t="str">
        <f>MID(tbl_data[[#This Row],[Location]],LEN(tbl_data[[#This Row],[City]])+1,3)</f>
        <v>FRA</v>
      </c>
      <c r="O167" t="str">
        <f>RIGHT(tbl_data[[#This Row],[Location]],2)</f>
        <v>10</v>
      </c>
      <c r="P167" t="s">
        <v>233</v>
      </c>
      <c r="Q167" s="5" t="str">
        <f>LEFT(tbl_data[[#This Row],[Price]],1)</f>
        <v>€</v>
      </c>
      <c r="R167" s="9">
        <f>INT(MID(tbl_data[[#This Row],[Price]],2,10))</f>
        <v>254</v>
      </c>
    </row>
    <row r="168" spans="1:18" x14ac:dyDescent="0.25">
      <c r="A168" s="5">
        <v>167</v>
      </c>
      <c r="B168" t="s">
        <v>58</v>
      </c>
      <c r="C168" t="str">
        <f>LEFT(tbl_data[[#This Row],[Model]],FIND(" ",tbl_data[[#This Row],[Model]]))</f>
        <v xml:space="preserve">HP </v>
      </c>
      <c r="D168" t="str">
        <f>RIGHT(tbl_data[[#This Row],[Model]],LEN(tbl_data[[#This Row],[Model]]) -FIND(" ",tbl_data[[#This Row],[Model]],LEN(tbl_data[[#This Row],[Model]])-9))</f>
        <v>E5-2620v3</v>
      </c>
      <c r="E168" t="s">
        <v>34</v>
      </c>
      <c r="F168">
        <f>IFERROR(INT(LEFT(tbl_data[[#This Row],[RAM]],2)), INT(LEFT(tbl_data[[#This Row],[RAM]],1)))</f>
        <v>64</v>
      </c>
      <c r="G168" t="str">
        <f>"GDDR"&amp; RIGHT(tbl_data[[#This Row],[RAM]],1)</f>
        <v>GDDR4</v>
      </c>
      <c r="H168" t="s">
        <v>49</v>
      </c>
      <c r="I168" t="str">
        <f>IF(MID(tbl_data[[#This Row],[HDD]],2,1)="x", LEFT(tbl_data[[#This Row],[HDD]],2), LEFT(tbl_data[[#This Row],[HDD]],3))</f>
        <v>2x</v>
      </c>
      <c r="J168" t="str">
        <f>MID(tbl_data[[#This Row],[HDD]],LEN(tbl_data[[#This Row],[HDD Count]])+1,LEN(tbl_data[[#This Row],[HDD]])-LEN(tbl_data[[#This Row],[Hard Type]])-LEN(tbl_data[[#This Row],[HDD Count]]))</f>
        <v>120GB</v>
      </c>
      <c r="K168" t="str">
        <f>IF(RIGHT(tbl_data[[#This Row],[HDD]],5)="SATA2","SATA2",IF(RIGHT(tbl_data[[#This Row],[HDD]],3)="SSD","SSD", IF(RIGHT(tbl_data[[#This Row],[HDD]],3)="SAS","SAS", FALSE)))</f>
        <v>SSD</v>
      </c>
      <c r="L168" t="s">
        <v>167</v>
      </c>
      <c r="M168" t="str">
        <f>LEFT(tbl_data[[#This Row],[Location]],LEN(tbl_data[[#This Row],[Location]])-6)</f>
        <v>Washington D.C.</v>
      </c>
      <c r="N168" t="str">
        <f>MID(tbl_data[[#This Row],[Location]],LEN(tbl_data[[#This Row],[City]])+1,3)</f>
        <v>WDC</v>
      </c>
      <c r="O168" t="str">
        <f>RIGHT(tbl_data[[#This Row],[Location]],2)</f>
        <v>01</v>
      </c>
      <c r="P168" t="s">
        <v>182</v>
      </c>
      <c r="Q168" s="5" t="str">
        <f>LEFT(tbl_data[[#This Row],[Price]],1)</f>
        <v>$</v>
      </c>
      <c r="R168" s="9">
        <f>INT(MID(tbl_data[[#This Row],[Price]],2,10))</f>
        <v>305</v>
      </c>
    </row>
    <row r="169" spans="1:18" x14ac:dyDescent="0.25">
      <c r="A169" s="5">
        <v>168</v>
      </c>
      <c r="B169" t="s">
        <v>58</v>
      </c>
      <c r="C169" t="str">
        <f>LEFT(tbl_data[[#This Row],[Model]],FIND(" ",tbl_data[[#This Row],[Model]]))</f>
        <v xml:space="preserve">HP </v>
      </c>
      <c r="D169" t="str">
        <f>RIGHT(tbl_data[[#This Row],[Model]],LEN(tbl_data[[#This Row],[Model]]) -FIND(" ",tbl_data[[#This Row],[Model]],LEN(tbl_data[[#This Row],[Model]])-9))</f>
        <v>E5-2620v3</v>
      </c>
      <c r="E169" t="s">
        <v>34</v>
      </c>
      <c r="F169">
        <f>IFERROR(INT(LEFT(tbl_data[[#This Row],[RAM]],2)), INT(LEFT(tbl_data[[#This Row],[RAM]],1)))</f>
        <v>64</v>
      </c>
      <c r="G169" t="str">
        <f>"GDDR"&amp; RIGHT(tbl_data[[#This Row],[RAM]],1)</f>
        <v>GDDR4</v>
      </c>
      <c r="H169" t="s">
        <v>49</v>
      </c>
      <c r="I169" t="str">
        <f>IF(MID(tbl_data[[#This Row],[HDD]],2,1)="x", LEFT(tbl_data[[#This Row],[HDD]],2), LEFT(tbl_data[[#This Row],[HDD]],3))</f>
        <v>2x</v>
      </c>
      <c r="J169" t="str">
        <f>MID(tbl_data[[#This Row],[HDD]],LEN(tbl_data[[#This Row],[HDD Count]])+1,LEN(tbl_data[[#This Row],[HDD]])-LEN(tbl_data[[#This Row],[Hard Type]])-LEN(tbl_data[[#This Row],[HDD Count]]))</f>
        <v>120GB</v>
      </c>
      <c r="K169" t="str">
        <f>IF(RIGHT(tbl_data[[#This Row],[HDD]],5)="SATA2","SATA2",IF(RIGHT(tbl_data[[#This Row],[HDD]],3)="SSD","SSD", IF(RIGHT(tbl_data[[#This Row],[HDD]],3)="SAS","SAS", FALSE)))</f>
        <v>SSD</v>
      </c>
      <c r="L169" t="s">
        <v>189</v>
      </c>
      <c r="M169" t="str">
        <f>LEFT(tbl_data[[#This Row],[Location]],LEN(tbl_data[[#This Row],[Location]])-6)</f>
        <v>Dallas</v>
      </c>
      <c r="N169" t="str">
        <f>MID(tbl_data[[#This Row],[Location]],LEN(tbl_data[[#This Row],[City]])+1,3)</f>
        <v>DAL</v>
      </c>
      <c r="O169" t="str">
        <f>RIGHT(tbl_data[[#This Row],[Location]],2)</f>
        <v>10</v>
      </c>
      <c r="P169" t="s">
        <v>182</v>
      </c>
      <c r="Q169" s="5" t="str">
        <f>LEFT(tbl_data[[#This Row],[Price]],1)</f>
        <v>$</v>
      </c>
      <c r="R169" s="9">
        <f>INT(MID(tbl_data[[#This Row],[Price]],2,10))</f>
        <v>305</v>
      </c>
    </row>
    <row r="170" spans="1:18" x14ac:dyDescent="0.25">
      <c r="A170" s="5">
        <v>169</v>
      </c>
      <c r="B170" t="s">
        <v>234</v>
      </c>
      <c r="C170" t="str">
        <f>LEFT(tbl_data[[#This Row],[Model]],FIND(" ",tbl_data[[#This Row],[Model]]))</f>
        <v xml:space="preserve">HP </v>
      </c>
      <c r="D170" t="str">
        <f>RIGHT(tbl_data[[#This Row],[Model]],LEN(tbl_data[[#This Row],[Model]]) -FIND(" ",tbl_data[[#This Row],[Model]],LEN(tbl_data[[#This Row],[Model]])-9))</f>
        <v>E5-2630v3</v>
      </c>
      <c r="E170" t="s">
        <v>30</v>
      </c>
      <c r="F170">
        <f>IFERROR(INT(LEFT(tbl_data[[#This Row],[RAM]],2)), INT(LEFT(tbl_data[[#This Row],[RAM]],1)))</f>
        <v>12</v>
      </c>
      <c r="G170" t="str">
        <f>"GDDR"&amp; RIGHT(tbl_data[[#This Row],[RAM]],1)</f>
        <v>GDDR4</v>
      </c>
      <c r="H170" t="s">
        <v>49</v>
      </c>
      <c r="I170" t="str">
        <f>IF(MID(tbl_data[[#This Row],[HDD]],2,1)="x", LEFT(tbl_data[[#This Row],[HDD]],2), LEFT(tbl_data[[#This Row],[HDD]],3))</f>
        <v>2x</v>
      </c>
      <c r="J170" t="str">
        <f>MID(tbl_data[[#This Row],[HDD]],LEN(tbl_data[[#This Row],[HDD Count]])+1,LEN(tbl_data[[#This Row],[HDD]])-LEN(tbl_data[[#This Row],[Hard Type]])-LEN(tbl_data[[#This Row],[HDD Count]]))</f>
        <v>120GB</v>
      </c>
      <c r="K170" t="str">
        <f>IF(RIGHT(tbl_data[[#This Row],[HDD]],5)="SATA2","SATA2",IF(RIGHT(tbl_data[[#This Row],[HDD]],3)="SSD","SSD", IF(RIGHT(tbl_data[[#This Row],[HDD]],3)="SAS","SAS", FALSE)))</f>
        <v>SSD</v>
      </c>
      <c r="L170" t="s">
        <v>189</v>
      </c>
      <c r="M170" t="str">
        <f>LEFT(tbl_data[[#This Row],[Location]],LEN(tbl_data[[#This Row],[Location]])-6)</f>
        <v>Dallas</v>
      </c>
      <c r="N170" t="str">
        <f>MID(tbl_data[[#This Row],[Location]],LEN(tbl_data[[#This Row],[City]])+1,3)</f>
        <v>DAL</v>
      </c>
      <c r="O170" t="str">
        <f>RIGHT(tbl_data[[#This Row],[Location]],2)</f>
        <v>10</v>
      </c>
      <c r="P170" t="s">
        <v>235</v>
      </c>
      <c r="Q170" s="5" t="str">
        <f>LEFT(tbl_data[[#This Row],[Price]],1)</f>
        <v>$</v>
      </c>
      <c r="R170" s="9">
        <f>INT(MID(tbl_data[[#This Row],[Price]],2,10))</f>
        <v>382</v>
      </c>
    </row>
    <row r="171" spans="1:18" x14ac:dyDescent="0.25">
      <c r="A171" s="5">
        <v>170</v>
      </c>
      <c r="B171" t="s">
        <v>51</v>
      </c>
      <c r="C171" t="str">
        <f>LEFT(tbl_data[[#This Row],[Model]],FIND(" ",tbl_data[[#This Row],[Model]]))</f>
        <v xml:space="preserve">Dell </v>
      </c>
      <c r="D171" t="str">
        <f>RIGHT(tbl_data[[#This Row],[Model]],LEN(tbl_data[[#This Row],[Model]]) -FIND(" ",tbl_data[[#This Row],[Model]],LEN(tbl_data[[#This Row],[Model]])-9))</f>
        <v>E5-2670v3</v>
      </c>
      <c r="E171" t="s">
        <v>30</v>
      </c>
      <c r="F171">
        <f>IFERROR(INT(LEFT(tbl_data[[#This Row],[RAM]],2)), INT(LEFT(tbl_data[[#This Row],[RAM]],1)))</f>
        <v>12</v>
      </c>
      <c r="G171" t="str">
        <f>"GDDR"&amp; RIGHT(tbl_data[[#This Row],[RAM]],1)</f>
        <v>GDDR4</v>
      </c>
      <c r="H171" t="s">
        <v>49</v>
      </c>
      <c r="I171" t="str">
        <f>IF(MID(tbl_data[[#This Row],[HDD]],2,1)="x", LEFT(tbl_data[[#This Row],[HDD]],2), LEFT(tbl_data[[#This Row],[HDD]],3))</f>
        <v>2x</v>
      </c>
      <c r="J171" t="str">
        <f>MID(tbl_data[[#This Row],[HDD]],LEN(tbl_data[[#This Row],[HDD Count]])+1,LEN(tbl_data[[#This Row],[HDD]])-LEN(tbl_data[[#This Row],[Hard Type]])-LEN(tbl_data[[#This Row],[HDD Count]]))</f>
        <v>120GB</v>
      </c>
      <c r="K171" t="str">
        <f>IF(RIGHT(tbl_data[[#This Row],[HDD]],5)="SATA2","SATA2",IF(RIGHT(tbl_data[[#This Row],[HDD]],3)="SSD","SSD", IF(RIGHT(tbl_data[[#This Row],[HDD]],3)="SAS","SAS", FALSE)))</f>
        <v>SSD</v>
      </c>
      <c r="L171" t="s">
        <v>189</v>
      </c>
      <c r="M171" t="str">
        <f>LEFT(tbl_data[[#This Row],[Location]],LEN(tbl_data[[#This Row],[Location]])-6)</f>
        <v>Dallas</v>
      </c>
      <c r="N171" t="str">
        <f>MID(tbl_data[[#This Row],[Location]],LEN(tbl_data[[#This Row],[City]])+1,3)</f>
        <v>DAL</v>
      </c>
      <c r="O171" t="str">
        <f>RIGHT(tbl_data[[#This Row],[Location]],2)</f>
        <v>10</v>
      </c>
      <c r="P171" t="s">
        <v>214</v>
      </c>
      <c r="Q171" s="5" t="str">
        <f>LEFT(tbl_data[[#This Row],[Price]],1)</f>
        <v>$</v>
      </c>
      <c r="R171" s="9">
        <f>INT(MID(tbl_data[[#This Row],[Price]],2,10))</f>
        <v>437</v>
      </c>
    </row>
    <row r="172" spans="1:18" x14ac:dyDescent="0.25">
      <c r="A172" s="5">
        <v>171</v>
      </c>
      <c r="B172" t="s">
        <v>184</v>
      </c>
      <c r="C172" t="str">
        <f>LEFT(tbl_data[[#This Row],[Model]],FIND(" ",tbl_data[[#This Row],[Model]]))</f>
        <v xml:space="preserve">HP </v>
      </c>
      <c r="D172" t="str">
        <f>RIGHT(tbl_data[[#This Row],[Model]],LEN(tbl_data[[#This Row],[Model]]) -FIND(" ",tbl_data[[#This Row],[Model]],LEN(tbl_data[[#This Row],[Model]])-9))</f>
        <v>E5-2630v3</v>
      </c>
      <c r="E172" t="s">
        <v>30</v>
      </c>
      <c r="F172">
        <f>IFERROR(INT(LEFT(tbl_data[[#This Row],[RAM]],2)), INT(LEFT(tbl_data[[#This Row],[RAM]],1)))</f>
        <v>12</v>
      </c>
      <c r="G172" t="str">
        <f>"GDDR"&amp; RIGHT(tbl_data[[#This Row],[RAM]],1)</f>
        <v>GDDR4</v>
      </c>
      <c r="H172" t="s">
        <v>49</v>
      </c>
      <c r="I172" t="str">
        <f>IF(MID(tbl_data[[#This Row],[HDD]],2,1)="x", LEFT(tbl_data[[#This Row],[HDD]],2), LEFT(tbl_data[[#This Row],[HDD]],3))</f>
        <v>2x</v>
      </c>
      <c r="J172" t="str">
        <f>MID(tbl_data[[#This Row],[HDD]],LEN(tbl_data[[#This Row],[HDD Count]])+1,LEN(tbl_data[[#This Row],[HDD]])-LEN(tbl_data[[#This Row],[Hard Type]])-LEN(tbl_data[[#This Row],[HDD Count]]))</f>
        <v>120GB</v>
      </c>
      <c r="K172" t="str">
        <f>IF(RIGHT(tbl_data[[#This Row],[HDD]],5)="SATA2","SATA2",IF(RIGHT(tbl_data[[#This Row],[HDD]],3)="SSD","SSD", IF(RIGHT(tbl_data[[#This Row],[HDD]],3)="SAS","SAS", FALSE)))</f>
        <v>SSD</v>
      </c>
      <c r="L172" t="s">
        <v>167</v>
      </c>
      <c r="M172" t="str">
        <f>LEFT(tbl_data[[#This Row],[Location]],LEN(tbl_data[[#This Row],[Location]])-6)</f>
        <v>Washington D.C.</v>
      </c>
      <c r="N172" t="str">
        <f>MID(tbl_data[[#This Row],[Location]],LEN(tbl_data[[#This Row],[City]])+1,3)</f>
        <v>WDC</v>
      </c>
      <c r="O172" t="str">
        <f>RIGHT(tbl_data[[#This Row],[Location]],2)</f>
        <v>01</v>
      </c>
      <c r="P172" t="s">
        <v>185</v>
      </c>
      <c r="Q172" s="5" t="str">
        <f>LEFT(tbl_data[[#This Row],[Price]],1)</f>
        <v>$</v>
      </c>
      <c r="R172" s="9">
        <f>INT(MID(tbl_data[[#This Row],[Price]],2,10))</f>
        <v>362</v>
      </c>
    </row>
    <row r="173" spans="1:18" x14ac:dyDescent="0.25">
      <c r="A173" s="5">
        <v>172</v>
      </c>
      <c r="B173" t="s">
        <v>184</v>
      </c>
      <c r="C173" t="str">
        <f>LEFT(tbl_data[[#This Row],[Model]],FIND(" ",tbl_data[[#This Row],[Model]]))</f>
        <v xml:space="preserve">HP </v>
      </c>
      <c r="D173" t="str">
        <f>RIGHT(tbl_data[[#This Row],[Model]],LEN(tbl_data[[#This Row],[Model]]) -FIND(" ",tbl_data[[#This Row],[Model]],LEN(tbl_data[[#This Row],[Model]])-9))</f>
        <v>E5-2630v3</v>
      </c>
      <c r="E173" t="s">
        <v>30</v>
      </c>
      <c r="F173">
        <f>IFERROR(INT(LEFT(tbl_data[[#This Row],[RAM]],2)), INT(LEFT(tbl_data[[#This Row],[RAM]],1)))</f>
        <v>12</v>
      </c>
      <c r="G173" t="str">
        <f>"GDDR"&amp; RIGHT(tbl_data[[#This Row],[RAM]],1)</f>
        <v>GDDR4</v>
      </c>
      <c r="H173" t="s">
        <v>49</v>
      </c>
      <c r="I173" t="str">
        <f>IF(MID(tbl_data[[#This Row],[HDD]],2,1)="x", LEFT(tbl_data[[#This Row],[HDD]],2), LEFT(tbl_data[[#This Row],[HDD]],3))</f>
        <v>2x</v>
      </c>
      <c r="J173" t="str">
        <f>MID(tbl_data[[#This Row],[HDD]],LEN(tbl_data[[#This Row],[HDD Count]])+1,LEN(tbl_data[[#This Row],[HDD]])-LEN(tbl_data[[#This Row],[Hard Type]])-LEN(tbl_data[[#This Row],[HDD Count]]))</f>
        <v>120GB</v>
      </c>
      <c r="K173" t="str">
        <f>IF(RIGHT(tbl_data[[#This Row],[HDD]],5)="SATA2","SATA2",IF(RIGHT(tbl_data[[#This Row],[HDD]],3)="SSD","SSD", IF(RIGHT(tbl_data[[#This Row],[HDD]],3)="SAS","SAS", FALSE)))</f>
        <v>SSD</v>
      </c>
      <c r="L173" t="s">
        <v>211</v>
      </c>
      <c r="M173" t="str">
        <f>LEFT(tbl_data[[#This Row],[Location]],LEN(tbl_data[[#This Row],[Location]])-6)</f>
        <v>Frankfurt</v>
      </c>
      <c r="N173" t="str">
        <f>MID(tbl_data[[#This Row],[Location]],LEN(tbl_data[[#This Row],[City]])+1,3)</f>
        <v>FRA</v>
      </c>
      <c r="O173" t="str">
        <f>RIGHT(tbl_data[[#This Row],[Location]],2)</f>
        <v>10</v>
      </c>
      <c r="P173" t="s">
        <v>236</v>
      </c>
      <c r="Q173" s="5" t="str">
        <f>LEFT(tbl_data[[#This Row],[Price]],1)</f>
        <v>€</v>
      </c>
      <c r="R173" s="9">
        <f>INT(MID(tbl_data[[#This Row],[Price]],2,10))</f>
        <v>318</v>
      </c>
    </row>
    <row r="174" spans="1:18" x14ac:dyDescent="0.25">
      <c r="A174" s="5">
        <v>173</v>
      </c>
      <c r="B174" t="s">
        <v>237</v>
      </c>
      <c r="C174" t="str">
        <f>LEFT(tbl_data[[#This Row],[Model]],FIND(" ",tbl_data[[#This Row],[Model]]))</f>
        <v xml:space="preserve">Dell </v>
      </c>
      <c r="D174" t="str">
        <f>RIGHT(tbl_data[[#This Row],[Model]],LEN(tbl_data[[#This Row],[Model]]) -FIND(" ",tbl_data[[#This Row],[Model]],LEN(tbl_data[[#This Row],[Model]])-9))</f>
        <v>E5-2650v3</v>
      </c>
      <c r="E174" t="s">
        <v>30</v>
      </c>
      <c r="F174">
        <f>IFERROR(INT(LEFT(tbl_data[[#This Row],[RAM]],2)), INT(LEFT(tbl_data[[#This Row],[RAM]],1)))</f>
        <v>12</v>
      </c>
      <c r="G174" t="str">
        <f>"GDDR"&amp; RIGHT(tbl_data[[#This Row],[RAM]],1)</f>
        <v>GDDR4</v>
      </c>
      <c r="H174" t="s">
        <v>49</v>
      </c>
      <c r="I174" t="str">
        <f>IF(MID(tbl_data[[#This Row],[HDD]],2,1)="x", LEFT(tbl_data[[#This Row],[HDD]],2), LEFT(tbl_data[[#This Row],[HDD]],3))</f>
        <v>2x</v>
      </c>
      <c r="J174" t="str">
        <f>MID(tbl_data[[#This Row],[HDD]],LEN(tbl_data[[#This Row],[HDD Count]])+1,LEN(tbl_data[[#This Row],[HDD]])-LEN(tbl_data[[#This Row],[Hard Type]])-LEN(tbl_data[[#This Row],[HDD Count]]))</f>
        <v>120GB</v>
      </c>
      <c r="K174" t="str">
        <f>IF(RIGHT(tbl_data[[#This Row],[HDD]],5)="SATA2","SATA2",IF(RIGHT(tbl_data[[#This Row],[HDD]],3)="SSD","SSD", IF(RIGHT(tbl_data[[#This Row],[HDD]],3)="SAS","SAS", FALSE)))</f>
        <v>SSD</v>
      </c>
      <c r="L174" t="s">
        <v>174</v>
      </c>
      <c r="M174" t="str">
        <f>LEFT(tbl_data[[#This Row],[Location]],LEN(tbl_data[[#This Row],[Location]])-6)</f>
        <v>Singapore</v>
      </c>
      <c r="N174" t="str">
        <f>MID(tbl_data[[#This Row],[Location]],LEN(tbl_data[[#This Row],[City]])+1,3)</f>
        <v>SIN</v>
      </c>
      <c r="O174" t="str">
        <f>RIGHT(tbl_data[[#This Row],[Location]],2)</f>
        <v>11</v>
      </c>
      <c r="P174" t="s">
        <v>238</v>
      </c>
      <c r="Q174" s="5" t="str">
        <f>LEFT(tbl_data[[#This Row],[Price]],1)</f>
        <v>S</v>
      </c>
      <c r="R174" s="9">
        <f>INT(MID(tbl_data[[#This Row],[Price]],2,10))</f>
        <v>555</v>
      </c>
    </row>
    <row r="175" spans="1:18" x14ac:dyDescent="0.25">
      <c r="A175" s="5">
        <v>174</v>
      </c>
      <c r="B175" t="s">
        <v>78</v>
      </c>
      <c r="C175" t="str">
        <f>LEFT(tbl_data[[#This Row],[Model]],FIND(" ",tbl_data[[#This Row],[Model]]))</f>
        <v xml:space="preserve">HP </v>
      </c>
      <c r="D175" t="str">
        <f>RIGHT(tbl_data[[#This Row],[Model]],LEN(tbl_data[[#This Row],[Model]]) -FIND(" ",tbl_data[[#This Row],[Model]],LEN(tbl_data[[#This Row],[Model]])-9))</f>
        <v>E3-1230</v>
      </c>
      <c r="E175" t="s">
        <v>19</v>
      </c>
      <c r="F175">
        <f>IFERROR(INT(LEFT(tbl_data[[#This Row],[RAM]],2)), INT(LEFT(tbl_data[[#This Row],[RAM]],1)))</f>
        <v>16</v>
      </c>
      <c r="G175" t="str">
        <f>"GDDR"&amp; RIGHT(tbl_data[[#This Row],[RAM]],1)</f>
        <v>GDDR3</v>
      </c>
      <c r="H175" t="s">
        <v>61</v>
      </c>
      <c r="I175" t="str">
        <f>IF(MID(tbl_data[[#This Row],[HDD]],2,1)="x", LEFT(tbl_data[[#This Row],[HDD]],2), LEFT(tbl_data[[#This Row],[HDD]],3))</f>
        <v>2x</v>
      </c>
      <c r="J175" t="str">
        <f>MID(tbl_data[[#This Row],[HDD]],LEN(tbl_data[[#This Row],[HDD Count]])+1,LEN(tbl_data[[#This Row],[HDD]])-LEN(tbl_data[[#This Row],[Hard Type]])-LEN(tbl_data[[#This Row],[HDD Count]]))</f>
        <v>500GB</v>
      </c>
      <c r="K175" t="str">
        <f>IF(RIGHT(tbl_data[[#This Row],[HDD]],5)="SATA2","SATA2",IF(RIGHT(tbl_data[[#This Row],[HDD]],3)="SSD","SSD", IF(RIGHT(tbl_data[[#This Row],[HDD]],3)="SAS","SAS", FALSE)))</f>
        <v>SATA2</v>
      </c>
      <c r="L175" t="s">
        <v>171</v>
      </c>
      <c r="M175" t="str">
        <f>LEFT(tbl_data[[#This Row],[Location]],LEN(tbl_data[[#This Row],[Location]])-6)</f>
        <v>San Francisco</v>
      </c>
      <c r="N175" t="str">
        <f>MID(tbl_data[[#This Row],[Location]],LEN(tbl_data[[#This Row],[City]])+1,3)</f>
        <v>SFO</v>
      </c>
      <c r="O175" t="str">
        <f>RIGHT(tbl_data[[#This Row],[Location]],2)</f>
        <v>12</v>
      </c>
      <c r="P175" t="s">
        <v>168</v>
      </c>
      <c r="Q175" s="5" t="str">
        <f>LEFT(tbl_data[[#This Row],[Price]],1)</f>
        <v>$</v>
      </c>
      <c r="R175" s="9">
        <f>INT(MID(tbl_data[[#This Row],[Price]],2,10))</f>
        <v>105</v>
      </c>
    </row>
    <row r="176" spans="1:18" x14ac:dyDescent="0.25">
      <c r="A176" s="5">
        <v>175</v>
      </c>
      <c r="B176" t="s">
        <v>78</v>
      </c>
      <c r="C176" t="str">
        <f>LEFT(tbl_data[[#This Row],[Model]],FIND(" ",tbl_data[[#This Row],[Model]]))</f>
        <v xml:space="preserve">HP </v>
      </c>
      <c r="D176" t="str">
        <f>RIGHT(tbl_data[[#This Row],[Model]],LEN(tbl_data[[#This Row],[Model]]) -FIND(" ",tbl_data[[#This Row],[Model]],LEN(tbl_data[[#This Row],[Model]])-9))</f>
        <v>E3-1230</v>
      </c>
      <c r="E176" t="s">
        <v>19</v>
      </c>
      <c r="F176">
        <f>IFERROR(INT(LEFT(tbl_data[[#This Row],[RAM]],2)), INT(LEFT(tbl_data[[#This Row],[RAM]],1)))</f>
        <v>16</v>
      </c>
      <c r="G176" t="str">
        <f>"GDDR"&amp; RIGHT(tbl_data[[#This Row],[RAM]],1)</f>
        <v>GDDR3</v>
      </c>
      <c r="H176" t="s">
        <v>61</v>
      </c>
      <c r="I176" t="str">
        <f>IF(MID(tbl_data[[#This Row],[HDD]],2,1)="x", LEFT(tbl_data[[#This Row],[HDD]],2), LEFT(tbl_data[[#This Row],[HDD]],3))</f>
        <v>2x</v>
      </c>
      <c r="J176" t="str">
        <f>MID(tbl_data[[#This Row],[HDD]],LEN(tbl_data[[#This Row],[HDD Count]])+1,LEN(tbl_data[[#This Row],[HDD]])-LEN(tbl_data[[#This Row],[Hard Type]])-LEN(tbl_data[[#This Row],[HDD Count]]))</f>
        <v>500GB</v>
      </c>
      <c r="K176" t="str">
        <f>IF(RIGHT(tbl_data[[#This Row],[HDD]],5)="SATA2","SATA2",IF(RIGHT(tbl_data[[#This Row],[HDD]],3)="SSD","SSD", IF(RIGHT(tbl_data[[#This Row],[HDD]],3)="SAS","SAS", FALSE)))</f>
        <v>SATA2</v>
      </c>
      <c r="L176" t="s">
        <v>167</v>
      </c>
      <c r="M176" t="str">
        <f>LEFT(tbl_data[[#This Row],[Location]],LEN(tbl_data[[#This Row],[Location]])-6)</f>
        <v>Washington D.C.</v>
      </c>
      <c r="N176" t="str">
        <f>MID(tbl_data[[#This Row],[Location]],LEN(tbl_data[[#This Row],[City]])+1,3)</f>
        <v>WDC</v>
      </c>
      <c r="O176" t="str">
        <f>RIGHT(tbl_data[[#This Row],[Location]],2)</f>
        <v>01</v>
      </c>
      <c r="P176" t="s">
        <v>168</v>
      </c>
      <c r="Q176" s="5" t="str">
        <f>LEFT(tbl_data[[#This Row],[Price]],1)</f>
        <v>$</v>
      </c>
      <c r="R176" s="9">
        <f>INT(MID(tbl_data[[#This Row],[Price]],2,10))</f>
        <v>105</v>
      </c>
    </row>
    <row r="177" spans="1:18" x14ac:dyDescent="0.25">
      <c r="A177" s="5">
        <v>176</v>
      </c>
      <c r="B177" t="s">
        <v>239</v>
      </c>
      <c r="C177" t="str">
        <f>LEFT(tbl_data[[#This Row],[Model]],FIND(" ",tbl_data[[#This Row],[Model]]))</f>
        <v xml:space="preserve">HP </v>
      </c>
      <c r="D177" t="str">
        <f>RIGHT(tbl_data[[#This Row],[Model]],LEN(tbl_data[[#This Row],[Model]]) -FIND(" ",tbl_data[[#This Row],[Model]],LEN(tbl_data[[#This Row],[Model]])-9))</f>
        <v>E3-1270</v>
      </c>
      <c r="E177" t="s">
        <v>19</v>
      </c>
      <c r="F177">
        <f>IFERROR(INT(LEFT(tbl_data[[#This Row],[RAM]],2)), INT(LEFT(tbl_data[[#This Row],[RAM]],1)))</f>
        <v>16</v>
      </c>
      <c r="G177" t="str">
        <f>"GDDR"&amp; RIGHT(tbl_data[[#This Row],[RAM]],1)</f>
        <v>GDDR3</v>
      </c>
      <c r="H177" t="s">
        <v>61</v>
      </c>
      <c r="I177" t="str">
        <f>IF(MID(tbl_data[[#This Row],[HDD]],2,1)="x", LEFT(tbl_data[[#This Row],[HDD]],2), LEFT(tbl_data[[#This Row],[HDD]],3))</f>
        <v>2x</v>
      </c>
      <c r="J177" t="str">
        <f>MID(tbl_data[[#This Row],[HDD]],LEN(tbl_data[[#This Row],[HDD Count]])+1,LEN(tbl_data[[#This Row],[HDD]])-LEN(tbl_data[[#This Row],[Hard Type]])-LEN(tbl_data[[#This Row],[HDD Count]]))</f>
        <v>500GB</v>
      </c>
      <c r="K177" t="str">
        <f>IF(RIGHT(tbl_data[[#This Row],[HDD]],5)="SATA2","SATA2",IF(RIGHT(tbl_data[[#This Row],[HDD]],3)="SSD","SSD", IF(RIGHT(tbl_data[[#This Row],[HDD]],3)="SAS","SAS", FALSE)))</f>
        <v>SATA2</v>
      </c>
      <c r="L177" t="s">
        <v>189</v>
      </c>
      <c r="M177" t="str">
        <f>LEFT(tbl_data[[#This Row],[Location]],LEN(tbl_data[[#This Row],[Location]])-6)</f>
        <v>Dallas</v>
      </c>
      <c r="N177" t="str">
        <f>MID(tbl_data[[#This Row],[Location]],LEN(tbl_data[[#This Row],[City]])+1,3)</f>
        <v>DAL</v>
      </c>
      <c r="O177" t="str">
        <f>RIGHT(tbl_data[[#This Row],[Location]],2)</f>
        <v>10</v>
      </c>
      <c r="P177" t="s">
        <v>240</v>
      </c>
      <c r="Q177" s="5" t="str">
        <f>LEFT(tbl_data[[#This Row],[Price]],1)</f>
        <v>$</v>
      </c>
      <c r="R177" s="9">
        <f>INT(MID(tbl_data[[#This Row],[Price]],2,10))</f>
        <v>110</v>
      </c>
    </row>
    <row r="178" spans="1:18" x14ac:dyDescent="0.25">
      <c r="A178" s="5">
        <v>177</v>
      </c>
      <c r="B178" t="s">
        <v>78</v>
      </c>
      <c r="C178" t="str">
        <f>LEFT(tbl_data[[#This Row],[Model]],FIND(" ",tbl_data[[#This Row],[Model]]))</f>
        <v xml:space="preserve">HP </v>
      </c>
      <c r="D178" t="str">
        <f>RIGHT(tbl_data[[#This Row],[Model]],LEN(tbl_data[[#This Row],[Model]]) -FIND(" ",tbl_data[[#This Row],[Model]],LEN(tbl_data[[#This Row],[Model]])-9))</f>
        <v>E3-1230</v>
      </c>
      <c r="E178" t="s">
        <v>19</v>
      </c>
      <c r="F178">
        <f>IFERROR(INT(LEFT(tbl_data[[#This Row],[RAM]],2)), INT(LEFT(tbl_data[[#This Row],[RAM]],1)))</f>
        <v>16</v>
      </c>
      <c r="G178" t="str">
        <f>"GDDR"&amp; RIGHT(tbl_data[[#This Row],[RAM]],1)</f>
        <v>GDDR3</v>
      </c>
      <c r="H178" t="s">
        <v>61</v>
      </c>
      <c r="I178" t="str">
        <f>IF(MID(tbl_data[[#This Row],[HDD]],2,1)="x", LEFT(tbl_data[[#This Row],[HDD]],2), LEFT(tbl_data[[#This Row],[HDD]],3))</f>
        <v>2x</v>
      </c>
      <c r="J178" t="str">
        <f>MID(tbl_data[[#This Row],[HDD]],LEN(tbl_data[[#This Row],[HDD Count]])+1,LEN(tbl_data[[#This Row],[HDD]])-LEN(tbl_data[[#This Row],[Hard Type]])-LEN(tbl_data[[#This Row],[HDD Count]]))</f>
        <v>500GB</v>
      </c>
      <c r="K178" t="str">
        <f>IF(RIGHT(tbl_data[[#This Row],[HDD]],5)="SATA2","SATA2",IF(RIGHT(tbl_data[[#This Row],[HDD]],3)="SSD","SSD", IF(RIGHT(tbl_data[[#This Row],[HDD]],3)="SAS","SAS", FALSE)))</f>
        <v>SATA2</v>
      </c>
      <c r="L178" t="s">
        <v>189</v>
      </c>
      <c r="M178" t="str">
        <f>LEFT(tbl_data[[#This Row],[Location]],LEN(tbl_data[[#This Row],[Location]])-6)</f>
        <v>Dallas</v>
      </c>
      <c r="N178" t="str">
        <f>MID(tbl_data[[#This Row],[Location]],LEN(tbl_data[[#This Row],[City]])+1,3)</f>
        <v>DAL</v>
      </c>
      <c r="O178" t="str">
        <f>RIGHT(tbl_data[[#This Row],[Location]],2)</f>
        <v>10</v>
      </c>
      <c r="P178" t="s">
        <v>168</v>
      </c>
      <c r="Q178" s="5" t="str">
        <f>LEFT(tbl_data[[#This Row],[Price]],1)</f>
        <v>$</v>
      </c>
      <c r="R178" s="9">
        <f>INT(MID(tbl_data[[#This Row],[Price]],2,10))</f>
        <v>105</v>
      </c>
    </row>
    <row r="179" spans="1:18" x14ac:dyDescent="0.25">
      <c r="A179" s="5">
        <v>178</v>
      </c>
      <c r="B179" t="s">
        <v>72</v>
      </c>
      <c r="C179" t="str">
        <f>LEFT(tbl_data[[#This Row],[Model]],FIND(" ",tbl_data[[#This Row],[Model]]))</f>
        <v xml:space="preserve">Dell </v>
      </c>
      <c r="D179" t="str">
        <f>RIGHT(tbl_data[[#This Row],[Model]],LEN(tbl_data[[#This Row],[Model]]) -FIND(" ",tbl_data[[#This Row],[Model]],LEN(tbl_data[[#This Row],[Model]])-9))</f>
        <v>E3-1270v2</v>
      </c>
      <c r="E179" t="s">
        <v>19</v>
      </c>
      <c r="F179">
        <f>IFERROR(INT(LEFT(tbl_data[[#This Row],[RAM]],2)), INT(LEFT(tbl_data[[#This Row],[RAM]],1)))</f>
        <v>16</v>
      </c>
      <c r="G179" t="str">
        <f>"GDDR"&amp; RIGHT(tbl_data[[#This Row],[RAM]],1)</f>
        <v>GDDR3</v>
      </c>
      <c r="H179" t="s">
        <v>64</v>
      </c>
      <c r="I179" t="str">
        <f>IF(MID(tbl_data[[#This Row],[HDD]],2,1)="x", LEFT(tbl_data[[#This Row],[HDD]],2), LEFT(tbl_data[[#This Row],[HDD]],3))</f>
        <v>2x</v>
      </c>
      <c r="J179" t="str">
        <f>MID(tbl_data[[#This Row],[HDD]],LEN(tbl_data[[#This Row],[HDD Count]])+1,LEN(tbl_data[[#This Row],[HDD]])-LEN(tbl_data[[#This Row],[Hard Type]])-LEN(tbl_data[[#This Row],[HDD Count]]))</f>
        <v>1TB</v>
      </c>
      <c r="K179" t="str">
        <f>IF(RIGHT(tbl_data[[#This Row],[HDD]],5)="SATA2","SATA2",IF(RIGHT(tbl_data[[#This Row],[HDD]],3)="SSD","SSD", IF(RIGHT(tbl_data[[#This Row],[HDD]],3)="SAS","SAS", FALSE)))</f>
        <v>SATA2</v>
      </c>
      <c r="L179" t="s">
        <v>189</v>
      </c>
      <c r="M179" t="str">
        <f>LEFT(tbl_data[[#This Row],[Location]],LEN(tbl_data[[#This Row],[Location]])-6)</f>
        <v>Dallas</v>
      </c>
      <c r="N179" t="str">
        <f>MID(tbl_data[[#This Row],[Location]],LEN(tbl_data[[#This Row],[City]])+1,3)</f>
        <v>DAL</v>
      </c>
      <c r="O179" t="str">
        <f>RIGHT(tbl_data[[#This Row],[Location]],2)</f>
        <v>10</v>
      </c>
      <c r="P179" t="s">
        <v>172</v>
      </c>
      <c r="Q179" s="5" t="str">
        <f>LEFT(tbl_data[[#This Row],[Price]],1)</f>
        <v>$</v>
      </c>
      <c r="R179" s="9">
        <f>INT(MID(tbl_data[[#This Row],[Price]],2,10))</f>
        <v>121</v>
      </c>
    </row>
    <row r="180" spans="1:18" x14ac:dyDescent="0.25">
      <c r="A180" s="5">
        <v>179</v>
      </c>
      <c r="B180" t="s">
        <v>241</v>
      </c>
      <c r="C180" t="str">
        <f>LEFT(tbl_data[[#This Row],[Model]],FIND(" ",tbl_data[[#This Row],[Model]]))</f>
        <v xml:space="preserve">HP </v>
      </c>
      <c r="D180" t="str">
        <f>RIGHT(tbl_data[[#This Row],[Model]],LEN(tbl_data[[#This Row],[Model]]) -FIND(" ",tbl_data[[#This Row],[Model]],LEN(tbl_data[[#This Row],[Model]])-9))</f>
        <v>G6950</v>
      </c>
      <c r="E180" t="s">
        <v>45</v>
      </c>
      <c r="F180">
        <f>IFERROR(INT(LEFT(tbl_data[[#This Row],[RAM]],2)), INT(LEFT(tbl_data[[#This Row],[RAM]],1)))</f>
        <v>4</v>
      </c>
      <c r="G180" t="str">
        <f>"GDDR"&amp; RIGHT(tbl_data[[#This Row],[RAM]],1)</f>
        <v>GDDR3</v>
      </c>
      <c r="H180" t="s">
        <v>163</v>
      </c>
      <c r="I180" t="str">
        <f>IF(MID(tbl_data[[#This Row],[HDD]],2,1)="x", LEFT(tbl_data[[#This Row],[HDD]],2), LEFT(tbl_data[[#This Row],[HDD]],3))</f>
        <v>4x</v>
      </c>
      <c r="J180" t="str">
        <f>MID(tbl_data[[#This Row],[HDD]],LEN(tbl_data[[#This Row],[HDD Count]])+1,LEN(tbl_data[[#This Row],[HDD]])-LEN(tbl_data[[#This Row],[Hard Type]])-LEN(tbl_data[[#This Row],[HDD Count]]))</f>
        <v>500GB</v>
      </c>
      <c r="K180" t="str">
        <f>IF(RIGHT(tbl_data[[#This Row],[HDD]],5)="SATA2","SATA2",IF(RIGHT(tbl_data[[#This Row],[HDD]],3)="SSD","SSD", IF(RIGHT(tbl_data[[#This Row],[HDD]],3)="SAS","SAS", FALSE)))</f>
        <v>SATA2</v>
      </c>
      <c r="L180" t="s">
        <v>167</v>
      </c>
      <c r="M180" t="str">
        <f>LEFT(tbl_data[[#This Row],[Location]],LEN(tbl_data[[#This Row],[Location]])-6)</f>
        <v>Washington D.C.</v>
      </c>
      <c r="N180" t="str">
        <f>MID(tbl_data[[#This Row],[Location]],LEN(tbl_data[[#This Row],[City]])+1,3)</f>
        <v>WDC</v>
      </c>
      <c r="O180" t="str">
        <f>RIGHT(tbl_data[[#This Row],[Location]],2)</f>
        <v>01</v>
      </c>
      <c r="P180" t="s">
        <v>242</v>
      </c>
      <c r="Q180" s="5" t="str">
        <f>LEFT(tbl_data[[#This Row],[Price]],1)</f>
        <v>$</v>
      </c>
      <c r="R180" s="9">
        <f>INT(MID(tbl_data[[#This Row],[Price]],2,10))</f>
        <v>49</v>
      </c>
    </row>
    <row r="181" spans="1:18" x14ac:dyDescent="0.25">
      <c r="A181" s="5">
        <v>180</v>
      </c>
      <c r="B181" t="s">
        <v>239</v>
      </c>
      <c r="C181" t="str">
        <f>LEFT(tbl_data[[#This Row],[Model]],FIND(" ",tbl_data[[#This Row],[Model]]))</f>
        <v xml:space="preserve">HP </v>
      </c>
      <c r="D181" t="str">
        <f>RIGHT(tbl_data[[#This Row],[Model]],LEN(tbl_data[[#This Row],[Model]]) -FIND(" ",tbl_data[[#This Row],[Model]],LEN(tbl_data[[#This Row],[Model]])-9))</f>
        <v>E3-1270</v>
      </c>
      <c r="E181" t="s">
        <v>19</v>
      </c>
      <c r="F181">
        <f>IFERROR(INT(LEFT(tbl_data[[#This Row],[RAM]],2)), INT(LEFT(tbl_data[[#This Row],[RAM]],1)))</f>
        <v>16</v>
      </c>
      <c r="G181" t="str">
        <f>"GDDR"&amp; RIGHT(tbl_data[[#This Row],[RAM]],1)</f>
        <v>GDDR3</v>
      </c>
      <c r="H181" t="s">
        <v>64</v>
      </c>
      <c r="I181" t="str">
        <f>IF(MID(tbl_data[[#This Row],[HDD]],2,1)="x", LEFT(tbl_data[[#This Row],[HDD]],2), LEFT(tbl_data[[#This Row],[HDD]],3))</f>
        <v>2x</v>
      </c>
      <c r="J181" t="str">
        <f>MID(tbl_data[[#This Row],[HDD]],LEN(tbl_data[[#This Row],[HDD Count]])+1,LEN(tbl_data[[#This Row],[HDD]])-LEN(tbl_data[[#This Row],[Hard Type]])-LEN(tbl_data[[#This Row],[HDD Count]]))</f>
        <v>1TB</v>
      </c>
      <c r="K181" t="str">
        <f>IF(RIGHT(tbl_data[[#This Row],[HDD]],5)="SATA2","SATA2",IF(RIGHT(tbl_data[[#This Row],[HDD]],3)="SSD","SSD", IF(RIGHT(tbl_data[[#This Row],[HDD]],3)="SAS","SAS", FALSE)))</f>
        <v>SATA2</v>
      </c>
      <c r="L181" t="s">
        <v>167</v>
      </c>
      <c r="M181" t="str">
        <f>LEFT(tbl_data[[#This Row],[Location]],LEN(tbl_data[[#This Row],[Location]])-6)</f>
        <v>Washington D.C.</v>
      </c>
      <c r="N181" t="str">
        <f>MID(tbl_data[[#This Row],[Location]],LEN(tbl_data[[#This Row],[City]])+1,3)</f>
        <v>WDC</v>
      </c>
      <c r="O181" t="str">
        <f>RIGHT(tbl_data[[#This Row],[Location]],2)</f>
        <v>01</v>
      </c>
      <c r="P181" t="s">
        <v>240</v>
      </c>
      <c r="Q181" s="5" t="str">
        <f>LEFT(tbl_data[[#This Row],[Price]],1)</f>
        <v>$</v>
      </c>
      <c r="R181" s="9">
        <f>INT(MID(tbl_data[[#This Row],[Price]],2,10))</f>
        <v>110</v>
      </c>
    </row>
    <row r="182" spans="1:18" x14ac:dyDescent="0.25">
      <c r="A182" s="5">
        <v>181</v>
      </c>
      <c r="B182" t="s">
        <v>76</v>
      </c>
      <c r="C182" t="str">
        <f>LEFT(tbl_data[[#This Row],[Model]],FIND(" ",tbl_data[[#This Row],[Model]]))</f>
        <v xml:space="preserve">HP </v>
      </c>
      <c r="D182" t="str">
        <f>RIGHT(tbl_data[[#This Row],[Model]],LEN(tbl_data[[#This Row],[Model]]) -FIND(" ",tbl_data[[#This Row],[Model]],LEN(tbl_data[[#This Row],[Model]])-9))</f>
        <v>E5-1650v3</v>
      </c>
      <c r="E182" t="s">
        <v>34</v>
      </c>
      <c r="F182">
        <f>IFERROR(INT(LEFT(tbl_data[[#This Row],[RAM]],2)), INT(LEFT(tbl_data[[#This Row],[RAM]],1)))</f>
        <v>64</v>
      </c>
      <c r="G182" t="str">
        <f>"GDDR"&amp; RIGHT(tbl_data[[#This Row],[RAM]],1)</f>
        <v>GDDR4</v>
      </c>
      <c r="H182" t="s">
        <v>49</v>
      </c>
      <c r="I182" t="str">
        <f>IF(MID(tbl_data[[#This Row],[HDD]],2,1)="x", LEFT(tbl_data[[#This Row],[HDD]],2), LEFT(tbl_data[[#This Row],[HDD]],3))</f>
        <v>2x</v>
      </c>
      <c r="J182" t="str">
        <f>MID(tbl_data[[#This Row],[HDD]],LEN(tbl_data[[#This Row],[HDD Count]])+1,LEN(tbl_data[[#This Row],[HDD]])-LEN(tbl_data[[#This Row],[Hard Type]])-LEN(tbl_data[[#This Row],[HDD Count]]))</f>
        <v>120GB</v>
      </c>
      <c r="K182" t="str">
        <f>IF(RIGHT(tbl_data[[#This Row],[HDD]],5)="SATA2","SATA2",IF(RIGHT(tbl_data[[#This Row],[HDD]],3)="SSD","SSD", IF(RIGHT(tbl_data[[#This Row],[HDD]],3)="SAS","SAS", FALSE)))</f>
        <v>SSD</v>
      </c>
      <c r="L182" t="s">
        <v>171</v>
      </c>
      <c r="M182" t="str">
        <f>LEFT(tbl_data[[#This Row],[Location]],LEN(tbl_data[[#This Row],[Location]])-6)</f>
        <v>San Francisco</v>
      </c>
      <c r="N182" t="str">
        <f>MID(tbl_data[[#This Row],[Location]],LEN(tbl_data[[#This Row],[City]])+1,3)</f>
        <v>SFO</v>
      </c>
      <c r="O182" t="str">
        <f>RIGHT(tbl_data[[#This Row],[Location]],2)</f>
        <v>12</v>
      </c>
      <c r="P182" t="s">
        <v>243</v>
      </c>
      <c r="Q182" s="5" t="str">
        <f>LEFT(tbl_data[[#This Row],[Price]],1)</f>
        <v>$</v>
      </c>
      <c r="R182" s="9">
        <f>INT(MID(tbl_data[[#This Row],[Price]],2,10))</f>
        <v>263</v>
      </c>
    </row>
    <row r="183" spans="1:18" x14ac:dyDescent="0.25">
      <c r="A183" s="5">
        <v>182</v>
      </c>
      <c r="B183" t="s">
        <v>76</v>
      </c>
      <c r="C183" t="str">
        <f>LEFT(tbl_data[[#This Row],[Model]],FIND(" ",tbl_data[[#This Row],[Model]]))</f>
        <v xml:space="preserve">HP </v>
      </c>
      <c r="D183" t="str">
        <f>RIGHT(tbl_data[[#This Row],[Model]],LEN(tbl_data[[#This Row],[Model]]) -FIND(" ",tbl_data[[#This Row],[Model]],LEN(tbl_data[[#This Row],[Model]])-9))</f>
        <v>E5-1650v3</v>
      </c>
      <c r="E183" t="s">
        <v>34</v>
      </c>
      <c r="F183">
        <f>IFERROR(INT(LEFT(tbl_data[[#This Row],[RAM]],2)), INT(LEFT(tbl_data[[#This Row],[RAM]],1)))</f>
        <v>64</v>
      </c>
      <c r="G183" t="str">
        <f>"GDDR"&amp; RIGHT(tbl_data[[#This Row],[RAM]],1)</f>
        <v>GDDR4</v>
      </c>
      <c r="H183" t="s">
        <v>49</v>
      </c>
      <c r="I183" t="str">
        <f>IF(MID(tbl_data[[#This Row],[HDD]],2,1)="x", LEFT(tbl_data[[#This Row],[HDD]],2), LEFT(tbl_data[[#This Row],[HDD]],3))</f>
        <v>2x</v>
      </c>
      <c r="J183" t="str">
        <f>MID(tbl_data[[#This Row],[HDD]],LEN(tbl_data[[#This Row],[HDD Count]])+1,LEN(tbl_data[[#This Row],[HDD]])-LEN(tbl_data[[#This Row],[Hard Type]])-LEN(tbl_data[[#This Row],[HDD Count]]))</f>
        <v>120GB</v>
      </c>
      <c r="K183" t="str">
        <f>IF(RIGHT(tbl_data[[#This Row],[HDD]],5)="SATA2","SATA2",IF(RIGHT(tbl_data[[#This Row],[HDD]],3)="SSD","SSD", IF(RIGHT(tbl_data[[#This Row],[HDD]],3)="SAS","SAS", FALSE)))</f>
        <v>SSD</v>
      </c>
      <c r="L183" t="s">
        <v>189</v>
      </c>
      <c r="M183" t="str">
        <f>LEFT(tbl_data[[#This Row],[Location]],LEN(tbl_data[[#This Row],[Location]])-6)</f>
        <v>Dallas</v>
      </c>
      <c r="N183" t="str">
        <f>MID(tbl_data[[#This Row],[Location]],LEN(tbl_data[[#This Row],[City]])+1,3)</f>
        <v>DAL</v>
      </c>
      <c r="O183" t="str">
        <f>RIGHT(tbl_data[[#This Row],[Location]],2)</f>
        <v>10</v>
      </c>
      <c r="P183" t="s">
        <v>243</v>
      </c>
      <c r="Q183" s="5" t="str">
        <f>LEFT(tbl_data[[#This Row],[Price]],1)</f>
        <v>$</v>
      </c>
      <c r="R183" s="9">
        <f>INT(MID(tbl_data[[#This Row],[Price]],2,10))</f>
        <v>263</v>
      </c>
    </row>
    <row r="184" spans="1:18" x14ac:dyDescent="0.25">
      <c r="A184" s="5">
        <v>183</v>
      </c>
      <c r="B184" t="s">
        <v>244</v>
      </c>
      <c r="C184" t="str">
        <f>LEFT(tbl_data[[#This Row],[Model]],FIND(" ",tbl_data[[#This Row],[Model]]))</f>
        <v xml:space="preserve">HP </v>
      </c>
      <c r="D184" t="str">
        <f>RIGHT(tbl_data[[#This Row],[Model]],LEN(tbl_data[[#This Row],[Model]]) -FIND(" ",tbl_data[[#This Row],[Model]],LEN(tbl_data[[#This Row],[Model]])-9))</f>
        <v>E5-1650v3</v>
      </c>
      <c r="E184" t="s">
        <v>34</v>
      </c>
      <c r="F184">
        <f>IFERROR(INT(LEFT(tbl_data[[#This Row],[RAM]],2)), INT(LEFT(tbl_data[[#This Row],[RAM]],1)))</f>
        <v>64</v>
      </c>
      <c r="G184" t="str">
        <f>"GDDR"&amp; RIGHT(tbl_data[[#This Row],[RAM]],1)</f>
        <v>GDDR4</v>
      </c>
      <c r="H184" t="s">
        <v>49</v>
      </c>
      <c r="I184" t="str">
        <f>IF(MID(tbl_data[[#This Row],[HDD]],2,1)="x", LEFT(tbl_data[[#This Row],[HDD]],2), LEFT(tbl_data[[#This Row],[HDD]],3))</f>
        <v>2x</v>
      </c>
      <c r="J184" t="str">
        <f>MID(tbl_data[[#This Row],[HDD]],LEN(tbl_data[[#This Row],[HDD Count]])+1,LEN(tbl_data[[#This Row],[HDD]])-LEN(tbl_data[[#This Row],[Hard Type]])-LEN(tbl_data[[#This Row],[HDD Count]]))</f>
        <v>120GB</v>
      </c>
      <c r="K184" t="str">
        <f>IF(RIGHT(tbl_data[[#This Row],[HDD]],5)="SATA2","SATA2",IF(RIGHT(tbl_data[[#This Row],[HDD]],3)="SSD","SSD", IF(RIGHT(tbl_data[[#This Row],[HDD]],3)="SAS","SAS", FALSE)))</f>
        <v>SSD</v>
      </c>
      <c r="L184" t="s">
        <v>221</v>
      </c>
      <c r="M184" t="str">
        <f>LEFT(tbl_data[[#This Row],[Location]],LEN(tbl_data[[#This Row],[Location]])-6)</f>
        <v>Hong Kong</v>
      </c>
      <c r="N184" t="str">
        <f>MID(tbl_data[[#This Row],[Location]],LEN(tbl_data[[#This Row],[City]])+1,3)</f>
        <v>HKG</v>
      </c>
      <c r="O184" t="str">
        <f>RIGHT(tbl_data[[#This Row],[Location]],2)</f>
        <v>10</v>
      </c>
      <c r="P184" t="s">
        <v>245</v>
      </c>
      <c r="Q184" s="5" t="str">
        <f>LEFT(tbl_data[[#This Row],[Price]],1)</f>
        <v>S</v>
      </c>
      <c r="R184" s="9">
        <f>INT(MID(tbl_data[[#This Row],[Price]],2,10))</f>
        <v>368</v>
      </c>
    </row>
    <row r="185" spans="1:18" x14ac:dyDescent="0.25">
      <c r="A185" s="5">
        <v>184</v>
      </c>
      <c r="B185" t="s">
        <v>244</v>
      </c>
      <c r="C185" t="str">
        <f>LEFT(tbl_data[[#This Row],[Model]],FIND(" ",tbl_data[[#This Row],[Model]]))</f>
        <v xml:space="preserve">HP </v>
      </c>
      <c r="D185" t="str">
        <f>RIGHT(tbl_data[[#This Row],[Model]],LEN(tbl_data[[#This Row],[Model]]) -FIND(" ",tbl_data[[#This Row],[Model]],LEN(tbl_data[[#This Row],[Model]])-9))</f>
        <v>E5-1650v3</v>
      </c>
      <c r="E185" t="s">
        <v>34</v>
      </c>
      <c r="F185">
        <f>IFERROR(INT(LEFT(tbl_data[[#This Row],[RAM]],2)), INT(LEFT(tbl_data[[#This Row],[RAM]],1)))</f>
        <v>64</v>
      </c>
      <c r="G185" t="str">
        <f>"GDDR"&amp; RIGHT(tbl_data[[#This Row],[RAM]],1)</f>
        <v>GDDR4</v>
      </c>
      <c r="H185" t="s">
        <v>49</v>
      </c>
      <c r="I185" t="str">
        <f>IF(MID(tbl_data[[#This Row],[HDD]],2,1)="x", LEFT(tbl_data[[#This Row],[HDD]],2), LEFT(tbl_data[[#This Row],[HDD]],3))</f>
        <v>2x</v>
      </c>
      <c r="J185" t="str">
        <f>MID(tbl_data[[#This Row],[HDD]],LEN(tbl_data[[#This Row],[HDD Count]])+1,LEN(tbl_data[[#This Row],[HDD]])-LEN(tbl_data[[#This Row],[Hard Type]])-LEN(tbl_data[[#This Row],[HDD Count]]))</f>
        <v>120GB</v>
      </c>
      <c r="K185" t="str">
        <f>IF(RIGHT(tbl_data[[#This Row],[HDD]],5)="SATA2","SATA2",IF(RIGHT(tbl_data[[#This Row],[HDD]],3)="SSD","SSD", IF(RIGHT(tbl_data[[#This Row],[HDD]],3)="SAS","SAS", FALSE)))</f>
        <v>SSD</v>
      </c>
      <c r="L185" t="s">
        <v>174</v>
      </c>
      <c r="M185" t="str">
        <f>LEFT(tbl_data[[#This Row],[Location]],LEN(tbl_data[[#This Row],[Location]])-6)</f>
        <v>Singapore</v>
      </c>
      <c r="N185" t="str">
        <f>MID(tbl_data[[#This Row],[Location]],LEN(tbl_data[[#This Row],[City]])+1,3)</f>
        <v>SIN</v>
      </c>
      <c r="O185" t="str">
        <f>RIGHT(tbl_data[[#This Row],[Location]],2)</f>
        <v>11</v>
      </c>
      <c r="P185" t="s">
        <v>245</v>
      </c>
      <c r="Q185" s="5" t="str">
        <f>LEFT(tbl_data[[#This Row],[Price]],1)</f>
        <v>S</v>
      </c>
      <c r="R185" s="9">
        <f>INT(MID(tbl_data[[#This Row],[Price]],2,10))</f>
        <v>368</v>
      </c>
    </row>
    <row r="186" spans="1:18" x14ac:dyDescent="0.25">
      <c r="A186" s="5">
        <v>185</v>
      </c>
      <c r="B186" t="s">
        <v>68</v>
      </c>
      <c r="C186" t="str">
        <f>LEFT(tbl_data[[#This Row],[Model]],FIND(" ",tbl_data[[#This Row],[Model]]))</f>
        <v xml:space="preserve">Dell </v>
      </c>
      <c r="D186" t="str">
        <f>RIGHT(tbl_data[[#This Row],[Model]],LEN(tbl_data[[#This Row],[Model]]) -FIND(" ",tbl_data[[#This Row],[Model]],LEN(tbl_data[[#This Row],[Model]])-9))</f>
        <v>E7-4820v3</v>
      </c>
      <c r="E186" t="s">
        <v>34</v>
      </c>
      <c r="F186">
        <f>IFERROR(INT(LEFT(tbl_data[[#This Row],[RAM]],2)), INT(LEFT(tbl_data[[#This Row],[RAM]],1)))</f>
        <v>64</v>
      </c>
      <c r="G186" t="str">
        <f>"GDDR"&amp; RIGHT(tbl_data[[#This Row],[RAM]],1)</f>
        <v>GDDR4</v>
      </c>
      <c r="H186" t="s">
        <v>49</v>
      </c>
      <c r="I186" t="str">
        <f>IF(MID(tbl_data[[#This Row],[HDD]],2,1)="x", LEFT(tbl_data[[#This Row],[HDD]],2), LEFT(tbl_data[[#This Row],[HDD]],3))</f>
        <v>2x</v>
      </c>
      <c r="J186" t="str">
        <f>MID(tbl_data[[#This Row],[HDD]],LEN(tbl_data[[#This Row],[HDD Count]])+1,LEN(tbl_data[[#This Row],[HDD]])-LEN(tbl_data[[#This Row],[Hard Type]])-LEN(tbl_data[[#This Row],[HDD Count]]))</f>
        <v>120GB</v>
      </c>
      <c r="K186" t="str">
        <f>IF(RIGHT(tbl_data[[#This Row],[HDD]],5)="SATA2","SATA2",IF(RIGHT(tbl_data[[#This Row],[HDD]],3)="SSD","SSD", IF(RIGHT(tbl_data[[#This Row],[HDD]],3)="SAS","SAS", FALSE)))</f>
        <v>SSD</v>
      </c>
      <c r="L186" t="s">
        <v>174</v>
      </c>
      <c r="M186" t="str">
        <f>LEFT(tbl_data[[#This Row],[Location]],LEN(tbl_data[[#This Row],[Location]])-6)</f>
        <v>Singapore</v>
      </c>
      <c r="N186" t="str">
        <f>MID(tbl_data[[#This Row],[Location]],LEN(tbl_data[[#This Row],[City]])+1,3)</f>
        <v>SIN</v>
      </c>
      <c r="O186" t="str">
        <f>RIGHT(tbl_data[[#This Row],[Location]],2)</f>
        <v>11</v>
      </c>
      <c r="P186" t="s">
        <v>246</v>
      </c>
      <c r="Q186" s="5" t="str">
        <f>LEFT(tbl_data[[#This Row],[Price]],1)</f>
        <v>S</v>
      </c>
      <c r="R186" s="9">
        <f>INT(MID(tbl_data[[#This Row],[Price]],2,10))</f>
        <v>1328</v>
      </c>
    </row>
    <row r="187" spans="1:18" x14ac:dyDescent="0.25">
      <c r="A187" s="5">
        <v>186</v>
      </c>
      <c r="B187" t="s">
        <v>70</v>
      </c>
      <c r="C187" t="str">
        <f>LEFT(tbl_data[[#This Row],[Model]],FIND(" ",tbl_data[[#This Row],[Model]]))</f>
        <v xml:space="preserve">Dell </v>
      </c>
      <c r="D187" t="str">
        <f>RIGHT(tbl_data[[#This Row],[Model]],LEN(tbl_data[[#This Row],[Model]]) -FIND(" ",tbl_data[[#This Row],[Model]],LEN(tbl_data[[#This Row],[Model]])-9))</f>
        <v>E7-4830v3</v>
      </c>
      <c r="E187" t="s">
        <v>34</v>
      </c>
      <c r="F187">
        <f>IFERROR(INT(LEFT(tbl_data[[#This Row],[RAM]],2)), INT(LEFT(tbl_data[[#This Row],[RAM]],1)))</f>
        <v>64</v>
      </c>
      <c r="G187" t="str">
        <f>"GDDR"&amp; RIGHT(tbl_data[[#This Row],[RAM]],1)</f>
        <v>GDDR4</v>
      </c>
      <c r="H187" t="s">
        <v>49</v>
      </c>
      <c r="I187" t="str">
        <f>IF(MID(tbl_data[[#This Row],[HDD]],2,1)="x", LEFT(tbl_data[[#This Row],[HDD]],2), LEFT(tbl_data[[#This Row],[HDD]],3))</f>
        <v>2x</v>
      </c>
      <c r="J187" t="str">
        <f>MID(tbl_data[[#This Row],[HDD]],LEN(tbl_data[[#This Row],[HDD Count]])+1,LEN(tbl_data[[#This Row],[HDD]])-LEN(tbl_data[[#This Row],[Hard Type]])-LEN(tbl_data[[#This Row],[HDD Count]]))</f>
        <v>120GB</v>
      </c>
      <c r="K187" t="str">
        <f>IF(RIGHT(tbl_data[[#This Row],[HDD]],5)="SATA2","SATA2",IF(RIGHT(tbl_data[[#This Row],[HDD]],3)="SSD","SSD", IF(RIGHT(tbl_data[[#This Row],[HDD]],3)="SAS","SAS", FALSE)))</f>
        <v>SSD</v>
      </c>
      <c r="L187" t="s">
        <v>174</v>
      </c>
      <c r="M187" t="str">
        <f>LEFT(tbl_data[[#This Row],[Location]],LEN(tbl_data[[#This Row],[Location]])-6)</f>
        <v>Singapore</v>
      </c>
      <c r="N187" t="str">
        <f>MID(tbl_data[[#This Row],[Location]],LEN(tbl_data[[#This Row],[City]])+1,3)</f>
        <v>SIN</v>
      </c>
      <c r="O187" t="str">
        <f>RIGHT(tbl_data[[#This Row],[Location]],2)</f>
        <v>11</v>
      </c>
      <c r="P187" t="s">
        <v>247</v>
      </c>
      <c r="Q187" s="5" t="str">
        <f>LEFT(tbl_data[[#This Row],[Price]],1)</f>
        <v>S</v>
      </c>
      <c r="R187" s="9">
        <f>INT(MID(tbl_data[[#This Row],[Price]],2,10))</f>
        <v>1516</v>
      </c>
    </row>
    <row r="188" spans="1:18" x14ac:dyDescent="0.25">
      <c r="A188" s="5">
        <v>187</v>
      </c>
      <c r="B188" t="s">
        <v>66</v>
      </c>
      <c r="C188" t="str">
        <f>LEFT(tbl_data[[#This Row],[Model]],FIND(" ",tbl_data[[#This Row],[Model]]))</f>
        <v xml:space="preserve">Dell </v>
      </c>
      <c r="D188" t="str">
        <f>RIGHT(tbl_data[[#This Row],[Model]],LEN(tbl_data[[#This Row],[Model]]) -FIND(" ",tbl_data[[#This Row],[Model]],LEN(tbl_data[[#This Row],[Model]])-9))</f>
        <v>E7-4850v3</v>
      </c>
      <c r="E188" t="s">
        <v>34</v>
      </c>
      <c r="F188">
        <f>IFERROR(INT(LEFT(tbl_data[[#This Row],[RAM]],2)), INT(LEFT(tbl_data[[#This Row],[RAM]],1)))</f>
        <v>64</v>
      </c>
      <c r="G188" t="str">
        <f>"GDDR"&amp; RIGHT(tbl_data[[#This Row],[RAM]],1)</f>
        <v>GDDR4</v>
      </c>
      <c r="H188" t="s">
        <v>49</v>
      </c>
      <c r="I188" t="str">
        <f>IF(MID(tbl_data[[#This Row],[HDD]],2,1)="x", LEFT(tbl_data[[#This Row],[HDD]],2), LEFT(tbl_data[[#This Row],[HDD]],3))</f>
        <v>2x</v>
      </c>
      <c r="J188" t="str">
        <f>MID(tbl_data[[#This Row],[HDD]],LEN(tbl_data[[#This Row],[HDD Count]])+1,LEN(tbl_data[[#This Row],[HDD]])-LEN(tbl_data[[#This Row],[Hard Type]])-LEN(tbl_data[[#This Row],[HDD Count]]))</f>
        <v>120GB</v>
      </c>
      <c r="K188" t="str">
        <f>IF(RIGHT(tbl_data[[#This Row],[HDD]],5)="SATA2","SATA2",IF(RIGHT(tbl_data[[#This Row],[HDD]],3)="SSD","SSD", IF(RIGHT(tbl_data[[#This Row],[HDD]],3)="SAS","SAS", FALSE)))</f>
        <v>SSD</v>
      </c>
      <c r="L188" t="s">
        <v>211</v>
      </c>
      <c r="M188" t="str">
        <f>LEFT(tbl_data[[#This Row],[Location]],LEN(tbl_data[[#This Row],[Location]])-6)</f>
        <v>Frankfurt</v>
      </c>
      <c r="N188" t="str">
        <f>MID(tbl_data[[#This Row],[Location]],LEN(tbl_data[[#This Row],[City]])+1,3)</f>
        <v>FRA</v>
      </c>
      <c r="O188" t="str">
        <f>RIGHT(tbl_data[[#This Row],[Location]],2)</f>
        <v>10</v>
      </c>
      <c r="P188" t="s">
        <v>67</v>
      </c>
      <c r="Q188" s="5" t="str">
        <f>LEFT(tbl_data[[#This Row],[Price]],1)</f>
        <v>€</v>
      </c>
      <c r="R188" s="9">
        <f>INT(MID(tbl_data[[#This Row],[Price]],2,10))</f>
        <v>1044</v>
      </c>
    </row>
    <row r="189" spans="1:18" x14ac:dyDescent="0.25">
      <c r="A189" s="5">
        <v>188</v>
      </c>
      <c r="B189" t="s">
        <v>66</v>
      </c>
      <c r="C189" t="str">
        <f>LEFT(tbl_data[[#This Row],[Model]],FIND(" ",tbl_data[[#This Row],[Model]]))</f>
        <v xml:space="preserve">Dell </v>
      </c>
      <c r="D189" t="str">
        <f>RIGHT(tbl_data[[#This Row],[Model]],LEN(tbl_data[[#This Row],[Model]]) -FIND(" ",tbl_data[[#This Row],[Model]],LEN(tbl_data[[#This Row],[Model]])-9))</f>
        <v>E7-4850v3</v>
      </c>
      <c r="E189" t="s">
        <v>34</v>
      </c>
      <c r="F189">
        <f>IFERROR(INT(LEFT(tbl_data[[#This Row],[RAM]],2)), INT(LEFT(tbl_data[[#This Row],[RAM]],1)))</f>
        <v>64</v>
      </c>
      <c r="G189" t="str">
        <f>"GDDR"&amp; RIGHT(tbl_data[[#This Row],[RAM]],1)</f>
        <v>GDDR4</v>
      </c>
      <c r="H189" t="s">
        <v>49</v>
      </c>
      <c r="I189" t="str">
        <f>IF(MID(tbl_data[[#This Row],[HDD]],2,1)="x", LEFT(tbl_data[[#This Row],[HDD]],2), LEFT(tbl_data[[#This Row],[HDD]],3))</f>
        <v>2x</v>
      </c>
      <c r="J189" t="str">
        <f>MID(tbl_data[[#This Row],[HDD]],LEN(tbl_data[[#This Row],[HDD Count]])+1,LEN(tbl_data[[#This Row],[HDD]])-LEN(tbl_data[[#This Row],[Hard Type]])-LEN(tbl_data[[#This Row],[HDD Count]]))</f>
        <v>120GB</v>
      </c>
      <c r="K189" t="str">
        <f>IF(RIGHT(tbl_data[[#This Row],[HDD]],5)="SATA2","SATA2",IF(RIGHT(tbl_data[[#This Row],[HDD]],3)="SSD","SSD", IF(RIGHT(tbl_data[[#This Row],[HDD]],3)="SAS","SAS", FALSE)))</f>
        <v>SSD</v>
      </c>
      <c r="L189" t="s">
        <v>174</v>
      </c>
      <c r="M189" t="str">
        <f>LEFT(tbl_data[[#This Row],[Location]],LEN(tbl_data[[#This Row],[Location]])-6)</f>
        <v>Singapore</v>
      </c>
      <c r="N189" t="str">
        <f>MID(tbl_data[[#This Row],[Location]],LEN(tbl_data[[#This Row],[City]])+1,3)</f>
        <v>SIN</v>
      </c>
      <c r="O189" t="str">
        <f>RIGHT(tbl_data[[#This Row],[Location]],2)</f>
        <v>11</v>
      </c>
      <c r="P189" t="s">
        <v>248</v>
      </c>
      <c r="Q189" s="5" t="str">
        <f>LEFT(tbl_data[[#This Row],[Price]],1)</f>
        <v>S</v>
      </c>
      <c r="R189" s="9">
        <f>INT(MID(tbl_data[[#This Row],[Price]],2,10))</f>
        <v>1787</v>
      </c>
    </row>
    <row r="190" spans="1:18" x14ac:dyDescent="0.25">
      <c r="A190" s="5">
        <v>189</v>
      </c>
      <c r="B190" t="s">
        <v>68</v>
      </c>
      <c r="C190" t="str">
        <f>LEFT(tbl_data[[#This Row],[Model]],FIND(" ",tbl_data[[#This Row],[Model]]))</f>
        <v xml:space="preserve">Dell </v>
      </c>
      <c r="D190" t="str">
        <f>RIGHT(tbl_data[[#This Row],[Model]],LEN(tbl_data[[#This Row],[Model]]) -FIND(" ",tbl_data[[#This Row],[Model]],LEN(tbl_data[[#This Row],[Model]])-9))</f>
        <v>E7-4820v3</v>
      </c>
      <c r="E190" t="s">
        <v>34</v>
      </c>
      <c r="F190">
        <f>IFERROR(INT(LEFT(tbl_data[[#This Row],[RAM]],2)), INT(LEFT(tbl_data[[#This Row],[RAM]],1)))</f>
        <v>64</v>
      </c>
      <c r="G190" t="str">
        <f>"GDDR"&amp; RIGHT(tbl_data[[#This Row],[RAM]],1)</f>
        <v>GDDR4</v>
      </c>
      <c r="H190" t="s">
        <v>49</v>
      </c>
      <c r="I190" t="str">
        <f>IF(MID(tbl_data[[#This Row],[HDD]],2,1)="x", LEFT(tbl_data[[#This Row],[HDD]],2), LEFT(tbl_data[[#This Row],[HDD]],3))</f>
        <v>2x</v>
      </c>
      <c r="J190" t="str">
        <f>MID(tbl_data[[#This Row],[HDD]],LEN(tbl_data[[#This Row],[HDD Count]])+1,LEN(tbl_data[[#This Row],[HDD]])-LEN(tbl_data[[#This Row],[Hard Type]])-LEN(tbl_data[[#This Row],[HDD Count]]))</f>
        <v>120GB</v>
      </c>
      <c r="K190" t="str">
        <f>IF(RIGHT(tbl_data[[#This Row],[HDD]],5)="SATA2","SATA2",IF(RIGHT(tbl_data[[#This Row],[HDD]],3)="SSD","SSD", IF(RIGHT(tbl_data[[#This Row],[HDD]],3)="SAS","SAS", FALSE)))</f>
        <v>SSD</v>
      </c>
      <c r="L190" t="s">
        <v>211</v>
      </c>
      <c r="M190" t="str">
        <f>LEFT(tbl_data[[#This Row],[Location]],LEN(tbl_data[[#This Row],[Location]])-6)</f>
        <v>Frankfurt</v>
      </c>
      <c r="N190" t="str">
        <f>MID(tbl_data[[#This Row],[Location]],LEN(tbl_data[[#This Row],[City]])+1,3)</f>
        <v>FRA</v>
      </c>
      <c r="O190" t="str">
        <f>RIGHT(tbl_data[[#This Row],[Location]],2)</f>
        <v>10</v>
      </c>
      <c r="P190" t="s">
        <v>69</v>
      </c>
      <c r="Q190" s="5" t="str">
        <f>LEFT(tbl_data[[#This Row],[Price]],1)</f>
        <v>€</v>
      </c>
      <c r="R190" s="9">
        <f>INT(MID(tbl_data[[#This Row],[Price]],2,10))</f>
        <v>756</v>
      </c>
    </row>
    <row r="191" spans="1:18" x14ac:dyDescent="0.25">
      <c r="A191" s="5">
        <v>190</v>
      </c>
      <c r="B191" t="s">
        <v>70</v>
      </c>
      <c r="C191" t="str">
        <f>LEFT(tbl_data[[#This Row],[Model]],FIND(" ",tbl_data[[#This Row],[Model]]))</f>
        <v xml:space="preserve">Dell </v>
      </c>
      <c r="D191" t="str">
        <f>RIGHT(tbl_data[[#This Row],[Model]],LEN(tbl_data[[#This Row],[Model]]) -FIND(" ",tbl_data[[#This Row],[Model]],LEN(tbl_data[[#This Row],[Model]])-9))</f>
        <v>E7-4830v3</v>
      </c>
      <c r="E191" t="s">
        <v>34</v>
      </c>
      <c r="F191">
        <f>IFERROR(INT(LEFT(tbl_data[[#This Row],[RAM]],2)), INT(LEFT(tbl_data[[#This Row],[RAM]],1)))</f>
        <v>64</v>
      </c>
      <c r="G191" t="str">
        <f>"GDDR"&amp; RIGHT(tbl_data[[#This Row],[RAM]],1)</f>
        <v>GDDR4</v>
      </c>
      <c r="H191" t="s">
        <v>49</v>
      </c>
      <c r="I191" t="str">
        <f>IF(MID(tbl_data[[#This Row],[HDD]],2,1)="x", LEFT(tbl_data[[#This Row],[HDD]],2), LEFT(tbl_data[[#This Row],[HDD]],3))</f>
        <v>2x</v>
      </c>
      <c r="J191" t="str">
        <f>MID(tbl_data[[#This Row],[HDD]],LEN(tbl_data[[#This Row],[HDD Count]])+1,LEN(tbl_data[[#This Row],[HDD]])-LEN(tbl_data[[#This Row],[Hard Type]])-LEN(tbl_data[[#This Row],[HDD Count]]))</f>
        <v>120GB</v>
      </c>
      <c r="K191" t="str">
        <f>IF(RIGHT(tbl_data[[#This Row],[HDD]],5)="SATA2","SATA2",IF(RIGHT(tbl_data[[#This Row],[HDD]],3)="SSD","SSD", IF(RIGHT(tbl_data[[#This Row],[HDD]],3)="SAS","SAS", FALSE)))</f>
        <v>SSD</v>
      </c>
      <c r="L191" t="s">
        <v>211</v>
      </c>
      <c r="M191" t="str">
        <f>LEFT(tbl_data[[#This Row],[Location]],LEN(tbl_data[[#This Row],[Location]])-6)</f>
        <v>Frankfurt</v>
      </c>
      <c r="N191" t="str">
        <f>MID(tbl_data[[#This Row],[Location]],LEN(tbl_data[[#This Row],[City]])+1,3)</f>
        <v>FRA</v>
      </c>
      <c r="O191" t="str">
        <f>RIGHT(tbl_data[[#This Row],[Location]],2)</f>
        <v>10</v>
      </c>
      <c r="P191" t="s">
        <v>71</v>
      </c>
      <c r="Q191" s="5" t="str">
        <f>LEFT(tbl_data[[#This Row],[Price]],1)</f>
        <v>€</v>
      </c>
      <c r="R191" s="9">
        <f>INT(MID(tbl_data[[#This Row],[Price]],2,10))</f>
        <v>874</v>
      </c>
    </row>
    <row r="192" spans="1:18" x14ac:dyDescent="0.25">
      <c r="A192" s="5">
        <v>191</v>
      </c>
      <c r="B192" t="s">
        <v>80</v>
      </c>
      <c r="C192" t="str">
        <f>LEFT(tbl_data[[#This Row],[Model]],FIND(" ",tbl_data[[#This Row],[Model]]))</f>
        <v xml:space="preserve">DL20G9Intel </v>
      </c>
      <c r="D192" t="str">
        <f>RIGHT(tbl_data[[#This Row],[Model]],LEN(tbl_data[[#This Row],[Model]]) -FIND(" ",tbl_data[[#This Row],[Model]],LEN(tbl_data[[#This Row],[Model]])-9))</f>
        <v>E3-1270v5</v>
      </c>
      <c r="E192" t="s">
        <v>81</v>
      </c>
      <c r="F192">
        <f>IFERROR(INT(LEFT(tbl_data[[#This Row],[RAM]],2)), INT(LEFT(tbl_data[[#This Row],[RAM]],1)))</f>
        <v>16</v>
      </c>
      <c r="G192" t="str">
        <f>"GDDR"&amp; RIGHT(tbl_data[[#This Row],[RAM]],1)</f>
        <v>GDDR4</v>
      </c>
      <c r="H192" t="s">
        <v>64</v>
      </c>
      <c r="I192" t="str">
        <f>IF(MID(tbl_data[[#This Row],[HDD]],2,1)="x", LEFT(tbl_data[[#This Row],[HDD]],2), LEFT(tbl_data[[#This Row],[HDD]],3))</f>
        <v>2x</v>
      </c>
      <c r="J192" t="str">
        <f>MID(tbl_data[[#This Row],[HDD]],LEN(tbl_data[[#This Row],[HDD Count]])+1,LEN(tbl_data[[#This Row],[HDD]])-LEN(tbl_data[[#This Row],[Hard Type]])-LEN(tbl_data[[#This Row],[HDD Count]]))</f>
        <v>1TB</v>
      </c>
      <c r="K192" t="str">
        <f>IF(RIGHT(tbl_data[[#This Row],[HDD]],5)="SATA2","SATA2",IF(RIGHT(tbl_data[[#This Row],[HDD]],3)="SSD","SSD", IF(RIGHT(tbl_data[[#This Row],[HDD]],3)="SAS","SAS", FALSE)))</f>
        <v>SATA2</v>
      </c>
      <c r="L192" t="s">
        <v>167</v>
      </c>
      <c r="M192" t="str">
        <f>LEFT(tbl_data[[#This Row],[Location]],LEN(tbl_data[[#This Row],[Location]])-6)</f>
        <v>Washington D.C.</v>
      </c>
      <c r="N192" t="str">
        <f>MID(tbl_data[[#This Row],[Location]],LEN(tbl_data[[#This Row],[City]])+1,3)</f>
        <v>WDC</v>
      </c>
      <c r="O192" t="str">
        <f>RIGHT(tbl_data[[#This Row],[Location]],2)</f>
        <v>01</v>
      </c>
      <c r="P192" t="s">
        <v>204</v>
      </c>
      <c r="Q192" s="5" t="str">
        <f>LEFT(tbl_data[[#This Row],[Price]],1)</f>
        <v>$</v>
      </c>
      <c r="R192" s="9">
        <f>INT(MID(tbl_data[[#This Row],[Price]],2,10))</f>
        <v>135</v>
      </c>
    </row>
    <row r="193" spans="1:18" x14ac:dyDescent="0.25">
      <c r="A193" s="5">
        <v>192</v>
      </c>
      <c r="B193" t="s">
        <v>83</v>
      </c>
      <c r="C193" t="str">
        <f>LEFT(tbl_data[[#This Row],[Model]],FIND(" ",tbl_data[[#This Row],[Model]]))</f>
        <v xml:space="preserve">HP </v>
      </c>
      <c r="D193" t="str">
        <f>RIGHT(tbl_data[[#This Row],[Model]],LEN(tbl_data[[#This Row],[Model]]) -FIND(" ",tbl_data[[#This Row],[Model]],LEN(tbl_data[[#This Row],[Model]])-9))</f>
        <v>E5-1620v3</v>
      </c>
      <c r="E193" t="s">
        <v>81</v>
      </c>
      <c r="F193">
        <f>IFERROR(INT(LEFT(tbl_data[[#This Row],[RAM]],2)), INT(LEFT(tbl_data[[#This Row],[RAM]],1)))</f>
        <v>16</v>
      </c>
      <c r="G193" t="str">
        <f>"GDDR"&amp; RIGHT(tbl_data[[#This Row],[RAM]],1)</f>
        <v>GDDR4</v>
      </c>
      <c r="H193" t="s">
        <v>46</v>
      </c>
      <c r="I193" t="str">
        <f>IF(MID(tbl_data[[#This Row],[HDD]],2,1)="x", LEFT(tbl_data[[#This Row],[HDD]],2), LEFT(tbl_data[[#This Row],[HDD]],3))</f>
        <v>4x</v>
      </c>
      <c r="J193" t="str">
        <f>MID(tbl_data[[#This Row],[HDD]],LEN(tbl_data[[#This Row],[HDD Count]])+1,LEN(tbl_data[[#This Row],[HDD]])-LEN(tbl_data[[#This Row],[Hard Type]])-LEN(tbl_data[[#This Row],[HDD Count]]))</f>
        <v>1TB</v>
      </c>
      <c r="K193" t="str">
        <f>IF(RIGHT(tbl_data[[#This Row],[HDD]],5)="SATA2","SATA2",IF(RIGHT(tbl_data[[#This Row],[HDD]],3)="SSD","SSD", IF(RIGHT(tbl_data[[#This Row],[HDD]],3)="SAS","SAS", FALSE)))</f>
        <v>SATA2</v>
      </c>
      <c r="L193" t="s">
        <v>167</v>
      </c>
      <c r="M193" t="str">
        <f>LEFT(tbl_data[[#This Row],[Location]],LEN(tbl_data[[#This Row],[Location]])-6)</f>
        <v>Washington D.C.</v>
      </c>
      <c r="N193" t="str">
        <f>MID(tbl_data[[#This Row],[Location]],LEN(tbl_data[[#This Row],[City]])+1,3)</f>
        <v>WDC</v>
      </c>
      <c r="O193" t="str">
        <f>RIGHT(tbl_data[[#This Row],[Location]],2)</f>
        <v>01</v>
      </c>
      <c r="P193" t="s">
        <v>249</v>
      </c>
      <c r="Q193" s="5" t="str">
        <f>LEFT(tbl_data[[#This Row],[Price]],1)</f>
        <v>$</v>
      </c>
      <c r="R193" s="9">
        <f>INT(MID(tbl_data[[#This Row],[Price]],2,10))</f>
        <v>176</v>
      </c>
    </row>
    <row r="194" spans="1:18" x14ac:dyDescent="0.25">
      <c r="A194" s="5">
        <v>193</v>
      </c>
      <c r="B194" t="s">
        <v>90</v>
      </c>
      <c r="C194" t="str">
        <f>LEFT(tbl_data[[#This Row],[Model]],FIND(" ",tbl_data[[#This Row],[Model]]))</f>
        <v xml:space="preserve">Dell </v>
      </c>
      <c r="D194" t="str">
        <f>RIGHT(tbl_data[[#This Row],[Model]],LEN(tbl_data[[#This Row],[Model]]) -FIND(" ",tbl_data[[#This Row],[Model]],LEN(tbl_data[[#This Row],[Model]])-9))</f>
        <v>E5-2620v4</v>
      </c>
      <c r="E194" t="s">
        <v>34</v>
      </c>
      <c r="F194">
        <f>IFERROR(INT(LEFT(tbl_data[[#This Row],[RAM]],2)), INT(LEFT(tbl_data[[#This Row],[RAM]],1)))</f>
        <v>64</v>
      </c>
      <c r="G194" t="str">
        <f>"GDDR"&amp; RIGHT(tbl_data[[#This Row],[RAM]],1)</f>
        <v>GDDR4</v>
      </c>
      <c r="H194" t="s">
        <v>35</v>
      </c>
      <c r="I194" t="str">
        <f>IF(MID(tbl_data[[#This Row],[HDD]],2,1)="x", LEFT(tbl_data[[#This Row],[HDD]],2), LEFT(tbl_data[[#This Row],[HDD]],3))</f>
        <v>4x</v>
      </c>
      <c r="J194" t="str">
        <f>MID(tbl_data[[#This Row],[HDD]],LEN(tbl_data[[#This Row],[HDD Count]])+1,LEN(tbl_data[[#This Row],[HDD]])-LEN(tbl_data[[#This Row],[Hard Type]])-LEN(tbl_data[[#This Row],[HDD Count]]))</f>
        <v>2TB</v>
      </c>
      <c r="K194" t="str">
        <f>IF(RIGHT(tbl_data[[#This Row],[HDD]],5)="SATA2","SATA2",IF(RIGHT(tbl_data[[#This Row],[HDD]],3)="SSD","SSD", IF(RIGHT(tbl_data[[#This Row],[HDD]],3)="SAS","SAS", FALSE)))</f>
        <v>SATA2</v>
      </c>
      <c r="L194" t="s">
        <v>211</v>
      </c>
      <c r="M194" t="str">
        <f>LEFT(tbl_data[[#This Row],[Location]],LEN(tbl_data[[#This Row],[Location]])-6)</f>
        <v>Frankfurt</v>
      </c>
      <c r="N194" t="str">
        <f>MID(tbl_data[[#This Row],[Location]],LEN(tbl_data[[#This Row],[City]])+1,3)</f>
        <v>FRA</v>
      </c>
      <c r="O194" t="str">
        <f>RIGHT(tbl_data[[#This Row],[Location]],2)</f>
        <v>10</v>
      </c>
      <c r="P194" t="s">
        <v>91</v>
      </c>
      <c r="Q194" s="5" t="str">
        <f>LEFT(tbl_data[[#This Row],[Price]],1)</f>
        <v>€</v>
      </c>
      <c r="R194" s="9">
        <f>INT(MID(tbl_data[[#This Row],[Price]],2,10))</f>
        <v>204</v>
      </c>
    </row>
    <row r="195" spans="1:18" x14ac:dyDescent="0.25">
      <c r="A195" s="5">
        <v>194</v>
      </c>
      <c r="B195" t="s">
        <v>241</v>
      </c>
      <c r="C195" t="str">
        <f>LEFT(tbl_data[[#This Row],[Model]],FIND(" ",tbl_data[[#This Row],[Model]]))</f>
        <v xml:space="preserve">HP </v>
      </c>
      <c r="D195" t="str">
        <f>RIGHT(tbl_data[[#This Row],[Model]],LEN(tbl_data[[#This Row],[Model]]) -FIND(" ",tbl_data[[#This Row],[Model]],LEN(tbl_data[[#This Row],[Model]])-9))</f>
        <v>G6950</v>
      </c>
      <c r="E195" t="s">
        <v>45</v>
      </c>
      <c r="F195">
        <f>IFERROR(INT(LEFT(tbl_data[[#This Row],[RAM]],2)), INT(LEFT(tbl_data[[#This Row],[RAM]],1)))</f>
        <v>4</v>
      </c>
      <c r="G195" t="str">
        <f>"GDDR"&amp; RIGHT(tbl_data[[#This Row],[RAM]],1)</f>
        <v>GDDR3</v>
      </c>
      <c r="H195" t="s">
        <v>163</v>
      </c>
      <c r="I195" t="str">
        <f>IF(MID(tbl_data[[#This Row],[HDD]],2,1)="x", LEFT(tbl_data[[#This Row],[HDD]],2), LEFT(tbl_data[[#This Row],[HDD]],3))</f>
        <v>4x</v>
      </c>
      <c r="J195" t="str">
        <f>MID(tbl_data[[#This Row],[HDD]],LEN(tbl_data[[#This Row],[HDD Count]])+1,LEN(tbl_data[[#This Row],[HDD]])-LEN(tbl_data[[#This Row],[Hard Type]])-LEN(tbl_data[[#This Row],[HDD Count]]))</f>
        <v>500GB</v>
      </c>
      <c r="K195" t="str">
        <f>IF(RIGHT(tbl_data[[#This Row],[HDD]],5)="SATA2","SATA2",IF(RIGHT(tbl_data[[#This Row],[HDD]],3)="SSD","SSD", IF(RIGHT(tbl_data[[#This Row],[HDD]],3)="SAS","SAS", FALSE)))</f>
        <v>SATA2</v>
      </c>
      <c r="L195" t="s">
        <v>167</v>
      </c>
      <c r="M195" t="str">
        <f>LEFT(tbl_data[[#This Row],[Location]],LEN(tbl_data[[#This Row],[Location]])-6)</f>
        <v>Washington D.C.</v>
      </c>
      <c r="N195" t="str">
        <f>MID(tbl_data[[#This Row],[Location]],LEN(tbl_data[[#This Row],[City]])+1,3)</f>
        <v>WDC</v>
      </c>
      <c r="O195" t="str">
        <f>RIGHT(tbl_data[[#This Row],[Location]],2)</f>
        <v>01</v>
      </c>
      <c r="P195" t="s">
        <v>250</v>
      </c>
      <c r="Q195" s="5" t="str">
        <f>LEFT(tbl_data[[#This Row],[Price]],1)</f>
        <v>$</v>
      </c>
      <c r="R195" s="9">
        <f>INT(MID(tbl_data[[#This Row],[Price]],2,10))</f>
        <v>43</v>
      </c>
    </row>
    <row r="196" spans="1:18" x14ac:dyDescent="0.25">
      <c r="A196" s="5">
        <v>195</v>
      </c>
      <c r="B196" t="s">
        <v>251</v>
      </c>
      <c r="C196" t="str">
        <f>LEFT(tbl_data[[#This Row],[Model]],FIND(" ",tbl_data[[#This Row],[Model]]))</f>
        <v xml:space="preserve">HP </v>
      </c>
      <c r="D196" t="str">
        <f>RIGHT(tbl_data[[#This Row],[Model]],LEN(tbl_data[[#This Row],[Model]]) -FIND(" ",tbl_data[[#This Row],[Model]],LEN(tbl_data[[#This Row],[Model]])-9))</f>
        <v>E3-1270v5</v>
      </c>
      <c r="E196" t="s">
        <v>81</v>
      </c>
      <c r="F196">
        <f>IFERROR(INT(LEFT(tbl_data[[#This Row],[RAM]],2)), INT(LEFT(tbl_data[[#This Row],[RAM]],1)))</f>
        <v>16</v>
      </c>
      <c r="G196" t="str">
        <f>"GDDR"&amp; RIGHT(tbl_data[[#This Row],[RAM]],1)</f>
        <v>GDDR4</v>
      </c>
      <c r="H196" t="s">
        <v>64</v>
      </c>
      <c r="I196" t="str">
        <f>IF(MID(tbl_data[[#This Row],[HDD]],2,1)="x", LEFT(tbl_data[[#This Row],[HDD]],2), LEFT(tbl_data[[#This Row],[HDD]],3))</f>
        <v>2x</v>
      </c>
      <c r="J196" t="str">
        <f>MID(tbl_data[[#This Row],[HDD]],LEN(tbl_data[[#This Row],[HDD Count]])+1,LEN(tbl_data[[#This Row],[HDD]])-LEN(tbl_data[[#This Row],[Hard Type]])-LEN(tbl_data[[#This Row],[HDD Count]]))</f>
        <v>1TB</v>
      </c>
      <c r="K196" t="str">
        <f>IF(RIGHT(tbl_data[[#This Row],[HDD]],5)="SATA2","SATA2",IF(RIGHT(tbl_data[[#This Row],[HDD]],3)="SSD","SSD", IF(RIGHT(tbl_data[[#This Row],[HDD]],3)="SAS","SAS", FALSE)))</f>
        <v>SATA2</v>
      </c>
      <c r="L196" t="s">
        <v>174</v>
      </c>
      <c r="M196" t="str">
        <f>LEFT(tbl_data[[#This Row],[Location]],LEN(tbl_data[[#This Row],[Location]])-6)</f>
        <v>Singapore</v>
      </c>
      <c r="N196" t="str">
        <f>MID(tbl_data[[#This Row],[Location]],LEN(tbl_data[[#This Row],[City]])+1,3)</f>
        <v>SIN</v>
      </c>
      <c r="O196" t="str">
        <f>RIGHT(tbl_data[[#This Row],[Location]],2)</f>
        <v>11</v>
      </c>
      <c r="P196" t="s">
        <v>252</v>
      </c>
      <c r="Q196" s="5" t="str">
        <f>LEFT(tbl_data[[#This Row],[Price]],1)</f>
        <v>S</v>
      </c>
      <c r="R196" s="9">
        <f>INT(MID(tbl_data[[#This Row],[Price]],2,10))</f>
        <v>208</v>
      </c>
    </row>
    <row r="197" spans="1:18" x14ac:dyDescent="0.25">
      <c r="A197" s="5">
        <v>196</v>
      </c>
      <c r="B197" t="s">
        <v>251</v>
      </c>
      <c r="C197" t="str">
        <f>LEFT(tbl_data[[#This Row],[Model]],FIND(" ",tbl_data[[#This Row],[Model]]))</f>
        <v xml:space="preserve">HP </v>
      </c>
      <c r="D197" t="str">
        <f>RIGHT(tbl_data[[#This Row],[Model]],LEN(tbl_data[[#This Row],[Model]]) -FIND(" ",tbl_data[[#This Row],[Model]],LEN(tbl_data[[#This Row],[Model]])-9))</f>
        <v>E3-1270v5</v>
      </c>
      <c r="E197" t="s">
        <v>81</v>
      </c>
      <c r="F197">
        <f>IFERROR(INT(LEFT(tbl_data[[#This Row],[RAM]],2)), INT(LEFT(tbl_data[[#This Row],[RAM]],1)))</f>
        <v>16</v>
      </c>
      <c r="G197" t="str">
        <f>"GDDR"&amp; RIGHT(tbl_data[[#This Row],[RAM]],1)</f>
        <v>GDDR4</v>
      </c>
      <c r="H197" t="s">
        <v>64</v>
      </c>
      <c r="I197" t="str">
        <f>IF(MID(tbl_data[[#This Row],[HDD]],2,1)="x", LEFT(tbl_data[[#This Row],[HDD]],2), LEFT(tbl_data[[#This Row],[HDD]],3))</f>
        <v>2x</v>
      </c>
      <c r="J197" t="str">
        <f>MID(tbl_data[[#This Row],[HDD]],LEN(tbl_data[[#This Row],[HDD Count]])+1,LEN(tbl_data[[#This Row],[HDD]])-LEN(tbl_data[[#This Row],[Hard Type]])-LEN(tbl_data[[#This Row],[HDD Count]]))</f>
        <v>1TB</v>
      </c>
      <c r="K197" t="str">
        <f>IF(RIGHT(tbl_data[[#This Row],[HDD]],5)="SATA2","SATA2",IF(RIGHT(tbl_data[[#This Row],[HDD]],3)="SSD","SSD", IF(RIGHT(tbl_data[[#This Row],[HDD]],3)="SAS","SAS", FALSE)))</f>
        <v>SATA2</v>
      </c>
      <c r="L197" t="s">
        <v>221</v>
      </c>
      <c r="M197" t="str">
        <f>LEFT(tbl_data[[#This Row],[Location]],LEN(tbl_data[[#This Row],[Location]])-6)</f>
        <v>Hong Kong</v>
      </c>
      <c r="N197" t="str">
        <f>MID(tbl_data[[#This Row],[Location]],LEN(tbl_data[[#This Row],[City]])+1,3)</f>
        <v>HKG</v>
      </c>
      <c r="O197" t="str">
        <f>RIGHT(tbl_data[[#This Row],[Location]],2)</f>
        <v>10</v>
      </c>
      <c r="P197" t="s">
        <v>252</v>
      </c>
      <c r="Q197" s="5" t="str">
        <f>LEFT(tbl_data[[#This Row],[Price]],1)</f>
        <v>S</v>
      </c>
      <c r="R197" s="9">
        <f>INT(MID(tbl_data[[#This Row],[Price]],2,10))</f>
        <v>208</v>
      </c>
    </row>
    <row r="198" spans="1:18" x14ac:dyDescent="0.25">
      <c r="A198" s="5">
        <v>197</v>
      </c>
      <c r="B198" t="s">
        <v>37</v>
      </c>
      <c r="C198" t="str">
        <f>LEFT(tbl_data[[#This Row],[Model]],FIND(" ",tbl_data[[#This Row],[Model]]))</f>
        <v xml:space="preserve">Dell </v>
      </c>
      <c r="D198" t="str">
        <f>RIGHT(tbl_data[[#This Row],[Model]],LEN(tbl_data[[#This Row],[Model]]) -FIND(" ",tbl_data[[#This Row],[Model]],LEN(tbl_data[[#This Row],[Model]])-9))</f>
        <v>E3-1230v2</v>
      </c>
      <c r="E198" t="s">
        <v>19</v>
      </c>
      <c r="F198">
        <f>IFERROR(INT(LEFT(tbl_data[[#This Row],[RAM]],2)), INT(LEFT(tbl_data[[#This Row],[RAM]],1)))</f>
        <v>16</v>
      </c>
      <c r="G198" t="str">
        <f>"GDDR"&amp; RIGHT(tbl_data[[#This Row],[RAM]],1)</f>
        <v>GDDR3</v>
      </c>
      <c r="H198" t="s">
        <v>61</v>
      </c>
      <c r="I198" t="str">
        <f>IF(MID(tbl_data[[#This Row],[HDD]],2,1)="x", LEFT(tbl_data[[#This Row],[HDD]],2), LEFT(tbl_data[[#This Row],[HDD]],3))</f>
        <v>2x</v>
      </c>
      <c r="J198" t="str">
        <f>MID(tbl_data[[#This Row],[HDD]],LEN(tbl_data[[#This Row],[HDD Count]])+1,LEN(tbl_data[[#This Row],[HDD]])-LEN(tbl_data[[#This Row],[Hard Type]])-LEN(tbl_data[[#This Row],[HDD Count]]))</f>
        <v>500GB</v>
      </c>
      <c r="K198" t="str">
        <f>IF(RIGHT(tbl_data[[#This Row],[HDD]],5)="SATA2","SATA2",IF(RIGHT(tbl_data[[#This Row],[HDD]],3)="SSD","SSD", IF(RIGHT(tbl_data[[#This Row],[HDD]],3)="SAS","SAS", FALSE)))</f>
        <v>SATA2</v>
      </c>
      <c r="L198" t="s">
        <v>167</v>
      </c>
      <c r="M198" t="str">
        <f>LEFT(tbl_data[[#This Row],[Location]],LEN(tbl_data[[#This Row],[Location]])-6)</f>
        <v>Washington D.C.</v>
      </c>
      <c r="N198" t="str">
        <f>MID(tbl_data[[#This Row],[Location]],LEN(tbl_data[[#This Row],[City]])+1,3)</f>
        <v>WDC</v>
      </c>
      <c r="O198" t="str">
        <f>RIGHT(tbl_data[[#This Row],[Location]],2)</f>
        <v>01</v>
      </c>
      <c r="P198" t="s">
        <v>253</v>
      </c>
      <c r="Q198" s="5" t="str">
        <f>LEFT(tbl_data[[#This Row],[Price]],1)</f>
        <v>$</v>
      </c>
      <c r="R198" s="9">
        <f>INT(MID(tbl_data[[#This Row],[Price]],2,10))</f>
        <v>139</v>
      </c>
    </row>
    <row r="199" spans="1:18" x14ac:dyDescent="0.25">
      <c r="A199" s="5">
        <v>198</v>
      </c>
      <c r="B199" t="s">
        <v>74</v>
      </c>
      <c r="C199" t="str">
        <f>LEFT(tbl_data[[#This Row],[Model]],FIND(" ",tbl_data[[#This Row],[Model]]))</f>
        <v xml:space="preserve">Supermicro </v>
      </c>
      <c r="D199" t="str">
        <f>RIGHT(tbl_data[[#This Row],[Model]],LEN(tbl_data[[#This Row],[Model]]) -FIND(" ",tbl_data[[#This Row],[Model]],LEN(tbl_data[[#This Row],[Model]])-9))</f>
        <v>E5620</v>
      </c>
      <c r="E199" t="s">
        <v>24</v>
      </c>
      <c r="F199">
        <f>IFERROR(INT(LEFT(tbl_data[[#This Row],[RAM]],2)), INT(LEFT(tbl_data[[#This Row],[RAM]],1)))</f>
        <v>32</v>
      </c>
      <c r="G199" t="str">
        <f>"GDDR"&amp; RIGHT(tbl_data[[#This Row],[RAM]],1)</f>
        <v>GDDR3</v>
      </c>
      <c r="H199" t="s">
        <v>75</v>
      </c>
      <c r="I199" t="str">
        <f>IF(MID(tbl_data[[#This Row],[HDD]],2,1)="x", LEFT(tbl_data[[#This Row],[HDD]],2), LEFT(tbl_data[[#This Row],[HDD]],3))</f>
        <v>24x</v>
      </c>
      <c r="J199" t="str">
        <f>MID(tbl_data[[#This Row],[HDD]],LEN(tbl_data[[#This Row],[HDD Count]])+1,LEN(tbl_data[[#This Row],[HDD]])-LEN(tbl_data[[#This Row],[Hard Type]])-LEN(tbl_data[[#This Row],[HDD Count]]))</f>
        <v>1TB</v>
      </c>
      <c r="K199" t="str">
        <f>IF(RIGHT(tbl_data[[#This Row],[HDD]],5)="SATA2","SATA2",IF(RIGHT(tbl_data[[#This Row],[HDD]],3)="SSD","SSD", IF(RIGHT(tbl_data[[#This Row],[HDD]],3)="SAS","SAS", FALSE)))</f>
        <v>SATA2</v>
      </c>
      <c r="L199" t="s">
        <v>167</v>
      </c>
      <c r="M199" t="str">
        <f>LEFT(tbl_data[[#This Row],[Location]],LEN(tbl_data[[#This Row],[Location]])-6)</f>
        <v>Washington D.C.</v>
      </c>
      <c r="N199" t="str">
        <f>MID(tbl_data[[#This Row],[Location]],LEN(tbl_data[[#This Row],[City]])+1,3)</f>
        <v>WDC</v>
      </c>
      <c r="O199" t="str">
        <f>RIGHT(tbl_data[[#This Row],[Location]],2)</f>
        <v>01</v>
      </c>
      <c r="P199" t="s">
        <v>203</v>
      </c>
      <c r="Q199" s="5" t="str">
        <f>LEFT(tbl_data[[#This Row],[Price]],1)</f>
        <v>$</v>
      </c>
      <c r="R199" s="9">
        <f>INT(MID(tbl_data[[#This Row],[Price]],2,10))</f>
        <v>421</v>
      </c>
    </row>
    <row r="200" spans="1:18" x14ac:dyDescent="0.25">
      <c r="A200" s="5">
        <v>199</v>
      </c>
      <c r="B200" t="s">
        <v>74</v>
      </c>
      <c r="C200" t="str">
        <f>LEFT(tbl_data[[#This Row],[Model]],FIND(" ",tbl_data[[#This Row],[Model]]))</f>
        <v xml:space="preserve">Supermicro </v>
      </c>
      <c r="D200" t="str">
        <f>RIGHT(tbl_data[[#This Row],[Model]],LEN(tbl_data[[#This Row],[Model]]) -FIND(" ",tbl_data[[#This Row],[Model]],LEN(tbl_data[[#This Row],[Model]])-9))</f>
        <v>E5620</v>
      </c>
      <c r="E200" t="s">
        <v>24</v>
      </c>
      <c r="F200">
        <f>IFERROR(INT(LEFT(tbl_data[[#This Row],[RAM]],2)), INT(LEFT(tbl_data[[#This Row],[RAM]],1)))</f>
        <v>32</v>
      </c>
      <c r="G200" t="str">
        <f>"GDDR"&amp; RIGHT(tbl_data[[#This Row],[RAM]],1)</f>
        <v>GDDR3</v>
      </c>
      <c r="H200" t="s">
        <v>75</v>
      </c>
      <c r="I200" t="str">
        <f>IF(MID(tbl_data[[#This Row],[HDD]],2,1)="x", LEFT(tbl_data[[#This Row],[HDD]],2), LEFT(tbl_data[[#This Row],[HDD]],3))</f>
        <v>24x</v>
      </c>
      <c r="J200" t="str">
        <f>MID(tbl_data[[#This Row],[HDD]],LEN(tbl_data[[#This Row],[HDD Count]])+1,LEN(tbl_data[[#This Row],[HDD]])-LEN(tbl_data[[#This Row],[Hard Type]])-LEN(tbl_data[[#This Row],[HDD Count]]))</f>
        <v>1TB</v>
      </c>
      <c r="K200" t="str">
        <f>IF(RIGHT(tbl_data[[#This Row],[HDD]],5)="SATA2","SATA2",IF(RIGHT(tbl_data[[#This Row],[HDD]],3)="SSD","SSD", IF(RIGHT(tbl_data[[#This Row],[HDD]],3)="SAS","SAS", FALSE)))</f>
        <v>SATA2</v>
      </c>
      <c r="L200" t="s">
        <v>211</v>
      </c>
      <c r="M200" t="str">
        <f>LEFT(tbl_data[[#This Row],[Location]],LEN(tbl_data[[#This Row],[Location]])-6)</f>
        <v>Frankfurt</v>
      </c>
      <c r="N200" t="str">
        <f>MID(tbl_data[[#This Row],[Location]],LEN(tbl_data[[#This Row],[City]])+1,3)</f>
        <v>FRA</v>
      </c>
      <c r="O200" t="str">
        <f>RIGHT(tbl_data[[#This Row],[Location]],2)</f>
        <v>10</v>
      </c>
      <c r="P200" t="s">
        <v>254</v>
      </c>
      <c r="Q200" s="5" t="str">
        <f>LEFT(tbl_data[[#This Row],[Price]],1)</f>
        <v>€</v>
      </c>
      <c r="R200" s="9">
        <f>INT(MID(tbl_data[[#This Row],[Price]],2,10))</f>
        <v>350</v>
      </c>
    </row>
    <row r="201" spans="1:18" x14ac:dyDescent="0.25">
      <c r="A201" s="5">
        <v>200</v>
      </c>
      <c r="B201" t="s">
        <v>239</v>
      </c>
      <c r="C201" t="str">
        <f>LEFT(tbl_data[[#This Row],[Model]],FIND(" ",tbl_data[[#This Row],[Model]]))</f>
        <v xml:space="preserve">HP </v>
      </c>
      <c r="D201" t="str">
        <f>RIGHT(tbl_data[[#This Row],[Model]],LEN(tbl_data[[#This Row],[Model]]) -FIND(" ",tbl_data[[#This Row],[Model]],LEN(tbl_data[[#This Row],[Model]])-9))</f>
        <v>E3-1270</v>
      </c>
      <c r="E201" t="s">
        <v>19</v>
      </c>
      <c r="F201">
        <f>IFERROR(INT(LEFT(tbl_data[[#This Row],[RAM]],2)), INT(LEFT(tbl_data[[#This Row],[RAM]],1)))</f>
        <v>16</v>
      </c>
      <c r="G201" t="str">
        <f>"GDDR"&amp; RIGHT(tbl_data[[#This Row],[RAM]],1)</f>
        <v>GDDR3</v>
      </c>
      <c r="H201" t="s">
        <v>46</v>
      </c>
      <c r="I201" t="str">
        <f>IF(MID(tbl_data[[#This Row],[HDD]],2,1)="x", LEFT(tbl_data[[#This Row],[HDD]],2), LEFT(tbl_data[[#This Row],[HDD]],3))</f>
        <v>4x</v>
      </c>
      <c r="J201" t="str">
        <f>MID(tbl_data[[#This Row],[HDD]],LEN(tbl_data[[#This Row],[HDD Count]])+1,LEN(tbl_data[[#This Row],[HDD]])-LEN(tbl_data[[#This Row],[Hard Type]])-LEN(tbl_data[[#This Row],[HDD Count]]))</f>
        <v>1TB</v>
      </c>
      <c r="K201" t="str">
        <f>IF(RIGHT(tbl_data[[#This Row],[HDD]],5)="SATA2","SATA2",IF(RIGHT(tbl_data[[#This Row],[HDD]],3)="SSD","SSD", IF(RIGHT(tbl_data[[#This Row],[HDD]],3)="SAS","SAS", FALSE)))</f>
        <v>SATA2</v>
      </c>
      <c r="L201" t="s">
        <v>211</v>
      </c>
      <c r="M201" t="str">
        <f>LEFT(tbl_data[[#This Row],[Location]],LEN(tbl_data[[#This Row],[Location]])-6)</f>
        <v>Frankfurt</v>
      </c>
      <c r="N201" t="str">
        <f>MID(tbl_data[[#This Row],[Location]],LEN(tbl_data[[#This Row],[City]])+1,3)</f>
        <v>FRA</v>
      </c>
      <c r="O201" t="str">
        <f>RIGHT(tbl_data[[#This Row],[Location]],2)</f>
        <v>10</v>
      </c>
      <c r="P201" t="s">
        <v>255</v>
      </c>
      <c r="Q201" s="5" t="str">
        <f>LEFT(tbl_data[[#This Row],[Price]],1)</f>
        <v>€</v>
      </c>
      <c r="R201" s="9">
        <f>INT(MID(tbl_data[[#This Row],[Price]],2,10))</f>
        <v>87</v>
      </c>
    </row>
    <row r="202" spans="1:18" x14ac:dyDescent="0.25">
      <c r="A202" s="5">
        <v>201</v>
      </c>
      <c r="B202" t="s">
        <v>78</v>
      </c>
      <c r="C202" t="str">
        <f>LEFT(tbl_data[[#This Row],[Model]],FIND(" ",tbl_data[[#This Row],[Model]]))</f>
        <v xml:space="preserve">HP </v>
      </c>
      <c r="D202" t="str">
        <f>RIGHT(tbl_data[[#This Row],[Model]],LEN(tbl_data[[#This Row],[Model]]) -FIND(" ",tbl_data[[#This Row],[Model]],LEN(tbl_data[[#This Row],[Model]])-9))</f>
        <v>E3-1230</v>
      </c>
      <c r="E202" t="s">
        <v>19</v>
      </c>
      <c r="F202">
        <f>IFERROR(INT(LEFT(tbl_data[[#This Row],[RAM]],2)), INT(LEFT(tbl_data[[#This Row],[RAM]],1)))</f>
        <v>16</v>
      </c>
      <c r="G202" t="str">
        <f>"GDDR"&amp; RIGHT(tbl_data[[#This Row],[RAM]],1)</f>
        <v>GDDR3</v>
      </c>
      <c r="H202" t="s">
        <v>46</v>
      </c>
      <c r="I202" t="str">
        <f>IF(MID(tbl_data[[#This Row],[HDD]],2,1)="x", LEFT(tbl_data[[#This Row],[HDD]],2), LEFT(tbl_data[[#This Row],[HDD]],3))</f>
        <v>4x</v>
      </c>
      <c r="J202" t="str">
        <f>MID(tbl_data[[#This Row],[HDD]],LEN(tbl_data[[#This Row],[HDD Count]])+1,LEN(tbl_data[[#This Row],[HDD]])-LEN(tbl_data[[#This Row],[Hard Type]])-LEN(tbl_data[[#This Row],[HDD Count]]))</f>
        <v>1TB</v>
      </c>
      <c r="K202" t="str">
        <f>IF(RIGHT(tbl_data[[#This Row],[HDD]],5)="SATA2","SATA2",IF(RIGHT(tbl_data[[#This Row],[HDD]],3)="SSD","SSD", IF(RIGHT(tbl_data[[#This Row],[HDD]],3)="SAS","SAS", FALSE)))</f>
        <v>SATA2</v>
      </c>
      <c r="L202" t="s">
        <v>167</v>
      </c>
      <c r="M202" t="str">
        <f>LEFT(tbl_data[[#This Row],[Location]],LEN(tbl_data[[#This Row],[Location]])-6)</f>
        <v>Washington D.C.</v>
      </c>
      <c r="N202" t="str">
        <f>MID(tbl_data[[#This Row],[Location]],LEN(tbl_data[[#This Row],[City]])+1,3)</f>
        <v>WDC</v>
      </c>
      <c r="O202" t="str">
        <f>RIGHT(tbl_data[[#This Row],[Location]],2)</f>
        <v>01</v>
      </c>
      <c r="P202" t="s">
        <v>256</v>
      </c>
      <c r="Q202" s="5" t="str">
        <f>LEFT(tbl_data[[#This Row],[Price]],1)</f>
        <v>$</v>
      </c>
      <c r="R202" s="9">
        <f>INT(MID(tbl_data[[#This Row],[Price]],2,10))</f>
        <v>103</v>
      </c>
    </row>
    <row r="203" spans="1:18" x14ac:dyDescent="0.25">
      <c r="A203" s="5">
        <v>202</v>
      </c>
      <c r="B203" t="s">
        <v>257</v>
      </c>
      <c r="C203" t="str">
        <f>LEFT(tbl_data[[#This Row],[Model]],FIND(" ",tbl_data[[#This Row],[Model]]))</f>
        <v xml:space="preserve">Supermicro </v>
      </c>
      <c r="D203" t="str">
        <f>RIGHT(tbl_data[[#This Row],[Model]],LEN(tbl_data[[#This Row],[Model]]) -FIND(" ",tbl_data[[#This Row],[Model]],LEN(tbl_data[[#This Row],[Model]])-9))</f>
        <v>E5-1650v2</v>
      </c>
      <c r="E203" t="s">
        <v>40</v>
      </c>
      <c r="F203">
        <f>IFERROR(INT(LEFT(tbl_data[[#This Row],[RAM]],2)), INT(LEFT(tbl_data[[#This Row],[RAM]],1)))</f>
        <v>64</v>
      </c>
      <c r="G203" t="str">
        <f>"GDDR"&amp; RIGHT(tbl_data[[#This Row],[RAM]],1)</f>
        <v>GDDR3</v>
      </c>
      <c r="H203" t="s">
        <v>49</v>
      </c>
      <c r="I203" t="str">
        <f>IF(MID(tbl_data[[#This Row],[HDD]],2,1)="x", LEFT(tbl_data[[#This Row],[HDD]],2), LEFT(tbl_data[[#This Row],[HDD]],3))</f>
        <v>2x</v>
      </c>
      <c r="J203" t="str">
        <f>MID(tbl_data[[#This Row],[HDD]],LEN(tbl_data[[#This Row],[HDD Count]])+1,LEN(tbl_data[[#This Row],[HDD]])-LEN(tbl_data[[#This Row],[Hard Type]])-LEN(tbl_data[[#This Row],[HDD Count]]))</f>
        <v>120GB</v>
      </c>
      <c r="K203" t="str">
        <f>IF(RIGHT(tbl_data[[#This Row],[HDD]],5)="SATA2","SATA2",IF(RIGHT(tbl_data[[#This Row],[HDD]],3)="SSD","SSD", IF(RIGHT(tbl_data[[#This Row],[HDD]],3)="SAS","SAS", FALSE)))</f>
        <v>SSD</v>
      </c>
      <c r="L203" t="s">
        <v>167</v>
      </c>
      <c r="M203" t="str">
        <f>LEFT(tbl_data[[#This Row],[Location]],LEN(tbl_data[[#This Row],[Location]])-6)</f>
        <v>Washington D.C.</v>
      </c>
      <c r="N203" t="str">
        <f>MID(tbl_data[[#This Row],[Location]],LEN(tbl_data[[#This Row],[City]])+1,3)</f>
        <v>WDC</v>
      </c>
      <c r="O203" t="str">
        <f>RIGHT(tbl_data[[#This Row],[Location]],2)</f>
        <v>01</v>
      </c>
      <c r="P203" t="s">
        <v>258</v>
      </c>
      <c r="Q203" s="5" t="str">
        <f>LEFT(tbl_data[[#This Row],[Price]],1)</f>
        <v>$</v>
      </c>
      <c r="R203" s="9">
        <f>INT(MID(tbl_data[[#This Row],[Price]],2,10))</f>
        <v>233</v>
      </c>
    </row>
    <row r="204" spans="1:18" x14ac:dyDescent="0.25">
      <c r="A204" s="5">
        <v>203</v>
      </c>
      <c r="B204" t="s">
        <v>76</v>
      </c>
      <c r="C204" t="str">
        <f>LEFT(tbl_data[[#This Row],[Model]],FIND(" ",tbl_data[[#This Row],[Model]]))</f>
        <v xml:space="preserve">HP </v>
      </c>
      <c r="D204" t="str">
        <f>RIGHT(tbl_data[[#This Row],[Model]],LEN(tbl_data[[#This Row],[Model]]) -FIND(" ",tbl_data[[#This Row],[Model]],LEN(tbl_data[[#This Row],[Model]])-9))</f>
        <v>E5-1650v3</v>
      </c>
      <c r="E204" t="s">
        <v>34</v>
      </c>
      <c r="F204">
        <f>IFERROR(INT(LEFT(tbl_data[[#This Row],[RAM]],2)), INT(LEFT(tbl_data[[#This Row],[RAM]],1)))</f>
        <v>64</v>
      </c>
      <c r="G204" t="str">
        <f>"GDDR"&amp; RIGHT(tbl_data[[#This Row],[RAM]],1)</f>
        <v>GDDR4</v>
      </c>
      <c r="H204" t="s">
        <v>35</v>
      </c>
      <c r="I204" t="str">
        <f>IF(MID(tbl_data[[#This Row],[HDD]],2,1)="x", LEFT(tbl_data[[#This Row],[HDD]],2), LEFT(tbl_data[[#This Row],[HDD]],3))</f>
        <v>4x</v>
      </c>
      <c r="J204" t="str">
        <f>MID(tbl_data[[#This Row],[HDD]],LEN(tbl_data[[#This Row],[HDD Count]])+1,LEN(tbl_data[[#This Row],[HDD]])-LEN(tbl_data[[#This Row],[Hard Type]])-LEN(tbl_data[[#This Row],[HDD Count]]))</f>
        <v>2TB</v>
      </c>
      <c r="K204" t="str">
        <f>IF(RIGHT(tbl_data[[#This Row],[HDD]],5)="SATA2","SATA2",IF(RIGHT(tbl_data[[#This Row],[HDD]],3)="SSD","SSD", IF(RIGHT(tbl_data[[#This Row],[HDD]],3)="SAS","SAS", FALSE)))</f>
        <v>SATA2</v>
      </c>
      <c r="L204" t="s">
        <v>211</v>
      </c>
      <c r="M204" t="str">
        <f>LEFT(tbl_data[[#This Row],[Location]],LEN(tbl_data[[#This Row],[Location]])-6)</f>
        <v>Frankfurt</v>
      </c>
      <c r="N204" t="str">
        <f>MID(tbl_data[[#This Row],[Location]],LEN(tbl_data[[#This Row],[City]])+1,3)</f>
        <v>FRA</v>
      </c>
      <c r="O204" t="str">
        <f>RIGHT(tbl_data[[#This Row],[Location]],2)</f>
        <v>10</v>
      </c>
      <c r="P204" t="s">
        <v>259</v>
      </c>
      <c r="Q204" s="5" t="str">
        <f>LEFT(tbl_data[[#This Row],[Price]],1)</f>
        <v>€</v>
      </c>
      <c r="R204" s="9">
        <f>INT(MID(tbl_data[[#This Row],[Price]],2,10))</f>
        <v>219</v>
      </c>
    </row>
    <row r="205" spans="1:18" x14ac:dyDescent="0.25">
      <c r="A205" s="5">
        <v>204</v>
      </c>
      <c r="B205" t="s">
        <v>76</v>
      </c>
      <c r="C205" t="str">
        <f>LEFT(tbl_data[[#This Row],[Model]],FIND(" ",tbl_data[[#This Row],[Model]]))</f>
        <v xml:space="preserve">HP </v>
      </c>
      <c r="D205" t="str">
        <f>RIGHT(tbl_data[[#This Row],[Model]],LEN(tbl_data[[#This Row],[Model]]) -FIND(" ",tbl_data[[#This Row],[Model]],LEN(tbl_data[[#This Row],[Model]])-9))</f>
        <v>E5-1650v3</v>
      </c>
      <c r="E205" t="s">
        <v>34</v>
      </c>
      <c r="F205">
        <f>IFERROR(INT(LEFT(tbl_data[[#This Row],[RAM]],2)), INT(LEFT(tbl_data[[#This Row],[RAM]],1)))</f>
        <v>64</v>
      </c>
      <c r="G205" t="str">
        <f>"GDDR"&amp; RIGHT(tbl_data[[#This Row],[RAM]],1)</f>
        <v>GDDR4</v>
      </c>
      <c r="H205" t="s">
        <v>35</v>
      </c>
      <c r="I205" t="str">
        <f>IF(MID(tbl_data[[#This Row],[HDD]],2,1)="x", LEFT(tbl_data[[#This Row],[HDD]],2), LEFT(tbl_data[[#This Row],[HDD]],3))</f>
        <v>4x</v>
      </c>
      <c r="J205" t="str">
        <f>MID(tbl_data[[#This Row],[HDD]],LEN(tbl_data[[#This Row],[HDD Count]])+1,LEN(tbl_data[[#This Row],[HDD]])-LEN(tbl_data[[#This Row],[Hard Type]])-LEN(tbl_data[[#This Row],[HDD Count]]))</f>
        <v>2TB</v>
      </c>
      <c r="K205" t="str">
        <f>IF(RIGHT(tbl_data[[#This Row],[HDD]],5)="SATA2","SATA2",IF(RIGHT(tbl_data[[#This Row],[HDD]],3)="SSD","SSD", IF(RIGHT(tbl_data[[#This Row],[HDD]],3)="SAS","SAS", FALSE)))</f>
        <v>SATA2</v>
      </c>
      <c r="L205" t="s">
        <v>167</v>
      </c>
      <c r="M205" t="str">
        <f>LEFT(tbl_data[[#This Row],[Location]],LEN(tbl_data[[#This Row],[Location]])-6)</f>
        <v>Washington D.C.</v>
      </c>
      <c r="N205" t="str">
        <f>MID(tbl_data[[#This Row],[Location]],LEN(tbl_data[[#This Row],[City]])+1,3)</f>
        <v>WDC</v>
      </c>
      <c r="O205" t="str">
        <f>RIGHT(tbl_data[[#This Row],[Location]],2)</f>
        <v>01</v>
      </c>
      <c r="P205" t="s">
        <v>260</v>
      </c>
      <c r="Q205" s="5" t="str">
        <f>LEFT(tbl_data[[#This Row],[Price]],1)</f>
        <v>$</v>
      </c>
      <c r="R205" s="9">
        <f>INT(MID(tbl_data[[#This Row],[Price]],2,10))</f>
        <v>275</v>
      </c>
    </row>
    <row r="206" spans="1:18" x14ac:dyDescent="0.25">
      <c r="A206" s="5">
        <v>205</v>
      </c>
      <c r="B206" t="s">
        <v>80</v>
      </c>
      <c r="C206" t="str">
        <f>LEFT(tbl_data[[#This Row],[Model]],FIND(" ",tbl_data[[#This Row],[Model]]))</f>
        <v xml:space="preserve">DL20G9Intel </v>
      </c>
      <c r="D206" t="str">
        <f>RIGHT(tbl_data[[#This Row],[Model]],LEN(tbl_data[[#This Row],[Model]]) -FIND(" ",tbl_data[[#This Row],[Model]],LEN(tbl_data[[#This Row],[Model]])-9))</f>
        <v>E3-1270v5</v>
      </c>
      <c r="E206" t="s">
        <v>81</v>
      </c>
      <c r="F206">
        <f>IFERROR(INT(LEFT(tbl_data[[#This Row],[RAM]],2)), INT(LEFT(tbl_data[[#This Row],[RAM]],1)))</f>
        <v>16</v>
      </c>
      <c r="G206" t="str">
        <f>"GDDR"&amp; RIGHT(tbl_data[[#This Row],[RAM]],1)</f>
        <v>GDDR4</v>
      </c>
      <c r="H206" t="s">
        <v>64</v>
      </c>
      <c r="I206" t="str">
        <f>IF(MID(tbl_data[[#This Row],[HDD]],2,1)="x", LEFT(tbl_data[[#This Row],[HDD]],2), LEFT(tbl_data[[#This Row],[HDD]],3))</f>
        <v>2x</v>
      </c>
      <c r="J206" t="str">
        <f>MID(tbl_data[[#This Row],[HDD]],LEN(tbl_data[[#This Row],[HDD Count]])+1,LEN(tbl_data[[#This Row],[HDD]])-LEN(tbl_data[[#This Row],[Hard Type]])-LEN(tbl_data[[#This Row],[HDD Count]]))</f>
        <v>1TB</v>
      </c>
      <c r="K206" t="str">
        <f>IF(RIGHT(tbl_data[[#This Row],[HDD]],5)="SATA2","SATA2",IF(RIGHT(tbl_data[[#This Row],[HDD]],3)="SSD","SSD", IF(RIGHT(tbl_data[[#This Row],[HDD]],3)="SAS","SAS", FALSE)))</f>
        <v>SATA2</v>
      </c>
      <c r="L206" t="s">
        <v>167</v>
      </c>
      <c r="M206" t="str">
        <f>LEFT(tbl_data[[#This Row],[Location]],LEN(tbl_data[[#This Row],[Location]])-6)</f>
        <v>Washington D.C.</v>
      </c>
      <c r="N206" t="str">
        <f>MID(tbl_data[[#This Row],[Location]],LEN(tbl_data[[#This Row],[City]])+1,3)</f>
        <v>WDC</v>
      </c>
      <c r="O206" t="str">
        <f>RIGHT(tbl_data[[#This Row],[Location]],2)</f>
        <v>01</v>
      </c>
      <c r="P206" t="s">
        <v>204</v>
      </c>
      <c r="Q206" s="5" t="str">
        <f>LEFT(tbl_data[[#This Row],[Price]],1)</f>
        <v>$</v>
      </c>
      <c r="R206" s="9">
        <f>INT(MID(tbl_data[[#This Row],[Price]],2,10))</f>
        <v>135</v>
      </c>
    </row>
    <row r="207" spans="1:18" x14ac:dyDescent="0.25">
      <c r="A207" s="5">
        <v>206</v>
      </c>
      <c r="B207" t="s">
        <v>166</v>
      </c>
      <c r="C207" t="str">
        <f>LEFT(tbl_data[[#This Row],[Model]],FIND(" ",tbl_data[[#This Row],[Model]]))</f>
        <v xml:space="preserve">HP </v>
      </c>
      <c r="D207" t="str">
        <f>RIGHT(tbl_data[[#This Row],[Model]],LEN(tbl_data[[#This Row],[Model]]) -FIND(" ",tbl_data[[#This Row],[Model]],LEN(tbl_data[[#This Row],[Model]])-9))</f>
        <v>E3-1240</v>
      </c>
      <c r="E207" t="s">
        <v>19</v>
      </c>
      <c r="F207">
        <f>IFERROR(INT(LEFT(tbl_data[[#This Row],[RAM]],2)), INT(LEFT(tbl_data[[#This Row],[RAM]],1)))</f>
        <v>16</v>
      </c>
      <c r="G207" t="str">
        <f>"GDDR"&amp; RIGHT(tbl_data[[#This Row],[RAM]],1)</f>
        <v>GDDR3</v>
      </c>
      <c r="H207" t="s">
        <v>46</v>
      </c>
      <c r="I207" t="str">
        <f>IF(MID(tbl_data[[#This Row],[HDD]],2,1)="x", LEFT(tbl_data[[#This Row],[HDD]],2), LEFT(tbl_data[[#This Row],[HDD]],3))</f>
        <v>4x</v>
      </c>
      <c r="J207" t="str">
        <f>MID(tbl_data[[#This Row],[HDD]],LEN(tbl_data[[#This Row],[HDD Count]])+1,LEN(tbl_data[[#This Row],[HDD]])-LEN(tbl_data[[#This Row],[Hard Type]])-LEN(tbl_data[[#This Row],[HDD Count]]))</f>
        <v>1TB</v>
      </c>
      <c r="K207" t="str">
        <f>IF(RIGHT(tbl_data[[#This Row],[HDD]],5)="SATA2","SATA2",IF(RIGHT(tbl_data[[#This Row],[HDD]],3)="SSD","SSD", IF(RIGHT(tbl_data[[#This Row],[HDD]],3)="SAS","SAS", FALSE)))</f>
        <v>SATA2</v>
      </c>
      <c r="L207" t="s">
        <v>167</v>
      </c>
      <c r="M207" t="str">
        <f>LEFT(tbl_data[[#This Row],[Location]],LEN(tbl_data[[#This Row],[Location]])-6)</f>
        <v>Washington D.C.</v>
      </c>
      <c r="N207" t="str">
        <f>MID(tbl_data[[#This Row],[Location]],LEN(tbl_data[[#This Row],[City]])+1,3)</f>
        <v>WDC</v>
      </c>
      <c r="O207" t="str">
        <f>RIGHT(tbl_data[[#This Row],[Location]],2)</f>
        <v>01</v>
      </c>
      <c r="P207" t="s">
        <v>168</v>
      </c>
      <c r="Q207" s="5" t="str">
        <f>LEFT(tbl_data[[#This Row],[Price]],1)</f>
        <v>$</v>
      </c>
      <c r="R207" s="9">
        <f>INT(MID(tbl_data[[#This Row],[Price]],2,10))</f>
        <v>105</v>
      </c>
    </row>
    <row r="208" spans="1:18" x14ac:dyDescent="0.25">
      <c r="A208" s="5">
        <v>207</v>
      </c>
      <c r="B208" t="s">
        <v>76</v>
      </c>
      <c r="C208" t="str">
        <f>LEFT(tbl_data[[#This Row],[Model]],FIND(" ",tbl_data[[#This Row],[Model]]))</f>
        <v xml:space="preserve">HP </v>
      </c>
      <c r="D208" t="str">
        <f>RIGHT(tbl_data[[#This Row],[Model]],LEN(tbl_data[[#This Row],[Model]]) -FIND(" ",tbl_data[[#This Row],[Model]],LEN(tbl_data[[#This Row],[Model]])-9))</f>
        <v>E5-1650v3</v>
      </c>
      <c r="E208" t="s">
        <v>84</v>
      </c>
      <c r="F208">
        <f>IFERROR(INT(LEFT(tbl_data[[#This Row],[RAM]],2)), INT(LEFT(tbl_data[[#This Row],[RAM]],1)))</f>
        <v>32</v>
      </c>
      <c r="G208" t="str">
        <f>"GDDR"&amp; RIGHT(tbl_data[[#This Row],[RAM]],1)</f>
        <v>GDDR4</v>
      </c>
      <c r="H208" t="s">
        <v>46</v>
      </c>
      <c r="I208" t="str">
        <f>IF(MID(tbl_data[[#This Row],[HDD]],2,1)="x", LEFT(tbl_data[[#This Row],[HDD]],2), LEFT(tbl_data[[#This Row],[HDD]],3))</f>
        <v>4x</v>
      </c>
      <c r="J208" t="str">
        <f>MID(tbl_data[[#This Row],[HDD]],LEN(tbl_data[[#This Row],[HDD Count]])+1,LEN(tbl_data[[#This Row],[HDD]])-LEN(tbl_data[[#This Row],[Hard Type]])-LEN(tbl_data[[#This Row],[HDD Count]]))</f>
        <v>1TB</v>
      </c>
      <c r="K208" t="str">
        <f>IF(RIGHT(tbl_data[[#This Row],[HDD]],5)="SATA2","SATA2",IF(RIGHT(tbl_data[[#This Row],[HDD]],3)="SSD","SSD", IF(RIGHT(tbl_data[[#This Row],[HDD]],3)="SAS","SAS", FALSE)))</f>
        <v>SATA2</v>
      </c>
      <c r="L208" t="s">
        <v>171</v>
      </c>
      <c r="M208" t="str">
        <f>LEFT(tbl_data[[#This Row],[Location]],LEN(tbl_data[[#This Row],[Location]])-6)</f>
        <v>San Francisco</v>
      </c>
      <c r="N208" t="str">
        <f>MID(tbl_data[[#This Row],[Location]],LEN(tbl_data[[#This Row],[City]])+1,3)</f>
        <v>SFO</v>
      </c>
      <c r="O208" t="str">
        <f>RIGHT(tbl_data[[#This Row],[Location]],2)</f>
        <v>12</v>
      </c>
      <c r="P208" t="s">
        <v>261</v>
      </c>
      <c r="Q208" s="5" t="str">
        <f>LEFT(tbl_data[[#This Row],[Price]],1)</f>
        <v>$</v>
      </c>
      <c r="R208" s="9">
        <f>INT(MID(tbl_data[[#This Row],[Price]],2,10))</f>
        <v>239</v>
      </c>
    </row>
    <row r="209" spans="1:18" x14ac:dyDescent="0.25">
      <c r="A209" s="5">
        <v>208</v>
      </c>
      <c r="B209" t="s">
        <v>262</v>
      </c>
      <c r="C209" t="str">
        <f>LEFT(tbl_data[[#This Row],[Model]],FIND(" ",tbl_data[[#This Row],[Model]]))</f>
        <v xml:space="preserve">HP </v>
      </c>
      <c r="D209" t="str">
        <f>RIGHT(tbl_data[[#This Row],[Model]],LEN(tbl_data[[#This Row],[Model]]) -FIND(" ",tbl_data[[#This Row],[Model]],LEN(tbl_data[[#This Row],[Model]])-9))</f>
        <v>X3440</v>
      </c>
      <c r="E209" t="s">
        <v>158</v>
      </c>
      <c r="F209">
        <f>IFERROR(INT(LEFT(tbl_data[[#This Row],[RAM]],2)), INT(LEFT(tbl_data[[#This Row],[RAM]],1)))</f>
        <v>8</v>
      </c>
      <c r="G209" t="str">
        <f>"GDDR"&amp; RIGHT(tbl_data[[#This Row],[RAM]],1)</f>
        <v>GDDR3</v>
      </c>
      <c r="H209" t="s">
        <v>64</v>
      </c>
      <c r="I209" t="str">
        <f>IF(MID(tbl_data[[#This Row],[HDD]],2,1)="x", LEFT(tbl_data[[#This Row],[HDD]],2), LEFT(tbl_data[[#This Row],[HDD]],3))</f>
        <v>2x</v>
      </c>
      <c r="J209" t="str">
        <f>MID(tbl_data[[#This Row],[HDD]],LEN(tbl_data[[#This Row],[HDD Count]])+1,LEN(tbl_data[[#This Row],[HDD]])-LEN(tbl_data[[#This Row],[Hard Type]])-LEN(tbl_data[[#This Row],[HDD Count]]))</f>
        <v>1TB</v>
      </c>
      <c r="K209" t="str">
        <f>IF(RIGHT(tbl_data[[#This Row],[HDD]],5)="SATA2","SATA2",IF(RIGHT(tbl_data[[#This Row],[HDD]],3)="SSD","SSD", IF(RIGHT(tbl_data[[#This Row],[HDD]],3)="SAS","SAS", FALSE)))</f>
        <v>SATA2</v>
      </c>
      <c r="L209" t="s">
        <v>167</v>
      </c>
      <c r="M209" t="str">
        <f>LEFT(tbl_data[[#This Row],[Location]],LEN(tbl_data[[#This Row],[Location]])-6)</f>
        <v>Washington D.C.</v>
      </c>
      <c r="N209" t="str">
        <f>MID(tbl_data[[#This Row],[Location]],LEN(tbl_data[[#This Row],[City]])+1,3)</f>
        <v>WDC</v>
      </c>
      <c r="O209" t="str">
        <f>RIGHT(tbl_data[[#This Row],[Location]],2)</f>
        <v>01</v>
      </c>
      <c r="P209" t="s">
        <v>263</v>
      </c>
      <c r="Q209" s="5" t="str">
        <f>LEFT(tbl_data[[#This Row],[Price]],1)</f>
        <v>$</v>
      </c>
      <c r="R209" s="9">
        <f>INT(MID(tbl_data[[#This Row],[Price]],2,10))</f>
        <v>69</v>
      </c>
    </row>
    <row r="210" spans="1:18" x14ac:dyDescent="0.25">
      <c r="A210" s="5">
        <v>209</v>
      </c>
      <c r="B210" t="s">
        <v>80</v>
      </c>
      <c r="C210" t="str">
        <f>LEFT(tbl_data[[#This Row],[Model]],FIND(" ",tbl_data[[#This Row],[Model]]))</f>
        <v xml:space="preserve">DL20G9Intel </v>
      </c>
      <c r="D210" t="str">
        <f>RIGHT(tbl_data[[#This Row],[Model]],LEN(tbl_data[[#This Row],[Model]]) -FIND(" ",tbl_data[[#This Row],[Model]],LEN(tbl_data[[#This Row],[Model]])-9))</f>
        <v>E3-1270v5</v>
      </c>
      <c r="E210" t="s">
        <v>81</v>
      </c>
      <c r="F210">
        <f>IFERROR(INT(LEFT(tbl_data[[#This Row],[RAM]],2)), INT(LEFT(tbl_data[[#This Row],[RAM]],1)))</f>
        <v>16</v>
      </c>
      <c r="G210" t="str">
        <f>"GDDR"&amp; RIGHT(tbl_data[[#This Row],[RAM]],1)</f>
        <v>GDDR4</v>
      </c>
      <c r="H210" t="s">
        <v>64</v>
      </c>
      <c r="I210" t="str">
        <f>IF(MID(tbl_data[[#This Row],[HDD]],2,1)="x", LEFT(tbl_data[[#This Row],[HDD]],2), LEFT(tbl_data[[#This Row],[HDD]],3))</f>
        <v>2x</v>
      </c>
      <c r="J210" t="str">
        <f>MID(tbl_data[[#This Row],[HDD]],LEN(tbl_data[[#This Row],[HDD Count]])+1,LEN(tbl_data[[#This Row],[HDD]])-LEN(tbl_data[[#This Row],[Hard Type]])-LEN(tbl_data[[#This Row],[HDD Count]]))</f>
        <v>1TB</v>
      </c>
      <c r="K210" t="str">
        <f>IF(RIGHT(tbl_data[[#This Row],[HDD]],5)="SATA2","SATA2",IF(RIGHT(tbl_data[[#This Row],[HDD]],3)="SSD","SSD", IF(RIGHT(tbl_data[[#This Row],[HDD]],3)="SAS","SAS", FALSE)))</f>
        <v>SATA2</v>
      </c>
      <c r="L210" t="s">
        <v>171</v>
      </c>
      <c r="M210" t="str">
        <f>LEFT(tbl_data[[#This Row],[Location]],LEN(tbl_data[[#This Row],[Location]])-6)</f>
        <v>San Francisco</v>
      </c>
      <c r="N210" t="str">
        <f>MID(tbl_data[[#This Row],[Location]],LEN(tbl_data[[#This Row],[City]])+1,3)</f>
        <v>SFO</v>
      </c>
      <c r="O210" t="str">
        <f>RIGHT(tbl_data[[#This Row],[Location]],2)</f>
        <v>12</v>
      </c>
      <c r="P210" t="s">
        <v>204</v>
      </c>
      <c r="Q210" s="5" t="str">
        <f>LEFT(tbl_data[[#This Row],[Price]],1)</f>
        <v>$</v>
      </c>
      <c r="R210" s="9">
        <f>INT(MID(tbl_data[[#This Row],[Price]],2,10))</f>
        <v>135</v>
      </c>
    </row>
    <row r="211" spans="1:18" x14ac:dyDescent="0.25">
      <c r="A211" s="5">
        <v>210</v>
      </c>
      <c r="B211" t="s">
        <v>51</v>
      </c>
      <c r="C211" t="str">
        <f>LEFT(tbl_data[[#This Row],[Model]],FIND(" ",tbl_data[[#This Row],[Model]]))</f>
        <v xml:space="preserve">Dell </v>
      </c>
      <c r="D211" t="str">
        <f>RIGHT(tbl_data[[#This Row],[Model]],LEN(tbl_data[[#This Row],[Model]]) -FIND(" ",tbl_data[[#This Row],[Model]],LEN(tbl_data[[#This Row],[Model]])-9))</f>
        <v>E5-2670v3</v>
      </c>
      <c r="E211" t="s">
        <v>30</v>
      </c>
      <c r="F211">
        <f>IFERROR(INT(LEFT(tbl_data[[#This Row],[RAM]],2)), INT(LEFT(tbl_data[[#This Row],[RAM]],1)))</f>
        <v>12</v>
      </c>
      <c r="G211" t="str">
        <f>"GDDR"&amp; RIGHT(tbl_data[[#This Row],[RAM]],1)</f>
        <v>GDDR4</v>
      </c>
      <c r="H211" t="s">
        <v>49</v>
      </c>
      <c r="I211" t="str">
        <f>IF(MID(tbl_data[[#This Row],[HDD]],2,1)="x", LEFT(tbl_data[[#This Row],[HDD]],2), LEFT(tbl_data[[#This Row],[HDD]],3))</f>
        <v>2x</v>
      </c>
      <c r="J211" t="str">
        <f>MID(tbl_data[[#This Row],[HDD]],LEN(tbl_data[[#This Row],[HDD Count]])+1,LEN(tbl_data[[#This Row],[HDD]])-LEN(tbl_data[[#This Row],[Hard Type]])-LEN(tbl_data[[#This Row],[HDD Count]]))</f>
        <v>120GB</v>
      </c>
      <c r="K211" t="str">
        <f>IF(RIGHT(tbl_data[[#This Row],[HDD]],5)="SATA2","SATA2",IF(RIGHT(tbl_data[[#This Row],[HDD]],3)="SSD","SSD", IF(RIGHT(tbl_data[[#This Row],[HDD]],3)="SAS","SAS", FALSE)))</f>
        <v>SSD</v>
      </c>
      <c r="L211" t="s">
        <v>171</v>
      </c>
      <c r="M211" t="str">
        <f>LEFT(tbl_data[[#This Row],[Location]],LEN(tbl_data[[#This Row],[Location]])-6)</f>
        <v>San Francisco</v>
      </c>
      <c r="N211" t="str">
        <f>MID(tbl_data[[#This Row],[Location]],LEN(tbl_data[[#This Row],[City]])+1,3)</f>
        <v>SFO</v>
      </c>
      <c r="O211" t="str">
        <f>RIGHT(tbl_data[[#This Row],[Location]],2)</f>
        <v>12</v>
      </c>
      <c r="P211" t="s">
        <v>214</v>
      </c>
      <c r="Q211" s="5" t="str">
        <f>LEFT(tbl_data[[#This Row],[Price]],1)</f>
        <v>$</v>
      </c>
      <c r="R211" s="9">
        <f>INT(MID(tbl_data[[#This Row],[Price]],2,10))</f>
        <v>437</v>
      </c>
    </row>
    <row r="212" spans="1:18" x14ac:dyDescent="0.25">
      <c r="A212" s="5">
        <v>211</v>
      </c>
      <c r="B212" t="s">
        <v>262</v>
      </c>
      <c r="C212" t="str">
        <f>LEFT(tbl_data[[#This Row],[Model]],FIND(" ",tbl_data[[#This Row],[Model]]))</f>
        <v xml:space="preserve">HP </v>
      </c>
      <c r="D212" t="str">
        <f>RIGHT(tbl_data[[#This Row],[Model]],LEN(tbl_data[[#This Row],[Model]]) -FIND(" ",tbl_data[[#This Row],[Model]],LEN(tbl_data[[#This Row],[Model]])-9))</f>
        <v>X3440</v>
      </c>
      <c r="E212" t="s">
        <v>158</v>
      </c>
      <c r="F212">
        <f>IFERROR(INT(LEFT(tbl_data[[#This Row],[RAM]],2)), INT(LEFT(tbl_data[[#This Row],[RAM]],1)))</f>
        <v>8</v>
      </c>
      <c r="G212" t="str">
        <f>"GDDR"&amp; RIGHT(tbl_data[[#This Row],[RAM]],1)</f>
        <v>GDDR3</v>
      </c>
      <c r="H212" t="s">
        <v>264</v>
      </c>
      <c r="I212" t="str">
        <f>IF(MID(tbl_data[[#This Row],[HDD]],2,1)="x", LEFT(tbl_data[[#This Row],[HDD]],2), LEFT(tbl_data[[#This Row],[HDD]],3))</f>
        <v>2x</v>
      </c>
      <c r="J212" t="str">
        <f>MID(tbl_data[[#This Row],[HDD]],LEN(tbl_data[[#This Row],[HDD Count]])+1,LEN(tbl_data[[#This Row],[HDD]])-LEN(tbl_data[[#This Row],[Hard Type]])-LEN(tbl_data[[#This Row],[HDD Count]]))</f>
        <v>240GB</v>
      </c>
      <c r="K212" t="str">
        <f>IF(RIGHT(tbl_data[[#This Row],[HDD]],5)="SATA2","SATA2",IF(RIGHT(tbl_data[[#This Row],[HDD]],3)="SSD","SSD", IF(RIGHT(tbl_data[[#This Row],[HDD]],3)="SAS","SAS", FALSE)))</f>
        <v>SSD</v>
      </c>
      <c r="L212" t="s">
        <v>167</v>
      </c>
      <c r="M212" t="str">
        <f>LEFT(tbl_data[[#This Row],[Location]],LEN(tbl_data[[#This Row],[Location]])-6)</f>
        <v>Washington D.C.</v>
      </c>
      <c r="N212" t="str">
        <f>MID(tbl_data[[#This Row],[Location]],LEN(tbl_data[[#This Row],[City]])+1,3)</f>
        <v>WDC</v>
      </c>
      <c r="O212" t="str">
        <f>RIGHT(tbl_data[[#This Row],[Location]],2)</f>
        <v>01</v>
      </c>
      <c r="P212" t="s">
        <v>263</v>
      </c>
      <c r="Q212" s="5" t="str">
        <f>LEFT(tbl_data[[#This Row],[Price]],1)</f>
        <v>$</v>
      </c>
      <c r="R212" s="9">
        <f>INT(MID(tbl_data[[#This Row],[Price]],2,10))</f>
        <v>69</v>
      </c>
    </row>
    <row r="213" spans="1:18" x14ac:dyDescent="0.25">
      <c r="A213" s="5">
        <v>212</v>
      </c>
      <c r="B213" t="s">
        <v>39</v>
      </c>
      <c r="C213" t="str">
        <f>LEFT(tbl_data[[#This Row],[Model]],FIND(" ",tbl_data[[#This Row],[Model]]))</f>
        <v xml:space="preserve">HP </v>
      </c>
      <c r="D213" t="str">
        <f>RIGHT(tbl_data[[#This Row],[Model]],LEN(tbl_data[[#This Row],[Model]]) -FIND(" ",tbl_data[[#This Row],[Model]],LEN(tbl_data[[#This Row],[Model]])-9))</f>
        <v>E5-2650</v>
      </c>
      <c r="E213" t="s">
        <v>199</v>
      </c>
      <c r="F213">
        <f>IFERROR(INT(LEFT(tbl_data[[#This Row],[RAM]],2)), INT(LEFT(tbl_data[[#This Row],[RAM]],1)))</f>
        <v>12</v>
      </c>
      <c r="G213" t="str">
        <f>"GDDR"&amp; RIGHT(tbl_data[[#This Row],[RAM]],1)</f>
        <v>GDDR3</v>
      </c>
      <c r="H213" t="s">
        <v>31</v>
      </c>
      <c r="I213" t="str">
        <f>IF(MID(tbl_data[[#This Row],[HDD]],2,1)="x", LEFT(tbl_data[[#This Row],[HDD]],2), LEFT(tbl_data[[#This Row],[HDD]],3))</f>
        <v>4x</v>
      </c>
      <c r="J213" t="str">
        <f>MID(tbl_data[[#This Row],[HDD]],LEN(tbl_data[[#This Row],[HDD Count]])+1,LEN(tbl_data[[#This Row],[HDD]])-LEN(tbl_data[[#This Row],[Hard Type]])-LEN(tbl_data[[#This Row],[HDD Count]]))</f>
        <v>480GB</v>
      </c>
      <c r="K213" t="str">
        <f>IF(RIGHT(tbl_data[[#This Row],[HDD]],5)="SATA2","SATA2",IF(RIGHT(tbl_data[[#This Row],[HDD]],3)="SSD","SSD", IF(RIGHT(tbl_data[[#This Row],[HDD]],3)="SAS","SAS", FALSE)))</f>
        <v>SSD</v>
      </c>
      <c r="L213" t="s">
        <v>167</v>
      </c>
      <c r="M213" t="str">
        <f>LEFT(tbl_data[[#This Row],[Location]],LEN(tbl_data[[#This Row],[Location]])-6)</f>
        <v>Washington D.C.</v>
      </c>
      <c r="N213" t="str">
        <f>MID(tbl_data[[#This Row],[Location]],LEN(tbl_data[[#This Row],[City]])+1,3)</f>
        <v>WDC</v>
      </c>
      <c r="O213" t="str">
        <f>RIGHT(tbl_data[[#This Row],[Location]],2)</f>
        <v>01</v>
      </c>
      <c r="P213" t="s">
        <v>265</v>
      </c>
      <c r="Q213" s="5" t="str">
        <f>LEFT(tbl_data[[#This Row],[Price]],1)</f>
        <v>$</v>
      </c>
      <c r="R213" s="9">
        <f>INT(MID(tbl_data[[#This Row],[Price]],2,10))</f>
        <v>399</v>
      </c>
    </row>
    <row r="214" spans="1:18" x14ac:dyDescent="0.25">
      <c r="A214" s="5">
        <v>213</v>
      </c>
      <c r="B214" t="s">
        <v>27</v>
      </c>
      <c r="C214" t="str">
        <f>LEFT(tbl_data[[#This Row],[Model]],FIND(" ",tbl_data[[#This Row],[Model]]))</f>
        <v xml:space="preserve">HP </v>
      </c>
      <c r="D214" t="str">
        <f>RIGHT(tbl_data[[#This Row],[Model]],LEN(tbl_data[[#This Row],[Model]]) -FIND(" ",tbl_data[[#This Row],[Model]],LEN(tbl_data[[#This Row],[Model]])-9))</f>
        <v>E5-2420</v>
      </c>
      <c r="E214" t="s">
        <v>24</v>
      </c>
      <c r="F214">
        <f>IFERROR(INT(LEFT(tbl_data[[#This Row],[RAM]],2)), INT(LEFT(tbl_data[[#This Row],[RAM]],1)))</f>
        <v>32</v>
      </c>
      <c r="G214" t="str">
        <f>"GDDR"&amp; RIGHT(tbl_data[[#This Row],[RAM]],1)</f>
        <v>GDDR3</v>
      </c>
      <c r="H214" t="s">
        <v>25</v>
      </c>
      <c r="I214" t="str">
        <f>IF(MID(tbl_data[[#This Row],[HDD]],2,1)="x", LEFT(tbl_data[[#This Row],[HDD]],2), LEFT(tbl_data[[#This Row],[HDD]],3))</f>
        <v>8x</v>
      </c>
      <c r="J214" t="str">
        <f>MID(tbl_data[[#This Row],[HDD]],LEN(tbl_data[[#This Row],[HDD Count]])+1,LEN(tbl_data[[#This Row],[HDD]])-LEN(tbl_data[[#This Row],[Hard Type]])-LEN(tbl_data[[#This Row],[HDD Count]]))</f>
        <v>2TB</v>
      </c>
      <c r="K214" t="str">
        <f>IF(RIGHT(tbl_data[[#This Row],[HDD]],5)="SATA2","SATA2",IF(RIGHT(tbl_data[[#This Row],[HDD]],3)="SSD","SSD", IF(RIGHT(tbl_data[[#This Row],[HDD]],3)="SAS","SAS", FALSE)))</f>
        <v>SATA2</v>
      </c>
      <c r="L214" t="s">
        <v>211</v>
      </c>
      <c r="M214" t="str">
        <f>LEFT(tbl_data[[#This Row],[Location]],LEN(tbl_data[[#This Row],[Location]])-6)</f>
        <v>Frankfurt</v>
      </c>
      <c r="N214" t="str">
        <f>MID(tbl_data[[#This Row],[Location]],LEN(tbl_data[[#This Row],[City]])+1,3)</f>
        <v>FRA</v>
      </c>
      <c r="O214" t="str">
        <f>RIGHT(tbl_data[[#This Row],[Location]],2)</f>
        <v>10</v>
      </c>
      <c r="P214" t="s">
        <v>87</v>
      </c>
      <c r="Q214" s="5" t="str">
        <f>LEFT(tbl_data[[#This Row],[Price]],1)</f>
        <v>€</v>
      </c>
      <c r="R214" s="9">
        <f>INT(MID(tbl_data[[#This Row],[Price]],2,10))</f>
        <v>142</v>
      </c>
    </row>
    <row r="215" spans="1:18" x14ac:dyDescent="0.25">
      <c r="A215" s="5">
        <v>214</v>
      </c>
      <c r="B215" t="s">
        <v>92</v>
      </c>
      <c r="C215" t="str">
        <f>LEFT(tbl_data[[#This Row],[Model]],FIND(" ",tbl_data[[#This Row],[Model]]))</f>
        <v xml:space="preserve">Dell </v>
      </c>
      <c r="D215" t="str">
        <f>RIGHT(tbl_data[[#This Row],[Model]],LEN(tbl_data[[#This Row],[Model]]) -FIND(" ",tbl_data[[#This Row],[Model]],LEN(tbl_data[[#This Row],[Model]])-9))</f>
        <v>E5-2643</v>
      </c>
      <c r="E215" t="s">
        <v>24</v>
      </c>
      <c r="F215">
        <f>IFERROR(INT(LEFT(tbl_data[[#This Row],[RAM]],2)), INT(LEFT(tbl_data[[#This Row],[RAM]],1)))</f>
        <v>32</v>
      </c>
      <c r="G215" t="str">
        <f>"GDDR"&amp; RIGHT(tbl_data[[#This Row],[RAM]],1)</f>
        <v>GDDR3</v>
      </c>
      <c r="H215" t="s">
        <v>49</v>
      </c>
      <c r="I215" t="str">
        <f>IF(MID(tbl_data[[#This Row],[HDD]],2,1)="x", LEFT(tbl_data[[#This Row],[HDD]],2), LEFT(tbl_data[[#This Row],[HDD]],3))</f>
        <v>2x</v>
      </c>
      <c r="J215" t="str">
        <f>MID(tbl_data[[#This Row],[HDD]],LEN(tbl_data[[#This Row],[HDD Count]])+1,LEN(tbl_data[[#This Row],[HDD]])-LEN(tbl_data[[#This Row],[Hard Type]])-LEN(tbl_data[[#This Row],[HDD Count]]))</f>
        <v>120GB</v>
      </c>
      <c r="K215" t="str">
        <f>IF(RIGHT(tbl_data[[#This Row],[HDD]],5)="SATA2","SATA2",IF(RIGHT(tbl_data[[#This Row],[HDD]],3)="SSD","SSD", IF(RIGHT(tbl_data[[#This Row],[HDD]],3)="SAS","SAS", FALSE)))</f>
        <v>SSD</v>
      </c>
      <c r="L215" t="s">
        <v>211</v>
      </c>
      <c r="M215" t="str">
        <f>LEFT(tbl_data[[#This Row],[Location]],LEN(tbl_data[[#This Row],[Location]])-6)</f>
        <v>Frankfurt</v>
      </c>
      <c r="N215" t="str">
        <f>MID(tbl_data[[#This Row],[Location]],LEN(tbl_data[[#This Row],[City]])+1,3)</f>
        <v>FRA</v>
      </c>
      <c r="O215" t="str">
        <f>RIGHT(tbl_data[[#This Row],[Location]],2)</f>
        <v>10</v>
      </c>
      <c r="P215" t="s">
        <v>93</v>
      </c>
      <c r="Q215" s="5" t="str">
        <f>LEFT(tbl_data[[#This Row],[Price]],1)</f>
        <v>€</v>
      </c>
      <c r="R215" s="9">
        <f>INT(MID(tbl_data[[#This Row],[Price]],2,10))</f>
        <v>221</v>
      </c>
    </row>
    <row r="216" spans="1:18" x14ac:dyDescent="0.25">
      <c r="A216" s="5">
        <v>215</v>
      </c>
      <c r="B216" t="s">
        <v>157</v>
      </c>
      <c r="C216" t="str">
        <f>LEFT(tbl_data[[#This Row],[Model]],FIND(" ",tbl_data[[#This Row],[Model]]))</f>
        <v xml:space="preserve">Dell </v>
      </c>
      <c r="D216" t="str">
        <f>RIGHT(tbl_data[[#This Row],[Model]],LEN(tbl_data[[#This Row],[Model]]) -FIND(" ",tbl_data[[#This Row],[Model]],LEN(tbl_data[[#This Row],[Model]])-9))</f>
        <v>E5-2620</v>
      </c>
      <c r="E216" t="s">
        <v>24</v>
      </c>
      <c r="F216">
        <f>IFERROR(INT(LEFT(tbl_data[[#This Row],[RAM]],2)), INT(LEFT(tbl_data[[#This Row],[RAM]],1)))</f>
        <v>32</v>
      </c>
      <c r="G216" t="str">
        <f>"GDDR"&amp; RIGHT(tbl_data[[#This Row],[RAM]],1)</f>
        <v>GDDR3</v>
      </c>
      <c r="H216" t="s">
        <v>64</v>
      </c>
      <c r="I216" t="str">
        <f>IF(MID(tbl_data[[#This Row],[HDD]],2,1)="x", LEFT(tbl_data[[#This Row],[HDD]],2), LEFT(tbl_data[[#This Row],[HDD]],3))</f>
        <v>2x</v>
      </c>
      <c r="J216" t="str">
        <f>MID(tbl_data[[#This Row],[HDD]],LEN(tbl_data[[#This Row],[HDD Count]])+1,LEN(tbl_data[[#This Row],[HDD]])-LEN(tbl_data[[#This Row],[Hard Type]])-LEN(tbl_data[[#This Row],[HDD Count]]))</f>
        <v>1TB</v>
      </c>
      <c r="K216" t="str">
        <f>IF(RIGHT(tbl_data[[#This Row],[HDD]],5)="SATA2","SATA2",IF(RIGHT(tbl_data[[#This Row],[HDD]],3)="SSD","SSD", IF(RIGHT(tbl_data[[#This Row],[HDD]],3)="SAS","SAS", FALSE)))</f>
        <v>SATA2</v>
      </c>
      <c r="L216" t="s">
        <v>211</v>
      </c>
      <c r="M216" t="str">
        <f>LEFT(tbl_data[[#This Row],[Location]],LEN(tbl_data[[#This Row],[Location]])-6)</f>
        <v>Frankfurt</v>
      </c>
      <c r="N216" t="str">
        <f>MID(tbl_data[[#This Row],[Location]],LEN(tbl_data[[#This Row],[City]])+1,3)</f>
        <v>FRA</v>
      </c>
      <c r="O216" t="str">
        <f>RIGHT(tbl_data[[#This Row],[Location]],2)</f>
        <v>10</v>
      </c>
      <c r="P216" t="s">
        <v>218</v>
      </c>
      <c r="Q216" s="5" t="str">
        <f>LEFT(tbl_data[[#This Row],[Price]],1)</f>
        <v>€</v>
      </c>
      <c r="R216" s="9">
        <f>INT(MID(tbl_data[[#This Row],[Price]],2,10))</f>
        <v>187</v>
      </c>
    </row>
    <row r="217" spans="1:18" x14ac:dyDescent="0.25">
      <c r="A217" s="5">
        <v>216</v>
      </c>
      <c r="B217" t="s">
        <v>27</v>
      </c>
      <c r="C217" t="str">
        <f>LEFT(tbl_data[[#This Row],[Model]],FIND(" ",tbl_data[[#This Row],[Model]]))</f>
        <v xml:space="preserve">HP </v>
      </c>
      <c r="D217" t="str">
        <f>RIGHT(tbl_data[[#This Row],[Model]],LEN(tbl_data[[#This Row],[Model]]) -FIND(" ",tbl_data[[#This Row],[Model]],LEN(tbl_data[[#This Row],[Model]])-9))</f>
        <v>E5-2420</v>
      </c>
      <c r="E217" t="s">
        <v>40</v>
      </c>
      <c r="F217">
        <f>IFERROR(INT(LEFT(tbl_data[[#This Row],[RAM]],2)), INT(LEFT(tbl_data[[#This Row],[RAM]],1)))</f>
        <v>64</v>
      </c>
      <c r="G217" t="str">
        <f>"GDDR"&amp; RIGHT(tbl_data[[#This Row],[RAM]],1)</f>
        <v>GDDR3</v>
      </c>
      <c r="H217" t="s">
        <v>25</v>
      </c>
      <c r="I217" t="str">
        <f>IF(MID(tbl_data[[#This Row],[HDD]],2,1)="x", LEFT(tbl_data[[#This Row],[HDD]],2), LEFT(tbl_data[[#This Row],[HDD]],3))</f>
        <v>8x</v>
      </c>
      <c r="J217" t="str">
        <f>MID(tbl_data[[#This Row],[HDD]],LEN(tbl_data[[#This Row],[HDD Count]])+1,LEN(tbl_data[[#This Row],[HDD]])-LEN(tbl_data[[#This Row],[Hard Type]])-LEN(tbl_data[[#This Row],[HDD Count]]))</f>
        <v>2TB</v>
      </c>
      <c r="K217" t="str">
        <f>IF(RIGHT(tbl_data[[#This Row],[HDD]],5)="SATA2","SATA2",IF(RIGHT(tbl_data[[#This Row],[HDD]],3)="SSD","SSD", IF(RIGHT(tbl_data[[#This Row],[HDD]],3)="SAS","SAS", FALSE)))</f>
        <v>SATA2</v>
      </c>
      <c r="L217" t="s">
        <v>211</v>
      </c>
      <c r="M217" t="str">
        <f>LEFT(tbl_data[[#This Row],[Location]],LEN(tbl_data[[#This Row],[Location]])-6)</f>
        <v>Frankfurt</v>
      </c>
      <c r="N217" t="str">
        <f>MID(tbl_data[[#This Row],[Location]],LEN(tbl_data[[#This Row],[City]])+1,3)</f>
        <v>FRA</v>
      </c>
      <c r="O217" t="str">
        <f>RIGHT(tbl_data[[#This Row],[Location]],2)</f>
        <v>10</v>
      </c>
      <c r="P217" t="s">
        <v>266</v>
      </c>
      <c r="Q217" s="5" t="str">
        <f>LEFT(tbl_data[[#This Row],[Price]],1)</f>
        <v>€</v>
      </c>
      <c r="R217" s="9">
        <f>INT(MID(tbl_data[[#This Row],[Price]],2,10))</f>
        <v>165</v>
      </c>
    </row>
    <row r="218" spans="1:18" x14ac:dyDescent="0.25">
      <c r="A218" s="5">
        <v>217</v>
      </c>
      <c r="B218" t="s">
        <v>27</v>
      </c>
      <c r="C218" t="str">
        <f>LEFT(tbl_data[[#This Row],[Model]],FIND(" ",tbl_data[[#This Row],[Model]]))</f>
        <v xml:space="preserve">HP </v>
      </c>
      <c r="D218" t="str">
        <f>RIGHT(tbl_data[[#This Row],[Model]],LEN(tbl_data[[#This Row],[Model]]) -FIND(" ",tbl_data[[#This Row],[Model]],LEN(tbl_data[[#This Row],[Model]])-9))</f>
        <v>E5-2420</v>
      </c>
      <c r="E218" t="s">
        <v>19</v>
      </c>
      <c r="F218">
        <f>IFERROR(INT(LEFT(tbl_data[[#This Row],[RAM]],2)), INT(LEFT(tbl_data[[#This Row],[RAM]],1)))</f>
        <v>16</v>
      </c>
      <c r="G218" t="str">
        <f>"GDDR"&amp; RIGHT(tbl_data[[#This Row],[RAM]],1)</f>
        <v>GDDR3</v>
      </c>
      <c r="H218" t="s">
        <v>194</v>
      </c>
      <c r="I218" t="str">
        <f>IF(MID(tbl_data[[#This Row],[HDD]],2,1)="x", LEFT(tbl_data[[#This Row],[HDD]],2), LEFT(tbl_data[[#This Row],[HDD]],3))</f>
        <v>8x</v>
      </c>
      <c r="J218" t="str">
        <f>MID(tbl_data[[#This Row],[HDD]],LEN(tbl_data[[#This Row],[HDD Count]])+1,LEN(tbl_data[[#This Row],[HDD]])-LEN(tbl_data[[#This Row],[Hard Type]])-LEN(tbl_data[[#This Row],[HDD Count]]))</f>
        <v>3TB</v>
      </c>
      <c r="K218" t="str">
        <f>IF(RIGHT(tbl_data[[#This Row],[HDD]],5)="SATA2","SATA2",IF(RIGHT(tbl_data[[#This Row],[HDD]],3)="SSD","SSD", IF(RIGHT(tbl_data[[#This Row],[HDD]],3)="SAS","SAS", FALSE)))</f>
        <v>SATA2</v>
      </c>
      <c r="L218" t="s">
        <v>211</v>
      </c>
      <c r="M218" t="str">
        <f>LEFT(tbl_data[[#This Row],[Location]],LEN(tbl_data[[#This Row],[Location]])-6)</f>
        <v>Frankfurt</v>
      </c>
      <c r="N218" t="str">
        <f>MID(tbl_data[[#This Row],[Location]],LEN(tbl_data[[#This Row],[City]])+1,3)</f>
        <v>FRA</v>
      </c>
      <c r="O218" t="str">
        <f>RIGHT(tbl_data[[#This Row],[Location]],2)</f>
        <v>10</v>
      </c>
      <c r="P218" t="s">
        <v>266</v>
      </c>
      <c r="Q218" s="5" t="str">
        <f>LEFT(tbl_data[[#This Row],[Price]],1)</f>
        <v>€</v>
      </c>
      <c r="R218" s="9">
        <f>INT(MID(tbl_data[[#This Row],[Price]],2,10))</f>
        <v>165</v>
      </c>
    </row>
    <row r="219" spans="1:18" x14ac:dyDescent="0.25">
      <c r="A219" s="5">
        <v>218</v>
      </c>
      <c r="B219" t="s">
        <v>39</v>
      </c>
      <c r="C219" t="str">
        <f>LEFT(tbl_data[[#This Row],[Model]],FIND(" ",tbl_data[[#This Row],[Model]]))</f>
        <v xml:space="preserve">HP </v>
      </c>
      <c r="D219" t="str">
        <f>RIGHT(tbl_data[[#This Row],[Model]],LEN(tbl_data[[#This Row],[Model]]) -FIND(" ",tbl_data[[#This Row],[Model]],LEN(tbl_data[[#This Row],[Model]])-9))</f>
        <v>E5-2650</v>
      </c>
      <c r="E219" t="s">
        <v>199</v>
      </c>
      <c r="F219">
        <f>IFERROR(INT(LEFT(tbl_data[[#This Row],[RAM]],2)), INT(LEFT(tbl_data[[#This Row],[RAM]],1)))</f>
        <v>12</v>
      </c>
      <c r="G219" t="str">
        <f>"GDDR"&amp; RIGHT(tbl_data[[#This Row],[RAM]],1)</f>
        <v>GDDR3</v>
      </c>
      <c r="H219" t="s">
        <v>200</v>
      </c>
      <c r="I219" t="str">
        <f>IF(MID(tbl_data[[#This Row],[HDD]],2,1)="x", LEFT(tbl_data[[#This Row],[HDD]],2), LEFT(tbl_data[[#This Row],[HDD]],3))</f>
        <v>1x</v>
      </c>
      <c r="J219" t="str">
        <f>MID(tbl_data[[#This Row],[HDD]],LEN(tbl_data[[#This Row],[HDD Count]])+1,LEN(tbl_data[[#This Row],[HDD]])-LEN(tbl_data[[#This Row],[Hard Type]])-LEN(tbl_data[[#This Row],[HDD Count]]))</f>
        <v>120GB</v>
      </c>
      <c r="K219" t="str">
        <f>IF(RIGHT(tbl_data[[#This Row],[HDD]],5)="SATA2","SATA2",IF(RIGHT(tbl_data[[#This Row],[HDD]],3)="SSD","SSD", IF(RIGHT(tbl_data[[#This Row],[HDD]],3)="SAS","SAS", FALSE)))</f>
        <v>SSD</v>
      </c>
      <c r="L219" t="s">
        <v>211</v>
      </c>
      <c r="M219" t="str">
        <f>LEFT(tbl_data[[#This Row],[Location]],LEN(tbl_data[[#This Row],[Location]])-6)</f>
        <v>Frankfurt</v>
      </c>
      <c r="N219" t="str">
        <f>MID(tbl_data[[#This Row],[Location]],LEN(tbl_data[[#This Row],[City]])+1,3)</f>
        <v>FRA</v>
      </c>
      <c r="O219" t="str">
        <f>RIGHT(tbl_data[[#This Row],[Location]],2)</f>
        <v>10</v>
      </c>
      <c r="P219" t="s">
        <v>267</v>
      </c>
      <c r="Q219" s="5" t="str">
        <f>LEFT(tbl_data[[#This Row],[Price]],1)</f>
        <v>€</v>
      </c>
      <c r="R219" s="9">
        <f>INT(MID(tbl_data[[#This Row],[Price]],2,10))</f>
        <v>247</v>
      </c>
    </row>
    <row r="220" spans="1:18" x14ac:dyDescent="0.25">
      <c r="A220" s="5">
        <v>219</v>
      </c>
      <c r="B220" t="s">
        <v>86</v>
      </c>
      <c r="C220" t="str">
        <f>LEFT(tbl_data[[#This Row],[Model]],FIND(" ",tbl_data[[#This Row],[Model]]))</f>
        <v xml:space="preserve">HP </v>
      </c>
      <c r="D220" t="str">
        <f>RIGHT(tbl_data[[#This Row],[Model]],LEN(tbl_data[[#This Row],[Model]]) -FIND(" ",tbl_data[[#This Row],[Model]],LEN(tbl_data[[#This Row],[Model]])-9))</f>
        <v>E5-2620</v>
      </c>
      <c r="E220" t="s">
        <v>24</v>
      </c>
      <c r="F220">
        <f>IFERROR(INT(LEFT(tbl_data[[#This Row],[RAM]],2)), INT(LEFT(tbl_data[[#This Row],[RAM]],1)))</f>
        <v>32</v>
      </c>
      <c r="G220" t="str">
        <f>"GDDR"&amp; RIGHT(tbl_data[[#This Row],[RAM]],1)</f>
        <v>GDDR3</v>
      </c>
      <c r="H220" t="s">
        <v>64</v>
      </c>
      <c r="I220" t="str">
        <f>IF(MID(tbl_data[[#This Row],[HDD]],2,1)="x", LEFT(tbl_data[[#This Row],[HDD]],2), LEFT(tbl_data[[#This Row],[HDD]],3))</f>
        <v>2x</v>
      </c>
      <c r="J220" t="str">
        <f>MID(tbl_data[[#This Row],[HDD]],LEN(tbl_data[[#This Row],[HDD Count]])+1,LEN(tbl_data[[#This Row],[HDD]])-LEN(tbl_data[[#This Row],[Hard Type]])-LEN(tbl_data[[#This Row],[HDD Count]]))</f>
        <v>1TB</v>
      </c>
      <c r="K220" t="str">
        <f>IF(RIGHT(tbl_data[[#This Row],[HDD]],5)="SATA2","SATA2",IF(RIGHT(tbl_data[[#This Row],[HDD]],3)="SSD","SSD", IF(RIGHT(tbl_data[[#This Row],[HDD]],3)="SAS","SAS", FALSE)))</f>
        <v>SATA2</v>
      </c>
      <c r="L220" t="s">
        <v>167</v>
      </c>
      <c r="M220" t="str">
        <f>LEFT(tbl_data[[#This Row],[Location]],LEN(tbl_data[[#This Row],[Location]])-6)</f>
        <v>Washington D.C.</v>
      </c>
      <c r="N220" t="str">
        <f>MID(tbl_data[[#This Row],[Location]],LEN(tbl_data[[#This Row],[City]])+1,3)</f>
        <v>WDC</v>
      </c>
      <c r="O220" t="str">
        <f>RIGHT(tbl_data[[#This Row],[Location]],2)</f>
        <v>01</v>
      </c>
      <c r="P220" t="s">
        <v>198</v>
      </c>
      <c r="Q220" s="5" t="str">
        <f>LEFT(tbl_data[[#This Row],[Price]],1)</f>
        <v>$</v>
      </c>
      <c r="R220" s="9">
        <f>INT(MID(tbl_data[[#This Row],[Price]],2,10))</f>
        <v>225</v>
      </c>
    </row>
    <row r="221" spans="1:18" x14ac:dyDescent="0.25">
      <c r="A221" s="5">
        <v>220</v>
      </c>
      <c r="B221" t="s">
        <v>86</v>
      </c>
      <c r="C221" t="str">
        <f>LEFT(tbl_data[[#This Row],[Model]],FIND(" ",tbl_data[[#This Row],[Model]]))</f>
        <v xml:space="preserve">HP </v>
      </c>
      <c r="D221" t="str">
        <f>RIGHT(tbl_data[[#This Row],[Model]],LEN(tbl_data[[#This Row],[Model]]) -FIND(" ",tbl_data[[#This Row],[Model]],LEN(tbl_data[[#This Row],[Model]])-9))</f>
        <v>E5-2620</v>
      </c>
      <c r="E221" t="s">
        <v>24</v>
      </c>
      <c r="F221">
        <f>IFERROR(INT(LEFT(tbl_data[[#This Row],[RAM]],2)), INT(LEFT(tbl_data[[#This Row],[RAM]],1)))</f>
        <v>32</v>
      </c>
      <c r="G221" t="str">
        <f>"GDDR"&amp; RIGHT(tbl_data[[#This Row],[RAM]],1)</f>
        <v>GDDR3</v>
      </c>
      <c r="H221" t="s">
        <v>64</v>
      </c>
      <c r="I221" t="str">
        <f>IF(MID(tbl_data[[#This Row],[HDD]],2,1)="x", LEFT(tbl_data[[#This Row],[HDD]],2), LEFT(tbl_data[[#This Row],[HDD]],3))</f>
        <v>2x</v>
      </c>
      <c r="J221" t="str">
        <f>MID(tbl_data[[#This Row],[HDD]],LEN(tbl_data[[#This Row],[HDD Count]])+1,LEN(tbl_data[[#This Row],[HDD]])-LEN(tbl_data[[#This Row],[Hard Type]])-LEN(tbl_data[[#This Row],[HDD Count]]))</f>
        <v>1TB</v>
      </c>
      <c r="K221" t="str">
        <f>IF(RIGHT(tbl_data[[#This Row],[HDD]],5)="SATA2","SATA2",IF(RIGHT(tbl_data[[#This Row],[HDD]],3)="SSD","SSD", IF(RIGHT(tbl_data[[#This Row],[HDD]],3)="SAS","SAS", FALSE)))</f>
        <v>SATA2</v>
      </c>
      <c r="L221" t="s">
        <v>171</v>
      </c>
      <c r="M221" t="str">
        <f>LEFT(tbl_data[[#This Row],[Location]],LEN(tbl_data[[#This Row],[Location]])-6)</f>
        <v>San Francisco</v>
      </c>
      <c r="N221" t="str">
        <f>MID(tbl_data[[#This Row],[Location]],LEN(tbl_data[[#This Row],[City]])+1,3)</f>
        <v>SFO</v>
      </c>
      <c r="O221" t="str">
        <f>RIGHT(tbl_data[[#This Row],[Location]],2)</f>
        <v>12</v>
      </c>
      <c r="P221" t="s">
        <v>198</v>
      </c>
      <c r="Q221" s="5" t="str">
        <f>LEFT(tbl_data[[#This Row],[Price]],1)</f>
        <v>$</v>
      </c>
      <c r="R221" s="9">
        <f>INT(MID(tbl_data[[#This Row],[Price]],2,10))</f>
        <v>225</v>
      </c>
    </row>
    <row r="222" spans="1:18" x14ac:dyDescent="0.25">
      <c r="A222" s="5">
        <v>221</v>
      </c>
      <c r="B222" t="s">
        <v>39</v>
      </c>
      <c r="C222" t="str">
        <f>LEFT(tbl_data[[#This Row],[Model]],FIND(" ",tbl_data[[#This Row],[Model]]))</f>
        <v xml:space="preserve">HP </v>
      </c>
      <c r="D222" t="str">
        <f>RIGHT(tbl_data[[#This Row],[Model]],LEN(tbl_data[[#This Row],[Model]]) -FIND(" ",tbl_data[[#This Row],[Model]],LEN(tbl_data[[#This Row],[Model]])-9))</f>
        <v>E5-2650</v>
      </c>
      <c r="E222" t="s">
        <v>199</v>
      </c>
      <c r="F222">
        <f>IFERROR(INT(LEFT(tbl_data[[#This Row],[RAM]],2)), INT(LEFT(tbl_data[[#This Row],[RAM]],1)))</f>
        <v>12</v>
      </c>
      <c r="G222" t="str">
        <f>"GDDR"&amp; RIGHT(tbl_data[[#This Row],[RAM]],1)</f>
        <v>GDDR3</v>
      </c>
      <c r="H222" t="s">
        <v>200</v>
      </c>
      <c r="I222" t="str">
        <f>IF(MID(tbl_data[[#This Row],[HDD]],2,1)="x", LEFT(tbl_data[[#This Row],[HDD]],2), LEFT(tbl_data[[#This Row],[HDD]],3))</f>
        <v>1x</v>
      </c>
      <c r="J222" t="str">
        <f>MID(tbl_data[[#This Row],[HDD]],LEN(tbl_data[[#This Row],[HDD Count]])+1,LEN(tbl_data[[#This Row],[HDD]])-LEN(tbl_data[[#This Row],[Hard Type]])-LEN(tbl_data[[#This Row],[HDD Count]]))</f>
        <v>120GB</v>
      </c>
      <c r="K222" t="str">
        <f>IF(RIGHT(tbl_data[[#This Row],[HDD]],5)="SATA2","SATA2",IF(RIGHT(tbl_data[[#This Row],[HDD]],3)="SSD","SSD", IF(RIGHT(tbl_data[[#This Row],[HDD]],3)="SAS","SAS", FALSE)))</f>
        <v>SSD</v>
      </c>
      <c r="L222" t="s">
        <v>167</v>
      </c>
      <c r="M222" t="str">
        <f>LEFT(tbl_data[[#This Row],[Location]],LEN(tbl_data[[#This Row],[Location]])-6)</f>
        <v>Washington D.C.</v>
      </c>
      <c r="N222" t="str">
        <f>MID(tbl_data[[#This Row],[Location]],LEN(tbl_data[[#This Row],[City]])+1,3)</f>
        <v>WDC</v>
      </c>
      <c r="O222" t="str">
        <f>RIGHT(tbl_data[[#This Row],[Location]],2)</f>
        <v>01</v>
      </c>
      <c r="P222" t="s">
        <v>201</v>
      </c>
      <c r="Q222" s="5" t="str">
        <f>LEFT(tbl_data[[#This Row],[Price]],1)</f>
        <v>$</v>
      </c>
      <c r="R222" s="9">
        <f>INT(MID(tbl_data[[#This Row],[Price]],2,10))</f>
        <v>297</v>
      </c>
    </row>
    <row r="223" spans="1:18" x14ac:dyDescent="0.25">
      <c r="A223" s="5">
        <v>222</v>
      </c>
      <c r="B223" t="s">
        <v>39</v>
      </c>
      <c r="C223" t="str">
        <f>LEFT(tbl_data[[#This Row],[Model]],FIND(" ",tbl_data[[#This Row],[Model]]))</f>
        <v xml:space="preserve">HP </v>
      </c>
      <c r="D223" t="str">
        <f>RIGHT(tbl_data[[#This Row],[Model]],LEN(tbl_data[[#This Row],[Model]]) -FIND(" ",tbl_data[[#This Row],[Model]],LEN(tbl_data[[#This Row],[Model]])-9))</f>
        <v>E5-2650</v>
      </c>
      <c r="E223" t="s">
        <v>199</v>
      </c>
      <c r="F223">
        <f>IFERROR(INT(LEFT(tbl_data[[#This Row],[RAM]],2)), INT(LEFT(tbl_data[[#This Row],[RAM]],1)))</f>
        <v>12</v>
      </c>
      <c r="G223" t="str">
        <f>"GDDR"&amp; RIGHT(tbl_data[[#This Row],[RAM]],1)</f>
        <v>GDDR3</v>
      </c>
      <c r="H223" t="s">
        <v>200</v>
      </c>
      <c r="I223" t="str">
        <f>IF(MID(tbl_data[[#This Row],[HDD]],2,1)="x", LEFT(tbl_data[[#This Row],[HDD]],2), LEFT(tbl_data[[#This Row],[HDD]],3))</f>
        <v>1x</v>
      </c>
      <c r="J223" t="str">
        <f>MID(tbl_data[[#This Row],[HDD]],LEN(tbl_data[[#This Row],[HDD Count]])+1,LEN(tbl_data[[#This Row],[HDD]])-LEN(tbl_data[[#This Row],[Hard Type]])-LEN(tbl_data[[#This Row],[HDD Count]]))</f>
        <v>120GB</v>
      </c>
      <c r="K223" t="str">
        <f>IF(RIGHT(tbl_data[[#This Row],[HDD]],5)="SATA2","SATA2",IF(RIGHT(tbl_data[[#This Row],[HDD]],3)="SSD","SSD", IF(RIGHT(tbl_data[[#This Row],[HDD]],3)="SAS","SAS", FALSE)))</f>
        <v>SSD</v>
      </c>
      <c r="L223" t="s">
        <v>171</v>
      </c>
      <c r="M223" t="str">
        <f>LEFT(tbl_data[[#This Row],[Location]],LEN(tbl_data[[#This Row],[Location]])-6)</f>
        <v>San Francisco</v>
      </c>
      <c r="N223" t="str">
        <f>MID(tbl_data[[#This Row],[Location]],LEN(tbl_data[[#This Row],[City]])+1,3)</f>
        <v>SFO</v>
      </c>
      <c r="O223" t="str">
        <f>RIGHT(tbl_data[[#This Row],[Location]],2)</f>
        <v>12</v>
      </c>
      <c r="P223" t="s">
        <v>201</v>
      </c>
      <c r="Q223" s="5" t="str">
        <f>LEFT(tbl_data[[#This Row],[Price]],1)</f>
        <v>$</v>
      </c>
      <c r="R223" s="9">
        <f>INT(MID(tbl_data[[#This Row],[Price]],2,10))</f>
        <v>297</v>
      </c>
    </row>
    <row r="224" spans="1:18" x14ac:dyDescent="0.25">
      <c r="A224" s="5">
        <v>223</v>
      </c>
      <c r="B224" t="s">
        <v>27</v>
      </c>
      <c r="C224" t="str">
        <f>LEFT(tbl_data[[#This Row],[Model]],FIND(" ",tbl_data[[#This Row],[Model]]))</f>
        <v xml:space="preserve">HP </v>
      </c>
      <c r="D224" t="str">
        <f>RIGHT(tbl_data[[#This Row],[Model]],LEN(tbl_data[[#This Row],[Model]]) -FIND(" ",tbl_data[[#This Row],[Model]],LEN(tbl_data[[#This Row],[Model]])-9))</f>
        <v>E5-2420</v>
      </c>
      <c r="E224" t="s">
        <v>40</v>
      </c>
      <c r="F224">
        <f>IFERROR(INT(LEFT(tbl_data[[#This Row],[RAM]],2)), INT(LEFT(tbl_data[[#This Row],[RAM]],1)))</f>
        <v>64</v>
      </c>
      <c r="G224" t="str">
        <f>"GDDR"&amp; RIGHT(tbl_data[[#This Row],[RAM]],1)</f>
        <v>GDDR3</v>
      </c>
      <c r="H224" t="s">
        <v>25</v>
      </c>
      <c r="I224" t="str">
        <f>IF(MID(tbl_data[[#This Row],[HDD]],2,1)="x", LEFT(tbl_data[[#This Row],[HDD]],2), LEFT(tbl_data[[#This Row],[HDD]],3))</f>
        <v>8x</v>
      </c>
      <c r="J224" t="str">
        <f>MID(tbl_data[[#This Row],[HDD]],LEN(tbl_data[[#This Row],[HDD Count]])+1,LEN(tbl_data[[#This Row],[HDD]])-LEN(tbl_data[[#This Row],[Hard Type]])-LEN(tbl_data[[#This Row],[HDD Count]]))</f>
        <v>2TB</v>
      </c>
      <c r="K224" t="str">
        <f>IF(RIGHT(tbl_data[[#This Row],[HDD]],5)="SATA2","SATA2",IF(RIGHT(tbl_data[[#This Row],[HDD]],3)="SSD","SSD", IF(RIGHT(tbl_data[[#This Row],[HDD]],3)="SAS","SAS", FALSE)))</f>
        <v>SATA2</v>
      </c>
      <c r="L224" t="s">
        <v>171</v>
      </c>
      <c r="M224" t="str">
        <f>LEFT(tbl_data[[#This Row],[Location]],LEN(tbl_data[[#This Row],[Location]])-6)</f>
        <v>San Francisco</v>
      </c>
      <c r="N224" t="str">
        <f>MID(tbl_data[[#This Row],[Location]],LEN(tbl_data[[#This Row],[City]])+1,3)</f>
        <v>SFO</v>
      </c>
      <c r="O224" t="str">
        <f>RIGHT(tbl_data[[#This Row],[Location]],2)</f>
        <v>12</v>
      </c>
      <c r="P224" t="s">
        <v>268</v>
      </c>
      <c r="Q224" s="5" t="str">
        <f>LEFT(tbl_data[[#This Row],[Price]],1)</f>
        <v>$</v>
      </c>
      <c r="R224" s="9">
        <f>INT(MID(tbl_data[[#This Row],[Price]],2,10))</f>
        <v>200</v>
      </c>
    </row>
    <row r="225" spans="1:18" x14ac:dyDescent="0.25">
      <c r="A225" s="5">
        <v>224</v>
      </c>
      <c r="B225" t="s">
        <v>27</v>
      </c>
      <c r="C225" t="str">
        <f>LEFT(tbl_data[[#This Row],[Model]],FIND(" ",tbl_data[[#This Row],[Model]]))</f>
        <v xml:space="preserve">HP </v>
      </c>
      <c r="D225" t="str">
        <f>RIGHT(tbl_data[[#This Row],[Model]],LEN(tbl_data[[#This Row],[Model]]) -FIND(" ",tbl_data[[#This Row],[Model]],LEN(tbl_data[[#This Row],[Model]])-9))</f>
        <v>E5-2420</v>
      </c>
      <c r="E225" t="s">
        <v>19</v>
      </c>
      <c r="F225">
        <f>IFERROR(INT(LEFT(tbl_data[[#This Row],[RAM]],2)), INT(LEFT(tbl_data[[#This Row],[RAM]],1)))</f>
        <v>16</v>
      </c>
      <c r="G225" t="str">
        <f>"GDDR"&amp; RIGHT(tbl_data[[#This Row],[RAM]],1)</f>
        <v>GDDR3</v>
      </c>
      <c r="H225" t="s">
        <v>194</v>
      </c>
      <c r="I225" t="str">
        <f>IF(MID(tbl_data[[#This Row],[HDD]],2,1)="x", LEFT(tbl_data[[#This Row],[HDD]],2), LEFT(tbl_data[[#This Row],[HDD]],3))</f>
        <v>8x</v>
      </c>
      <c r="J225" t="str">
        <f>MID(tbl_data[[#This Row],[HDD]],LEN(tbl_data[[#This Row],[HDD Count]])+1,LEN(tbl_data[[#This Row],[HDD]])-LEN(tbl_data[[#This Row],[Hard Type]])-LEN(tbl_data[[#This Row],[HDD Count]]))</f>
        <v>3TB</v>
      </c>
      <c r="K225" t="str">
        <f>IF(RIGHT(tbl_data[[#This Row],[HDD]],5)="SATA2","SATA2",IF(RIGHT(tbl_data[[#This Row],[HDD]],3)="SSD","SSD", IF(RIGHT(tbl_data[[#This Row],[HDD]],3)="SAS","SAS", FALSE)))</f>
        <v>SATA2</v>
      </c>
      <c r="L225" t="s">
        <v>171</v>
      </c>
      <c r="M225" t="str">
        <f>LEFT(tbl_data[[#This Row],[Location]],LEN(tbl_data[[#This Row],[Location]])-6)</f>
        <v>San Francisco</v>
      </c>
      <c r="N225" t="str">
        <f>MID(tbl_data[[#This Row],[Location]],LEN(tbl_data[[#This Row],[City]])+1,3)</f>
        <v>SFO</v>
      </c>
      <c r="O225" t="str">
        <f>RIGHT(tbl_data[[#This Row],[Location]],2)</f>
        <v>12</v>
      </c>
      <c r="P225" t="s">
        <v>268</v>
      </c>
      <c r="Q225" s="5" t="str">
        <f>LEFT(tbl_data[[#This Row],[Price]],1)</f>
        <v>$</v>
      </c>
      <c r="R225" s="9">
        <f>INT(MID(tbl_data[[#This Row],[Price]],2,10))</f>
        <v>200</v>
      </c>
    </row>
    <row r="226" spans="1:18" x14ac:dyDescent="0.25">
      <c r="A226" s="5">
        <v>225</v>
      </c>
      <c r="B226" t="s">
        <v>196</v>
      </c>
      <c r="C226" t="str">
        <f>LEFT(tbl_data[[#This Row],[Model]],FIND(" ",tbl_data[[#This Row],[Model]]))</f>
        <v xml:space="preserve">IBM </v>
      </c>
      <c r="D226" t="str">
        <f>RIGHT(tbl_data[[#This Row],[Model]],LEN(tbl_data[[#This Row],[Model]]) -FIND(" ",tbl_data[[#This Row],[Model]],LEN(tbl_data[[#This Row],[Model]])-9))</f>
        <v>E5-2620</v>
      </c>
      <c r="E226" t="s">
        <v>24</v>
      </c>
      <c r="F226">
        <f>IFERROR(INT(LEFT(tbl_data[[#This Row],[RAM]],2)), INT(LEFT(tbl_data[[#This Row],[RAM]],1)))</f>
        <v>32</v>
      </c>
      <c r="G226" t="str">
        <f>"GDDR"&amp; RIGHT(tbl_data[[#This Row],[RAM]],1)</f>
        <v>GDDR3</v>
      </c>
      <c r="H226" t="s">
        <v>64</v>
      </c>
      <c r="I226" t="str">
        <f>IF(MID(tbl_data[[#This Row],[HDD]],2,1)="x", LEFT(tbl_data[[#This Row],[HDD]],2), LEFT(tbl_data[[#This Row],[HDD]],3))</f>
        <v>2x</v>
      </c>
      <c r="J226" t="str">
        <f>MID(tbl_data[[#This Row],[HDD]],LEN(tbl_data[[#This Row],[HDD Count]])+1,LEN(tbl_data[[#This Row],[HDD]])-LEN(tbl_data[[#This Row],[Hard Type]])-LEN(tbl_data[[#This Row],[HDD Count]]))</f>
        <v>1TB</v>
      </c>
      <c r="K226" t="str">
        <f>IF(RIGHT(tbl_data[[#This Row],[HDD]],5)="SATA2","SATA2",IF(RIGHT(tbl_data[[#This Row],[HDD]],3)="SSD","SSD", IF(RIGHT(tbl_data[[#This Row],[HDD]],3)="SAS","SAS", FALSE)))</f>
        <v>SATA2</v>
      </c>
      <c r="L226" t="s">
        <v>171</v>
      </c>
      <c r="M226" t="str">
        <f>LEFT(tbl_data[[#This Row],[Location]],LEN(tbl_data[[#This Row],[Location]])-6)</f>
        <v>San Francisco</v>
      </c>
      <c r="N226" t="str">
        <f>MID(tbl_data[[#This Row],[Location]],LEN(tbl_data[[#This Row],[City]])+1,3)</f>
        <v>SFO</v>
      </c>
      <c r="O226" t="str">
        <f>RIGHT(tbl_data[[#This Row],[Location]],2)</f>
        <v>12</v>
      </c>
      <c r="P226" t="s">
        <v>197</v>
      </c>
      <c r="Q226" s="5" t="str">
        <f>LEFT(tbl_data[[#This Row],[Price]],1)</f>
        <v>$</v>
      </c>
      <c r="R226" s="9">
        <f>INT(MID(tbl_data[[#This Row],[Price]],2,10))</f>
        <v>220</v>
      </c>
    </row>
    <row r="227" spans="1:18" x14ac:dyDescent="0.25">
      <c r="A227" s="5">
        <v>226</v>
      </c>
      <c r="B227" t="s">
        <v>269</v>
      </c>
      <c r="C227" t="str">
        <f>LEFT(tbl_data[[#This Row],[Model]],FIND(" ",tbl_data[[#This Row],[Model]]))</f>
        <v xml:space="preserve">Dell </v>
      </c>
      <c r="D227" t="str">
        <f>RIGHT(tbl_data[[#This Row],[Model]],LEN(tbl_data[[#This Row],[Model]]) -FIND(" ",tbl_data[[#This Row],[Model]],LEN(tbl_data[[#This Row],[Model]])-9))</f>
        <v>E5504</v>
      </c>
      <c r="E227" t="s">
        <v>45</v>
      </c>
      <c r="F227">
        <f>IFERROR(INT(LEFT(tbl_data[[#This Row],[RAM]],2)), INT(LEFT(tbl_data[[#This Row],[RAM]],1)))</f>
        <v>4</v>
      </c>
      <c r="G227" t="str">
        <f>"GDDR"&amp; RIGHT(tbl_data[[#This Row],[RAM]],1)</f>
        <v>GDDR3</v>
      </c>
      <c r="H227" t="s">
        <v>46</v>
      </c>
      <c r="I227" t="str">
        <f>IF(MID(tbl_data[[#This Row],[HDD]],2,1)="x", LEFT(tbl_data[[#This Row],[HDD]],2), LEFT(tbl_data[[#This Row],[HDD]],3))</f>
        <v>4x</v>
      </c>
      <c r="J227" t="str">
        <f>MID(tbl_data[[#This Row],[HDD]],LEN(tbl_data[[#This Row],[HDD Count]])+1,LEN(tbl_data[[#This Row],[HDD]])-LEN(tbl_data[[#This Row],[Hard Type]])-LEN(tbl_data[[#This Row],[HDD Count]]))</f>
        <v>1TB</v>
      </c>
      <c r="K227" t="str">
        <f>IF(RIGHT(tbl_data[[#This Row],[HDD]],5)="SATA2","SATA2",IF(RIGHT(tbl_data[[#This Row],[HDD]],3)="SSD","SSD", IF(RIGHT(tbl_data[[#This Row],[HDD]],3)="SAS","SAS", FALSE)))</f>
        <v>SATA2</v>
      </c>
      <c r="L227" t="s">
        <v>167</v>
      </c>
      <c r="M227" t="str">
        <f>LEFT(tbl_data[[#This Row],[Location]],LEN(tbl_data[[#This Row],[Location]])-6)</f>
        <v>Washington D.C.</v>
      </c>
      <c r="N227" t="str">
        <f>MID(tbl_data[[#This Row],[Location]],LEN(tbl_data[[#This Row],[City]])+1,3)</f>
        <v>WDC</v>
      </c>
      <c r="O227" t="str">
        <f>RIGHT(tbl_data[[#This Row],[Location]],2)</f>
        <v>01</v>
      </c>
      <c r="P227" t="s">
        <v>270</v>
      </c>
      <c r="Q227" s="5" t="str">
        <f>LEFT(tbl_data[[#This Row],[Price]],1)</f>
        <v>$</v>
      </c>
      <c r="R227" s="9">
        <f>INT(MID(tbl_data[[#This Row],[Price]],2,10))</f>
        <v>104</v>
      </c>
    </row>
    <row r="228" spans="1:18" x14ac:dyDescent="0.25">
      <c r="A228" s="5">
        <v>227</v>
      </c>
      <c r="B228" t="s">
        <v>191</v>
      </c>
      <c r="C228" t="str">
        <f>LEFT(tbl_data[[#This Row],[Model]],FIND(" ",tbl_data[[#This Row],[Model]]))</f>
        <v xml:space="preserve">Dell </v>
      </c>
      <c r="D228" t="str">
        <f>RIGHT(tbl_data[[#This Row],[Model]],LEN(tbl_data[[#This Row],[Model]]) -FIND(" ",tbl_data[[#This Row],[Model]],LEN(tbl_data[[#This Row],[Model]])-9))</f>
        <v>E5620</v>
      </c>
      <c r="E228" t="s">
        <v>158</v>
      </c>
      <c r="F228">
        <f>IFERROR(INT(LEFT(tbl_data[[#This Row],[RAM]],2)), INT(LEFT(tbl_data[[#This Row],[RAM]],1)))</f>
        <v>8</v>
      </c>
      <c r="G228" t="str">
        <f>"GDDR"&amp; RIGHT(tbl_data[[#This Row],[RAM]],1)</f>
        <v>GDDR3</v>
      </c>
      <c r="H228" t="s">
        <v>64</v>
      </c>
      <c r="I228" t="str">
        <f>IF(MID(tbl_data[[#This Row],[HDD]],2,1)="x", LEFT(tbl_data[[#This Row],[HDD]],2), LEFT(tbl_data[[#This Row],[HDD]],3))</f>
        <v>2x</v>
      </c>
      <c r="J228" t="str">
        <f>MID(tbl_data[[#This Row],[HDD]],LEN(tbl_data[[#This Row],[HDD Count]])+1,LEN(tbl_data[[#This Row],[HDD]])-LEN(tbl_data[[#This Row],[Hard Type]])-LEN(tbl_data[[#This Row],[HDD Count]]))</f>
        <v>1TB</v>
      </c>
      <c r="K228" t="str">
        <f>IF(RIGHT(tbl_data[[#This Row],[HDD]],5)="SATA2","SATA2",IF(RIGHT(tbl_data[[#This Row],[HDD]],3)="SSD","SSD", IF(RIGHT(tbl_data[[#This Row],[HDD]],3)="SAS","SAS", FALSE)))</f>
        <v>SATA2</v>
      </c>
      <c r="L228" t="s">
        <v>167</v>
      </c>
      <c r="M228" t="str">
        <f>LEFT(tbl_data[[#This Row],[Location]],LEN(tbl_data[[#This Row],[Location]])-6)</f>
        <v>Washington D.C.</v>
      </c>
      <c r="N228" t="str">
        <f>MID(tbl_data[[#This Row],[Location]],LEN(tbl_data[[#This Row],[City]])+1,3)</f>
        <v>WDC</v>
      </c>
      <c r="O228" t="str">
        <f>RIGHT(tbl_data[[#This Row],[Location]],2)</f>
        <v>01</v>
      </c>
      <c r="P228" t="s">
        <v>192</v>
      </c>
      <c r="Q228" s="5" t="str">
        <f>LEFT(tbl_data[[#This Row],[Price]],1)</f>
        <v>$</v>
      </c>
      <c r="R228" s="9">
        <f>INT(MID(tbl_data[[#This Row],[Price]],2,10))</f>
        <v>165</v>
      </c>
    </row>
    <row r="229" spans="1:18" x14ac:dyDescent="0.25">
      <c r="A229" s="5">
        <v>228</v>
      </c>
      <c r="B229" t="s">
        <v>44</v>
      </c>
      <c r="C229" t="str">
        <f>LEFT(tbl_data[[#This Row],[Model]],FIND(" ",tbl_data[[#This Row],[Model]]))</f>
        <v xml:space="preserve">HP </v>
      </c>
      <c r="D229" t="str">
        <f>RIGHT(tbl_data[[#This Row],[Model]],LEN(tbl_data[[#This Row],[Model]]) -FIND(" ",tbl_data[[#This Row],[Model]],LEN(tbl_data[[#This Row],[Model]])-9))</f>
        <v>G850</v>
      </c>
      <c r="E229" t="s">
        <v>45</v>
      </c>
      <c r="F229">
        <f>IFERROR(INT(LEFT(tbl_data[[#This Row],[RAM]],2)), INT(LEFT(tbl_data[[#This Row],[RAM]],1)))</f>
        <v>4</v>
      </c>
      <c r="G229" t="str">
        <f>"GDDR"&amp; RIGHT(tbl_data[[#This Row],[RAM]],1)</f>
        <v>GDDR3</v>
      </c>
      <c r="H229" t="s">
        <v>46</v>
      </c>
      <c r="I229" t="str">
        <f>IF(MID(tbl_data[[#This Row],[HDD]],2,1)="x", LEFT(tbl_data[[#This Row],[HDD]],2), LEFT(tbl_data[[#This Row],[HDD]],3))</f>
        <v>4x</v>
      </c>
      <c r="J229" t="str">
        <f>MID(tbl_data[[#This Row],[HDD]],LEN(tbl_data[[#This Row],[HDD Count]])+1,LEN(tbl_data[[#This Row],[HDD]])-LEN(tbl_data[[#This Row],[Hard Type]])-LEN(tbl_data[[#This Row],[HDD Count]]))</f>
        <v>1TB</v>
      </c>
      <c r="K229" t="str">
        <f>IF(RIGHT(tbl_data[[#This Row],[HDD]],5)="SATA2","SATA2",IF(RIGHT(tbl_data[[#This Row],[HDD]],3)="SSD","SSD", IF(RIGHT(tbl_data[[#This Row],[HDD]],3)="SAS","SAS", FALSE)))</f>
        <v>SATA2</v>
      </c>
      <c r="L229" t="s">
        <v>174</v>
      </c>
      <c r="M229" t="str">
        <f>LEFT(tbl_data[[#This Row],[Location]],LEN(tbl_data[[#This Row],[Location]])-6)</f>
        <v>Singapore</v>
      </c>
      <c r="N229" t="str">
        <f>MID(tbl_data[[#This Row],[Location]],LEN(tbl_data[[#This Row],[City]])+1,3)</f>
        <v>SIN</v>
      </c>
      <c r="O229" t="str">
        <f>RIGHT(tbl_data[[#This Row],[Location]],2)</f>
        <v>11</v>
      </c>
      <c r="P229" t="s">
        <v>271</v>
      </c>
      <c r="Q229" s="5" t="str">
        <f>LEFT(tbl_data[[#This Row],[Price]],1)</f>
        <v>S</v>
      </c>
      <c r="R229" s="9">
        <f>INT(MID(tbl_data[[#This Row],[Price]],2,10))</f>
        <v>119</v>
      </c>
    </row>
    <row r="230" spans="1:18" x14ac:dyDescent="0.25">
      <c r="A230" s="5">
        <v>229</v>
      </c>
      <c r="B230" t="s">
        <v>272</v>
      </c>
      <c r="C230" t="str">
        <f>LEFT(tbl_data[[#This Row],[Model]],FIND(" ",tbl_data[[#This Row],[Model]]))</f>
        <v xml:space="preserve">Dell </v>
      </c>
      <c r="D230" t="str">
        <f>RIGHT(tbl_data[[#This Row],[Model]],LEN(tbl_data[[#This Row],[Model]]) -FIND(" ",tbl_data[[#This Row],[Model]],LEN(tbl_data[[#This Row],[Model]])-9))</f>
        <v>E5-2630v4</v>
      </c>
      <c r="E230" t="s">
        <v>34</v>
      </c>
      <c r="F230">
        <f>IFERROR(INT(LEFT(tbl_data[[#This Row],[RAM]],2)), INT(LEFT(tbl_data[[#This Row],[RAM]],1)))</f>
        <v>64</v>
      </c>
      <c r="G230" t="str">
        <f>"GDDR"&amp; RIGHT(tbl_data[[#This Row],[RAM]],1)</f>
        <v>GDDR4</v>
      </c>
      <c r="H230" t="s">
        <v>264</v>
      </c>
      <c r="I230" t="str">
        <f>IF(MID(tbl_data[[#This Row],[HDD]],2,1)="x", LEFT(tbl_data[[#This Row],[HDD]],2), LEFT(tbl_data[[#This Row],[HDD]],3))</f>
        <v>2x</v>
      </c>
      <c r="J230" t="str">
        <f>MID(tbl_data[[#This Row],[HDD]],LEN(tbl_data[[#This Row],[HDD Count]])+1,LEN(tbl_data[[#This Row],[HDD]])-LEN(tbl_data[[#This Row],[Hard Type]])-LEN(tbl_data[[#This Row],[HDD Count]]))</f>
        <v>240GB</v>
      </c>
      <c r="K230" t="str">
        <f>IF(RIGHT(tbl_data[[#This Row],[HDD]],5)="SATA2","SATA2",IF(RIGHT(tbl_data[[#This Row],[HDD]],3)="SSD","SSD", IF(RIGHT(tbl_data[[#This Row],[HDD]],3)="SAS","SAS", FALSE)))</f>
        <v>SSD</v>
      </c>
      <c r="L230" t="s">
        <v>174</v>
      </c>
      <c r="M230" t="str">
        <f>LEFT(tbl_data[[#This Row],[Location]],LEN(tbl_data[[#This Row],[Location]])-6)</f>
        <v>Singapore</v>
      </c>
      <c r="N230" t="str">
        <f>MID(tbl_data[[#This Row],[Location]],LEN(tbl_data[[#This Row],[City]])+1,3)</f>
        <v>SIN</v>
      </c>
      <c r="O230" t="str">
        <f>RIGHT(tbl_data[[#This Row],[Location]],2)</f>
        <v>11</v>
      </c>
      <c r="P230" t="s">
        <v>273</v>
      </c>
      <c r="Q230" s="5" t="str">
        <f>LEFT(tbl_data[[#This Row],[Price]],1)</f>
        <v>S</v>
      </c>
      <c r="R230" s="9">
        <f>INT(MID(tbl_data[[#This Row],[Price]],2,10))</f>
        <v>489</v>
      </c>
    </row>
    <row r="231" spans="1:18" x14ac:dyDescent="0.25">
      <c r="A231" s="5">
        <v>230</v>
      </c>
      <c r="B231" t="s">
        <v>272</v>
      </c>
      <c r="C231" t="str">
        <f>LEFT(tbl_data[[#This Row],[Model]],FIND(" ",tbl_data[[#This Row],[Model]]))</f>
        <v xml:space="preserve">Dell </v>
      </c>
      <c r="D231" t="str">
        <f>RIGHT(tbl_data[[#This Row],[Model]],LEN(tbl_data[[#This Row],[Model]]) -FIND(" ",tbl_data[[#This Row],[Model]],LEN(tbl_data[[#This Row],[Model]])-9))</f>
        <v>E5-2630v4</v>
      </c>
      <c r="E231" t="s">
        <v>34</v>
      </c>
      <c r="F231">
        <f>IFERROR(INT(LEFT(tbl_data[[#This Row],[RAM]],2)), INT(LEFT(tbl_data[[#This Row],[RAM]],1)))</f>
        <v>64</v>
      </c>
      <c r="G231" t="str">
        <f>"GDDR"&amp; RIGHT(tbl_data[[#This Row],[RAM]],1)</f>
        <v>GDDR4</v>
      </c>
      <c r="H231" t="s">
        <v>264</v>
      </c>
      <c r="I231" t="str">
        <f>IF(MID(tbl_data[[#This Row],[HDD]],2,1)="x", LEFT(tbl_data[[#This Row],[HDD]],2), LEFT(tbl_data[[#This Row],[HDD]],3))</f>
        <v>2x</v>
      </c>
      <c r="J231" t="str">
        <f>MID(tbl_data[[#This Row],[HDD]],LEN(tbl_data[[#This Row],[HDD Count]])+1,LEN(tbl_data[[#This Row],[HDD]])-LEN(tbl_data[[#This Row],[Hard Type]])-LEN(tbl_data[[#This Row],[HDD Count]]))</f>
        <v>240GB</v>
      </c>
      <c r="K231" t="str">
        <f>IF(RIGHT(tbl_data[[#This Row],[HDD]],5)="SATA2","SATA2",IF(RIGHT(tbl_data[[#This Row],[HDD]],3)="SSD","SSD", IF(RIGHT(tbl_data[[#This Row],[HDD]],3)="SAS","SAS", FALSE)))</f>
        <v>SSD</v>
      </c>
      <c r="L231" t="s">
        <v>221</v>
      </c>
      <c r="M231" t="str">
        <f>LEFT(tbl_data[[#This Row],[Location]],LEN(tbl_data[[#This Row],[Location]])-6)</f>
        <v>Hong Kong</v>
      </c>
      <c r="N231" t="str">
        <f>MID(tbl_data[[#This Row],[Location]],LEN(tbl_data[[#This Row],[City]])+1,3)</f>
        <v>HKG</v>
      </c>
      <c r="O231" t="str">
        <f>RIGHT(tbl_data[[#This Row],[Location]],2)</f>
        <v>10</v>
      </c>
      <c r="P231" t="s">
        <v>273</v>
      </c>
      <c r="Q231" s="5" t="str">
        <f>LEFT(tbl_data[[#This Row],[Price]],1)</f>
        <v>S</v>
      </c>
      <c r="R231" s="9">
        <f>INT(MID(tbl_data[[#This Row],[Price]],2,10))</f>
        <v>489</v>
      </c>
    </row>
    <row r="232" spans="1:18" x14ac:dyDescent="0.25">
      <c r="A232" s="5">
        <v>231</v>
      </c>
      <c r="B232" t="s">
        <v>207</v>
      </c>
      <c r="C232" t="str">
        <f>LEFT(tbl_data[[#This Row],[Model]],FIND(" ",tbl_data[[#This Row],[Model]]))</f>
        <v xml:space="preserve">Dell </v>
      </c>
      <c r="D232" t="str">
        <f>RIGHT(tbl_data[[#This Row],[Model]],LEN(tbl_data[[#This Row],[Model]]) -FIND(" ",tbl_data[[#This Row],[Model]],LEN(tbl_data[[#This Row],[Model]])-9))</f>
        <v>E5-2620V4</v>
      </c>
      <c r="E232" t="s">
        <v>34</v>
      </c>
      <c r="F232">
        <f>IFERROR(INT(LEFT(tbl_data[[#This Row],[RAM]],2)), INT(LEFT(tbl_data[[#This Row],[RAM]],1)))</f>
        <v>64</v>
      </c>
      <c r="G232" t="str">
        <f>"GDDR"&amp; RIGHT(tbl_data[[#This Row],[RAM]],1)</f>
        <v>GDDR4</v>
      </c>
      <c r="H232" t="s">
        <v>35</v>
      </c>
      <c r="I232" t="str">
        <f>IF(MID(tbl_data[[#This Row],[HDD]],2,1)="x", LEFT(tbl_data[[#This Row],[HDD]],2), LEFT(tbl_data[[#This Row],[HDD]],3))</f>
        <v>4x</v>
      </c>
      <c r="J232" t="str">
        <f>MID(tbl_data[[#This Row],[HDD]],LEN(tbl_data[[#This Row],[HDD Count]])+1,LEN(tbl_data[[#This Row],[HDD]])-LEN(tbl_data[[#This Row],[Hard Type]])-LEN(tbl_data[[#This Row],[HDD Count]]))</f>
        <v>2TB</v>
      </c>
      <c r="K232" t="str">
        <f>IF(RIGHT(tbl_data[[#This Row],[HDD]],5)="SATA2","SATA2",IF(RIGHT(tbl_data[[#This Row],[HDD]],3)="SSD","SSD", IF(RIGHT(tbl_data[[#This Row],[HDD]],3)="SAS","SAS", FALSE)))</f>
        <v>SATA2</v>
      </c>
      <c r="L232" t="s">
        <v>221</v>
      </c>
      <c r="M232" t="str">
        <f>LEFT(tbl_data[[#This Row],[Location]],LEN(tbl_data[[#This Row],[Location]])-6)</f>
        <v>Hong Kong</v>
      </c>
      <c r="N232" t="str">
        <f>MID(tbl_data[[#This Row],[Location]],LEN(tbl_data[[#This Row],[City]])+1,3)</f>
        <v>HKG</v>
      </c>
      <c r="O232" t="str">
        <f>RIGHT(tbl_data[[#This Row],[Location]],2)</f>
        <v>10</v>
      </c>
      <c r="P232" t="s">
        <v>208</v>
      </c>
      <c r="Q232" s="5" t="str">
        <f>LEFT(tbl_data[[#This Row],[Price]],1)</f>
        <v>S</v>
      </c>
      <c r="R232" s="9">
        <f>INT(MID(tbl_data[[#This Row],[Price]],2,10))</f>
        <v>421</v>
      </c>
    </row>
    <row r="233" spans="1:18" x14ac:dyDescent="0.25">
      <c r="A233" s="5">
        <v>232</v>
      </c>
      <c r="B233" t="s">
        <v>274</v>
      </c>
      <c r="C233" t="str">
        <f>LEFT(tbl_data[[#This Row],[Model]],FIND(" ",tbl_data[[#This Row],[Model]]))</f>
        <v xml:space="preserve">RH2288v32x </v>
      </c>
      <c r="D233" t="str">
        <f>RIGHT(tbl_data[[#This Row],[Model]],LEN(tbl_data[[#This Row],[Model]]) -FIND(" ",tbl_data[[#This Row],[Model]],LEN(tbl_data[[#This Row],[Model]])-9))</f>
        <v>E5-2620V4</v>
      </c>
      <c r="E233" t="s">
        <v>34</v>
      </c>
      <c r="F233">
        <f>IFERROR(INT(LEFT(tbl_data[[#This Row],[RAM]],2)), INT(LEFT(tbl_data[[#This Row],[RAM]],1)))</f>
        <v>64</v>
      </c>
      <c r="G233" t="str">
        <f>"GDDR"&amp; RIGHT(tbl_data[[#This Row],[RAM]],1)</f>
        <v>GDDR4</v>
      </c>
      <c r="H233" t="s">
        <v>35</v>
      </c>
      <c r="I233" t="str">
        <f>IF(MID(tbl_data[[#This Row],[HDD]],2,1)="x", LEFT(tbl_data[[#This Row],[HDD]],2), LEFT(tbl_data[[#This Row],[HDD]],3))</f>
        <v>4x</v>
      </c>
      <c r="J233" t="str">
        <f>MID(tbl_data[[#This Row],[HDD]],LEN(tbl_data[[#This Row],[HDD Count]])+1,LEN(tbl_data[[#This Row],[HDD]])-LEN(tbl_data[[#This Row],[Hard Type]])-LEN(tbl_data[[#This Row],[HDD Count]]))</f>
        <v>2TB</v>
      </c>
      <c r="K233" t="str">
        <f>IF(RIGHT(tbl_data[[#This Row],[HDD]],5)="SATA2","SATA2",IF(RIGHT(tbl_data[[#This Row],[HDD]],3)="SSD","SSD", IF(RIGHT(tbl_data[[#This Row],[HDD]],3)="SAS","SAS", FALSE)))</f>
        <v>SATA2</v>
      </c>
      <c r="L233" t="s">
        <v>174</v>
      </c>
      <c r="M233" t="str">
        <f>LEFT(tbl_data[[#This Row],[Location]],LEN(tbl_data[[#This Row],[Location]])-6)</f>
        <v>Singapore</v>
      </c>
      <c r="N233" t="str">
        <f>MID(tbl_data[[#This Row],[Location]],LEN(tbl_data[[#This Row],[City]])+1,3)</f>
        <v>SIN</v>
      </c>
      <c r="O233" t="str">
        <f>RIGHT(tbl_data[[#This Row],[Location]],2)</f>
        <v>11</v>
      </c>
      <c r="P233" t="s">
        <v>275</v>
      </c>
      <c r="Q233" s="5" t="str">
        <f>LEFT(tbl_data[[#This Row],[Price]],1)</f>
        <v>S</v>
      </c>
      <c r="R233" s="9">
        <f>INT(MID(tbl_data[[#This Row],[Price]],2,10))</f>
        <v>319</v>
      </c>
    </row>
    <row r="234" spans="1:18" x14ac:dyDescent="0.25">
      <c r="A234" s="5">
        <v>233</v>
      </c>
      <c r="B234" t="s">
        <v>29</v>
      </c>
      <c r="C234" t="str">
        <f>LEFT(tbl_data[[#This Row],[Model]],FIND(" ",tbl_data[[#This Row],[Model]]))</f>
        <v xml:space="preserve">RH2288v32x </v>
      </c>
      <c r="D234" t="str">
        <f>RIGHT(tbl_data[[#This Row],[Model]],LEN(tbl_data[[#This Row],[Model]]) -FIND(" ",tbl_data[[#This Row],[Model]],LEN(tbl_data[[#This Row],[Model]])-9))</f>
        <v>E5-2650V4</v>
      </c>
      <c r="E234" t="s">
        <v>30</v>
      </c>
      <c r="F234">
        <f>IFERROR(INT(LEFT(tbl_data[[#This Row],[RAM]],2)), INT(LEFT(tbl_data[[#This Row],[RAM]],1)))</f>
        <v>12</v>
      </c>
      <c r="G234" t="str">
        <f>"GDDR"&amp; RIGHT(tbl_data[[#This Row],[RAM]],1)</f>
        <v>GDDR4</v>
      </c>
      <c r="H234" t="s">
        <v>31</v>
      </c>
      <c r="I234" t="str">
        <f>IF(MID(tbl_data[[#This Row],[HDD]],2,1)="x", LEFT(tbl_data[[#This Row],[HDD]],2), LEFT(tbl_data[[#This Row],[HDD]],3))</f>
        <v>4x</v>
      </c>
      <c r="J234" t="str">
        <f>MID(tbl_data[[#This Row],[HDD]],LEN(tbl_data[[#This Row],[HDD Count]])+1,LEN(tbl_data[[#This Row],[HDD]])-LEN(tbl_data[[#This Row],[Hard Type]])-LEN(tbl_data[[#This Row],[HDD Count]]))</f>
        <v>480GB</v>
      </c>
      <c r="K234" t="str">
        <f>IF(RIGHT(tbl_data[[#This Row],[HDD]],5)="SATA2","SATA2",IF(RIGHT(tbl_data[[#This Row],[HDD]],3)="SSD","SSD", IF(RIGHT(tbl_data[[#This Row],[HDD]],3)="SAS","SAS", FALSE)))</f>
        <v>SSD</v>
      </c>
      <c r="L234" t="s">
        <v>174</v>
      </c>
      <c r="M234" t="str">
        <f>LEFT(tbl_data[[#This Row],[Location]],LEN(tbl_data[[#This Row],[Location]])-6)</f>
        <v>Singapore</v>
      </c>
      <c r="N234" t="str">
        <f>MID(tbl_data[[#This Row],[Location]],LEN(tbl_data[[#This Row],[City]])+1,3)</f>
        <v>SIN</v>
      </c>
      <c r="O234" t="str">
        <f>RIGHT(tbl_data[[#This Row],[Location]],2)</f>
        <v>11</v>
      </c>
      <c r="P234" t="s">
        <v>276</v>
      </c>
      <c r="Q234" s="5" t="str">
        <f>LEFT(tbl_data[[#This Row],[Price]],1)</f>
        <v>S</v>
      </c>
      <c r="R234" s="9">
        <f>INT(MID(tbl_data[[#This Row],[Price]],2,10))</f>
        <v>429</v>
      </c>
    </row>
    <row r="235" spans="1:18" x14ac:dyDescent="0.25">
      <c r="A235" s="5">
        <v>234</v>
      </c>
      <c r="B235" t="s">
        <v>72</v>
      </c>
      <c r="C235" t="str">
        <f>LEFT(tbl_data[[#This Row],[Model]],FIND(" ",tbl_data[[#This Row],[Model]]))</f>
        <v xml:space="preserve">Dell </v>
      </c>
      <c r="D235" t="str">
        <f>RIGHT(tbl_data[[#This Row],[Model]],LEN(tbl_data[[#This Row],[Model]]) -FIND(" ",tbl_data[[#This Row],[Model]],LEN(tbl_data[[#This Row],[Model]])-9))</f>
        <v>E3-1270v2</v>
      </c>
      <c r="E235" t="s">
        <v>158</v>
      </c>
      <c r="F235">
        <f>IFERROR(INT(LEFT(tbl_data[[#This Row],[RAM]],2)), INT(LEFT(tbl_data[[#This Row],[RAM]],1)))</f>
        <v>8</v>
      </c>
      <c r="G235" t="str">
        <f>"GDDR"&amp; RIGHT(tbl_data[[#This Row],[RAM]],1)</f>
        <v>GDDR3</v>
      </c>
      <c r="H235" t="s">
        <v>64</v>
      </c>
      <c r="I235" t="str">
        <f>IF(MID(tbl_data[[#This Row],[HDD]],2,1)="x", LEFT(tbl_data[[#This Row],[HDD]],2), LEFT(tbl_data[[#This Row],[HDD]],3))</f>
        <v>2x</v>
      </c>
      <c r="J235" t="str">
        <f>MID(tbl_data[[#This Row],[HDD]],LEN(tbl_data[[#This Row],[HDD Count]])+1,LEN(tbl_data[[#This Row],[HDD]])-LEN(tbl_data[[#This Row],[Hard Type]])-LEN(tbl_data[[#This Row],[HDD Count]]))</f>
        <v>1TB</v>
      </c>
      <c r="K235" t="str">
        <f>IF(RIGHT(tbl_data[[#This Row],[HDD]],5)="SATA2","SATA2",IF(RIGHT(tbl_data[[#This Row],[HDD]],3)="SSD","SSD", IF(RIGHT(tbl_data[[#This Row],[HDD]],3)="SAS","SAS", FALSE)))</f>
        <v>SATA2</v>
      </c>
      <c r="L235" t="s">
        <v>174</v>
      </c>
      <c r="M235" t="str">
        <f>LEFT(tbl_data[[#This Row],[Location]],LEN(tbl_data[[#This Row],[Location]])-6)</f>
        <v>Singapore</v>
      </c>
      <c r="N235" t="str">
        <f>MID(tbl_data[[#This Row],[Location]],LEN(tbl_data[[#This Row],[City]])+1,3)</f>
        <v>SIN</v>
      </c>
      <c r="O235" t="str">
        <f>RIGHT(tbl_data[[#This Row],[Location]],2)</f>
        <v>11</v>
      </c>
      <c r="P235" t="s">
        <v>277</v>
      </c>
      <c r="Q235" s="5" t="str">
        <f>LEFT(tbl_data[[#This Row],[Price]],1)</f>
        <v>S</v>
      </c>
      <c r="R235" s="9">
        <f>INT(MID(tbl_data[[#This Row],[Price]],2,10))</f>
        <v>199</v>
      </c>
    </row>
    <row r="236" spans="1:18" x14ac:dyDescent="0.25">
      <c r="A236" s="5">
        <v>235</v>
      </c>
      <c r="B236" t="s">
        <v>44</v>
      </c>
      <c r="C236" t="str">
        <f>LEFT(tbl_data[[#This Row],[Model]],FIND(" ",tbl_data[[#This Row],[Model]]))</f>
        <v xml:space="preserve">HP </v>
      </c>
      <c r="D236" t="str">
        <f>RIGHT(tbl_data[[#This Row],[Model]],LEN(tbl_data[[#This Row],[Model]]) -FIND(" ",tbl_data[[#This Row],[Model]],LEN(tbl_data[[#This Row],[Model]])-9))</f>
        <v>G850</v>
      </c>
      <c r="E236" t="s">
        <v>19</v>
      </c>
      <c r="F236">
        <f>IFERROR(INT(LEFT(tbl_data[[#This Row],[RAM]],2)), INT(LEFT(tbl_data[[#This Row],[RAM]],1)))</f>
        <v>16</v>
      </c>
      <c r="G236" t="str">
        <f>"GDDR"&amp; RIGHT(tbl_data[[#This Row],[RAM]],1)</f>
        <v>GDDR3</v>
      </c>
      <c r="H236" t="s">
        <v>46</v>
      </c>
      <c r="I236" t="str">
        <f>IF(MID(tbl_data[[#This Row],[HDD]],2,1)="x", LEFT(tbl_data[[#This Row],[HDD]],2), LEFT(tbl_data[[#This Row],[HDD]],3))</f>
        <v>4x</v>
      </c>
      <c r="J236" t="str">
        <f>MID(tbl_data[[#This Row],[HDD]],LEN(tbl_data[[#This Row],[HDD Count]])+1,LEN(tbl_data[[#This Row],[HDD]])-LEN(tbl_data[[#This Row],[Hard Type]])-LEN(tbl_data[[#This Row],[HDD Count]]))</f>
        <v>1TB</v>
      </c>
      <c r="K236" t="str">
        <f>IF(RIGHT(tbl_data[[#This Row],[HDD]],5)="SATA2","SATA2",IF(RIGHT(tbl_data[[#This Row],[HDD]],3)="SSD","SSD", IF(RIGHT(tbl_data[[#This Row],[HDD]],3)="SAS","SAS", FALSE)))</f>
        <v>SATA2</v>
      </c>
      <c r="L236" t="s">
        <v>211</v>
      </c>
      <c r="M236" t="str">
        <f>LEFT(tbl_data[[#This Row],[Location]],LEN(tbl_data[[#This Row],[Location]])-6)</f>
        <v>Frankfurt</v>
      </c>
      <c r="N236" t="str">
        <f>MID(tbl_data[[#This Row],[Location]],LEN(tbl_data[[#This Row],[City]])+1,3)</f>
        <v>FRA</v>
      </c>
      <c r="O236" t="str">
        <f>RIGHT(tbl_data[[#This Row],[Location]],2)</f>
        <v>10</v>
      </c>
      <c r="P236" t="s">
        <v>22</v>
      </c>
      <c r="Q236" s="5" t="str">
        <f>LEFT(tbl_data[[#This Row],[Price]],1)</f>
        <v>€</v>
      </c>
      <c r="R236" s="9">
        <f>INT(MID(tbl_data[[#This Row],[Price]],2,10))</f>
        <v>49</v>
      </c>
    </row>
    <row r="237" spans="1:18" x14ac:dyDescent="0.25">
      <c r="A237" s="5">
        <v>236</v>
      </c>
      <c r="B237" t="s">
        <v>278</v>
      </c>
      <c r="C237" t="str">
        <f>LEFT(tbl_data[[#This Row],[Model]],FIND(" ",tbl_data[[#This Row],[Model]]))</f>
        <v xml:space="preserve">Dell </v>
      </c>
      <c r="D237" t="str">
        <f>RIGHT(tbl_data[[#This Row],[Model]],LEN(tbl_data[[#This Row],[Model]]) -FIND(" ",tbl_data[[#This Row],[Model]],LEN(tbl_data[[#This Row],[Model]])-9))</f>
        <v>E5-2620v2</v>
      </c>
      <c r="E237" t="s">
        <v>158</v>
      </c>
      <c r="F237">
        <f>IFERROR(INT(LEFT(tbl_data[[#This Row],[RAM]],2)), INT(LEFT(tbl_data[[#This Row],[RAM]],1)))</f>
        <v>8</v>
      </c>
      <c r="G237" t="str">
        <f>"GDDR"&amp; RIGHT(tbl_data[[#This Row],[RAM]],1)</f>
        <v>GDDR3</v>
      </c>
      <c r="H237" t="s">
        <v>64</v>
      </c>
      <c r="I237" t="str">
        <f>IF(MID(tbl_data[[#This Row],[HDD]],2,1)="x", LEFT(tbl_data[[#This Row],[HDD]],2), LEFT(tbl_data[[#This Row],[HDD]],3))</f>
        <v>2x</v>
      </c>
      <c r="J237" t="str">
        <f>MID(tbl_data[[#This Row],[HDD]],LEN(tbl_data[[#This Row],[HDD Count]])+1,LEN(tbl_data[[#This Row],[HDD]])-LEN(tbl_data[[#This Row],[Hard Type]])-LEN(tbl_data[[#This Row],[HDD Count]]))</f>
        <v>1TB</v>
      </c>
      <c r="K237" t="str">
        <f>IF(RIGHT(tbl_data[[#This Row],[HDD]],5)="SATA2","SATA2",IF(RIGHT(tbl_data[[#This Row],[HDD]],3)="SSD","SSD", IF(RIGHT(tbl_data[[#This Row],[HDD]],3)="SAS","SAS", FALSE)))</f>
        <v>SATA2</v>
      </c>
      <c r="L237" t="s">
        <v>174</v>
      </c>
      <c r="M237" t="str">
        <f>LEFT(tbl_data[[#This Row],[Location]],LEN(tbl_data[[#This Row],[Location]])-6)</f>
        <v>Singapore</v>
      </c>
      <c r="N237" t="str">
        <f>MID(tbl_data[[#This Row],[Location]],LEN(tbl_data[[#This Row],[City]])+1,3)</f>
        <v>SIN</v>
      </c>
      <c r="O237" t="str">
        <f>RIGHT(tbl_data[[#This Row],[Location]],2)</f>
        <v>11</v>
      </c>
      <c r="P237" t="s">
        <v>275</v>
      </c>
      <c r="Q237" s="5" t="str">
        <f>LEFT(tbl_data[[#This Row],[Price]],1)</f>
        <v>S</v>
      </c>
      <c r="R237" s="9">
        <f>INT(MID(tbl_data[[#This Row],[Price]],2,10))</f>
        <v>319</v>
      </c>
    </row>
    <row r="238" spans="1:18" x14ac:dyDescent="0.25">
      <c r="A238" s="5">
        <v>237</v>
      </c>
      <c r="B238" t="s">
        <v>72</v>
      </c>
      <c r="C238" t="str">
        <f>LEFT(tbl_data[[#This Row],[Model]],FIND(" ",tbl_data[[#This Row],[Model]]))</f>
        <v xml:space="preserve">Dell </v>
      </c>
      <c r="D238" t="str">
        <f>RIGHT(tbl_data[[#This Row],[Model]],LEN(tbl_data[[#This Row],[Model]]) -FIND(" ",tbl_data[[#This Row],[Model]],LEN(tbl_data[[#This Row],[Model]])-9))</f>
        <v>E3-1270v2</v>
      </c>
      <c r="E238" t="s">
        <v>158</v>
      </c>
      <c r="F238">
        <f>IFERROR(INT(LEFT(tbl_data[[#This Row],[RAM]],2)), INT(LEFT(tbl_data[[#This Row],[RAM]],1)))</f>
        <v>8</v>
      </c>
      <c r="G238" t="str">
        <f>"GDDR"&amp; RIGHT(tbl_data[[#This Row],[RAM]],1)</f>
        <v>GDDR3</v>
      </c>
      <c r="H238" t="s">
        <v>64</v>
      </c>
      <c r="I238" t="str">
        <f>IF(MID(tbl_data[[#This Row],[HDD]],2,1)="x", LEFT(tbl_data[[#This Row],[HDD]],2), LEFT(tbl_data[[#This Row],[HDD]],3))</f>
        <v>2x</v>
      </c>
      <c r="J238" t="str">
        <f>MID(tbl_data[[#This Row],[HDD]],LEN(tbl_data[[#This Row],[HDD Count]])+1,LEN(tbl_data[[#This Row],[HDD]])-LEN(tbl_data[[#This Row],[Hard Type]])-LEN(tbl_data[[#This Row],[HDD Count]]))</f>
        <v>1TB</v>
      </c>
      <c r="K238" t="str">
        <f>IF(RIGHT(tbl_data[[#This Row],[HDD]],5)="SATA2","SATA2",IF(RIGHT(tbl_data[[#This Row],[HDD]],3)="SSD","SSD", IF(RIGHT(tbl_data[[#This Row],[HDD]],3)="SAS","SAS", FALSE)))</f>
        <v>SATA2</v>
      </c>
      <c r="L238" t="s">
        <v>221</v>
      </c>
      <c r="M238" t="str">
        <f>LEFT(tbl_data[[#This Row],[Location]],LEN(tbl_data[[#This Row],[Location]])-6)</f>
        <v>Hong Kong</v>
      </c>
      <c r="N238" t="str">
        <f>MID(tbl_data[[#This Row],[Location]],LEN(tbl_data[[#This Row],[City]])+1,3)</f>
        <v>HKG</v>
      </c>
      <c r="O238" t="str">
        <f>RIGHT(tbl_data[[#This Row],[Location]],2)</f>
        <v>10</v>
      </c>
      <c r="P238" t="s">
        <v>277</v>
      </c>
      <c r="Q238" s="5" t="str">
        <f>LEFT(tbl_data[[#This Row],[Price]],1)</f>
        <v>S</v>
      </c>
      <c r="R238" s="9">
        <f>INT(MID(tbl_data[[#This Row],[Price]],2,10))</f>
        <v>199</v>
      </c>
    </row>
    <row r="239" spans="1:18" x14ac:dyDescent="0.25">
      <c r="A239" s="5">
        <v>238</v>
      </c>
      <c r="B239" t="s">
        <v>37</v>
      </c>
      <c r="C239" t="str">
        <f>LEFT(tbl_data[[#This Row],[Model]],FIND(" ",tbl_data[[#This Row],[Model]]))</f>
        <v xml:space="preserve">Dell </v>
      </c>
      <c r="D239" t="str">
        <f>RIGHT(tbl_data[[#This Row],[Model]],LEN(tbl_data[[#This Row],[Model]]) -FIND(" ",tbl_data[[#This Row],[Model]],LEN(tbl_data[[#This Row],[Model]])-9))</f>
        <v>E3-1230v2</v>
      </c>
      <c r="E239" t="s">
        <v>19</v>
      </c>
      <c r="F239">
        <f>IFERROR(INT(LEFT(tbl_data[[#This Row],[RAM]],2)), INT(LEFT(tbl_data[[#This Row],[RAM]],1)))</f>
        <v>16</v>
      </c>
      <c r="G239" t="str">
        <f>"GDDR"&amp; RIGHT(tbl_data[[#This Row],[RAM]],1)</f>
        <v>GDDR3</v>
      </c>
      <c r="H239" t="s">
        <v>61</v>
      </c>
      <c r="I239" t="str">
        <f>IF(MID(tbl_data[[#This Row],[HDD]],2,1)="x", LEFT(tbl_data[[#This Row],[HDD]],2), LEFT(tbl_data[[#This Row],[HDD]],3))</f>
        <v>2x</v>
      </c>
      <c r="J239" t="str">
        <f>MID(tbl_data[[#This Row],[HDD]],LEN(tbl_data[[#This Row],[HDD Count]])+1,LEN(tbl_data[[#This Row],[HDD]])-LEN(tbl_data[[#This Row],[Hard Type]])-LEN(tbl_data[[#This Row],[HDD Count]]))</f>
        <v>500GB</v>
      </c>
      <c r="K239" t="str">
        <f>IF(RIGHT(tbl_data[[#This Row],[HDD]],5)="SATA2","SATA2",IF(RIGHT(tbl_data[[#This Row],[HDD]],3)="SSD","SSD", IF(RIGHT(tbl_data[[#This Row],[HDD]],3)="SAS","SAS", FALSE)))</f>
        <v>SATA2</v>
      </c>
      <c r="L239" t="s">
        <v>211</v>
      </c>
      <c r="M239" t="str">
        <f>LEFT(tbl_data[[#This Row],[Location]],LEN(tbl_data[[#This Row],[Location]])-6)</f>
        <v>Frankfurt</v>
      </c>
      <c r="N239" t="str">
        <f>MID(tbl_data[[#This Row],[Location]],LEN(tbl_data[[#This Row],[City]])+1,3)</f>
        <v>FRA</v>
      </c>
      <c r="O239" t="str">
        <f>RIGHT(tbl_data[[#This Row],[Location]],2)</f>
        <v>10</v>
      </c>
      <c r="P239" t="s">
        <v>279</v>
      </c>
      <c r="Q239" s="5" t="str">
        <f>LEFT(tbl_data[[#This Row],[Price]],1)</f>
        <v>€</v>
      </c>
      <c r="R239" s="9">
        <f>INT(MID(tbl_data[[#This Row],[Price]],2,10))</f>
        <v>74</v>
      </c>
    </row>
    <row r="240" spans="1:18" x14ac:dyDescent="0.25">
      <c r="A240" s="5">
        <v>239</v>
      </c>
      <c r="B240" t="s">
        <v>280</v>
      </c>
      <c r="C240" t="str">
        <f>LEFT(tbl_data[[#This Row],[Model]],FIND(" ",tbl_data[[#This Row],[Model]]))</f>
        <v xml:space="preserve">HP </v>
      </c>
      <c r="D240" t="str">
        <f>RIGHT(tbl_data[[#This Row],[Model]],LEN(tbl_data[[#This Row],[Model]]) -FIND(" ",tbl_data[[#This Row],[Model]],LEN(tbl_data[[#This Row],[Model]])-9))</f>
        <v>E3-1270v5</v>
      </c>
      <c r="E240" t="s">
        <v>81</v>
      </c>
      <c r="F240">
        <f>IFERROR(INT(LEFT(tbl_data[[#This Row],[RAM]],2)), INT(LEFT(tbl_data[[#This Row],[RAM]],1)))</f>
        <v>16</v>
      </c>
      <c r="G240" t="str">
        <f>"GDDR"&amp; RIGHT(tbl_data[[#This Row],[RAM]],1)</f>
        <v>GDDR4</v>
      </c>
      <c r="H240" t="s">
        <v>64</v>
      </c>
      <c r="I240" t="str">
        <f>IF(MID(tbl_data[[#This Row],[HDD]],2,1)="x", LEFT(tbl_data[[#This Row],[HDD]],2), LEFT(tbl_data[[#This Row],[HDD]],3))</f>
        <v>2x</v>
      </c>
      <c r="J240" t="str">
        <f>MID(tbl_data[[#This Row],[HDD]],LEN(tbl_data[[#This Row],[HDD Count]])+1,LEN(tbl_data[[#This Row],[HDD]])-LEN(tbl_data[[#This Row],[Hard Type]])-LEN(tbl_data[[#This Row],[HDD Count]]))</f>
        <v>1TB</v>
      </c>
      <c r="K240" t="str">
        <f>IF(RIGHT(tbl_data[[#This Row],[HDD]],5)="SATA2","SATA2",IF(RIGHT(tbl_data[[#This Row],[HDD]],3)="SSD","SSD", IF(RIGHT(tbl_data[[#This Row],[HDD]],3)="SAS","SAS", FALSE)))</f>
        <v>SATA2</v>
      </c>
      <c r="L240" t="s">
        <v>211</v>
      </c>
      <c r="M240" t="str">
        <f>LEFT(tbl_data[[#This Row],[Location]],LEN(tbl_data[[#This Row],[Location]])-6)</f>
        <v>Frankfurt</v>
      </c>
      <c r="N240" t="str">
        <f>MID(tbl_data[[#This Row],[Location]],LEN(tbl_data[[#This Row],[City]])+1,3)</f>
        <v>FRA</v>
      </c>
      <c r="O240" t="str">
        <f>RIGHT(tbl_data[[#This Row],[Location]],2)</f>
        <v>10</v>
      </c>
      <c r="P240" t="s">
        <v>82</v>
      </c>
      <c r="Q240" s="5" t="str">
        <f>LEFT(tbl_data[[#This Row],[Price]],1)</f>
        <v>€</v>
      </c>
      <c r="R240" s="9">
        <f>INT(MID(tbl_data[[#This Row],[Price]],2,10))</f>
        <v>112</v>
      </c>
    </row>
    <row r="241" spans="1:18" x14ac:dyDescent="0.25">
      <c r="A241" s="5">
        <v>240</v>
      </c>
      <c r="B241" t="s">
        <v>78</v>
      </c>
      <c r="C241" t="str">
        <f>LEFT(tbl_data[[#This Row],[Model]],FIND(" ",tbl_data[[#This Row],[Model]]))</f>
        <v xml:space="preserve">HP </v>
      </c>
      <c r="D241" t="str">
        <f>RIGHT(tbl_data[[#This Row],[Model]],LEN(tbl_data[[#This Row],[Model]]) -FIND(" ",tbl_data[[#This Row],[Model]],LEN(tbl_data[[#This Row],[Model]])-9))</f>
        <v>E3-1230</v>
      </c>
      <c r="E241" t="s">
        <v>19</v>
      </c>
      <c r="F241">
        <f>IFERROR(INT(LEFT(tbl_data[[#This Row],[RAM]],2)), INT(LEFT(tbl_data[[#This Row],[RAM]],1)))</f>
        <v>16</v>
      </c>
      <c r="G241" t="str">
        <f>"GDDR"&amp; RIGHT(tbl_data[[#This Row],[RAM]],1)</f>
        <v>GDDR3</v>
      </c>
      <c r="H241" t="s">
        <v>46</v>
      </c>
      <c r="I241" t="str">
        <f>IF(MID(tbl_data[[#This Row],[HDD]],2,1)="x", LEFT(tbl_data[[#This Row],[HDD]],2), LEFT(tbl_data[[#This Row],[HDD]],3))</f>
        <v>4x</v>
      </c>
      <c r="J241" t="str">
        <f>MID(tbl_data[[#This Row],[HDD]],LEN(tbl_data[[#This Row],[HDD Count]])+1,LEN(tbl_data[[#This Row],[HDD]])-LEN(tbl_data[[#This Row],[Hard Type]])-LEN(tbl_data[[#This Row],[HDD Count]]))</f>
        <v>1TB</v>
      </c>
      <c r="K241" t="str">
        <f>IF(RIGHT(tbl_data[[#This Row],[HDD]],5)="SATA2","SATA2",IF(RIGHT(tbl_data[[#This Row],[HDD]],3)="SSD","SSD", IF(RIGHT(tbl_data[[#This Row],[HDD]],3)="SAS","SAS", FALSE)))</f>
        <v>SATA2</v>
      </c>
      <c r="L241" t="s">
        <v>211</v>
      </c>
      <c r="M241" t="str">
        <f>LEFT(tbl_data[[#This Row],[Location]],LEN(tbl_data[[#This Row],[Location]])-6)</f>
        <v>Frankfurt</v>
      </c>
      <c r="N241" t="str">
        <f>MID(tbl_data[[#This Row],[Location]],LEN(tbl_data[[#This Row],[City]])+1,3)</f>
        <v>FRA</v>
      </c>
      <c r="O241" t="str">
        <f>RIGHT(tbl_data[[#This Row],[Location]],2)</f>
        <v>10</v>
      </c>
      <c r="P241" t="s">
        <v>281</v>
      </c>
      <c r="Q241" s="5" t="str">
        <f>LEFT(tbl_data[[#This Row],[Price]],1)</f>
        <v>€</v>
      </c>
      <c r="R241" s="9">
        <f>INT(MID(tbl_data[[#This Row],[Price]],2,10))</f>
        <v>75</v>
      </c>
    </row>
    <row r="242" spans="1:18" x14ac:dyDescent="0.25">
      <c r="A242" s="5">
        <v>241</v>
      </c>
      <c r="B242" t="s">
        <v>27</v>
      </c>
      <c r="C242" t="str">
        <f>LEFT(tbl_data[[#This Row],[Model]],FIND(" ",tbl_data[[#This Row],[Model]]))</f>
        <v xml:space="preserve">HP </v>
      </c>
      <c r="D242" t="str">
        <f>RIGHT(tbl_data[[#This Row],[Model]],LEN(tbl_data[[#This Row],[Model]]) -FIND(" ",tbl_data[[#This Row],[Model]],LEN(tbl_data[[#This Row],[Model]])-9))</f>
        <v>E5-2420</v>
      </c>
      <c r="E242" t="s">
        <v>40</v>
      </c>
      <c r="F242">
        <f>IFERROR(INT(LEFT(tbl_data[[#This Row],[RAM]],2)), INT(LEFT(tbl_data[[#This Row],[RAM]],1)))</f>
        <v>64</v>
      </c>
      <c r="G242" t="str">
        <f>"GDDR"&amp; RIGHT(tbl_data[[#This Row],[RAM]],1)</f>
        <v>GDDR3</v>
      </c>
      <c r="H242" t="s">
        <v>25</v>
      </c>
      <c r="I242" t="str">
        <f>IF(MID(tbl_data[[#This Row],[HDD]],2,1)="x", LEFT(tbl_data[[#This Row],[HDD]],2), LEFT(tbl_data[[#This Row],[HDD]],3))</f>
        <v>8x</v>
      </c>
      <c r="J242" t="str">
        <f>MID(tbl_data[[#This Row],[HDD]],LEN(tbl_data[[#This Row],[HDD Count]])+1,LEN(tbl_data[[#This Row],[HDD]])-LEN(tbl_data[[#This Row],[Hard Type]])-LEN(tbl_data[[#This Row],[HDD Count]]))</f>
        <v>2TB</v>
      </c>
      <c r="K242" t="str">
        <f>IF(RIGHT(tbl_data[[#This Row],[HDD]],5)="SATA2","SATA2",IF(RIGHT(tbl_data[[#This Row],[HDD]],3)="SSD","SSD", IF(RIGHT(tbl_data[[#This Row],[HDD]],3)="SAS","SAS", FALSE)))</f>
        <v>SATA2</v>
      </c>
      <c r="L242" t="s">
        <v>211</v>
      </c>
      <c r="M242" t="str">
        <f>LEFT(tbl_data[[#This Row],[Location]],LEN(tbl_data[[#This Row],[Location]])-6)</f>
        <v>Frankfurt</v>
      </c>
      <c r="N242" t="str">
        <f>MID(tbl_data[[#This Row],[Location]],LEN(tbl_data[[#This Row],[City]])+1,3)</f>
        <v>FRA</v>
      </c>
      <c r="O242" t="str">
        <f>RIGHT(tbl_data[[#This Row],[Location]],2)</f>
        <v>10</v>
      </c>
      <c r="P242" t="s">
        <v>87</v>
      </c>
      <c r="Q242" s="5" t="str">
        <f>LEFT(tbl_data[[#This Row],[Price]],1)</f>
        <v>€</v>
      </c>
      <c r="R242" s="9">
        <f>INT(MID(tbl_data[[#This Row],[Price]],2,10))</f>
        <v>142</v>
      </c>
    </row>
    <row r="243" spans="1:18" x14ac:dyDescent="0.25">
      <c r="A243" s="5">
        <v>242</v>
      </c>
      <c r="B243" t="s">
        <v>78</v>
      </c>
      <c r="C243" t="str">
        <f>LEFT(tbl_data[[#This Row],[Model]],FIND(" ",tbl_data[[#This Row],[Model]]))</f>
        <v xml:space="preserve">HP </v>
      </c>
      <c r="D243" t="str">
        <f>RIGHT(tbl_data[[#This Row],[Model]],LEN(tbl_data[[#This Row],[Model]]) -FIND(" ",tbl_data[[#This Row],[Model]],LEN(tbl_data[[#This Row],[Model]])-9))</f>
        <v>E3-1230</v>
      </c>
      <c r="E243" t="s">
        <v>19</v>
      </c>
      <c r="F243">
        <f>IFERROR(INT(LEFT(tbl_data[[#This Row],[RAM]],2)), INT(LEFT(tbl_data[[#This Row],[RAM]],1)))</f>
        <v>16</v>
      </c>
      <c r="G243" t="str">
        <f>"GDDR"&amp; RIGHT(tbl_data[[#This Row],[RAM]],1)</f>
        <v>GDDR3</v>
      </c>
      <c r="H243" t="s">
        <v>61</v>
      </c>
      <c r="I243" t="str">
        <f>IF(MID(tbl_data[[#This Row],[HDD]],2,1)="x", LEFT(tbl_data[[#This Row],[HDD]],2), LEFT(tbl_data[[#This Row],[HDD]],3))</f>
        <v>2x</v>
      </c>
      <c r="J243" t="str">
        <f>MID(tbl_data[[#This Row],[HDD]],LEN(tbl_data[[#This Row],[HDD Count]])+1,LEN(tbl_data[[#This Row],[HDD]])-LEN(tbl_data[[#This Row],[Hard Type]])-LEN(tbl_data[[#This Row],[HDD Count]]))</f>
        <v>500GB</v>
      </c>
      <c r="K243" t="str">
        <f>IF(RIGHT(tbl_data[[#This Row],[HDD]],5)="SATA2","SATA2",IF(RIGHT(tbl_data[[#This Row],[HDD]],3)="SSD","SSD", IF(RIGHT(tbl_data[[#This Row],[HDD]],3)="SAS","SAS", FALSE)))</f>
        <v>SATA2</v>
      </c>
      <c r="L243" t="s">
        <v>167</v>
      </c>
      <c r="M243" t="str">
        <f>LEFT(tbl_data[[#This Row],[Location]],LEN(tbl_data[[#This Row],[Location]])-6)</f>
        <v>Washington D.C.</v>
      </c>
      <c r="N243" t="str">
        <f>MID(tbl_data[[#This Row],[Location]],LEN(tbl_data[[#This Row],[City]])+1,3)</f>
        <v>WDC</v>
      </c>
      <c r="O243" t="str">
        <f>RIGHT(tbl_data[[#This Row],[Location]],2)</f>
        <v>01</v>
      </c>
      <c r="P243" t="s">
        <v>282</v>
      </c>
      <c r="Q243" s="5" t="str">
        <f>LEFT(tbl_data[[#This Row],[Price]],1)</f>
        <v>$</v>
      </c>
      <c r="R243" s="9">
        <f>INT(MID(tbl_data[[#This Row],[Price]],2,10))</f>
        <v>235</v>
      </c>
    </row>
    <row r="244" spans="1:18" x14ac:dyDescent="0.25">
      <c r="A244" s="5">
        <v>243</v>
      </c>
      <c r="B244" t="s">
        <v>196</v>
      </c>
      <c r="C244" t="str">
        <f>LEFT(tbl_data[[#This Row],[Model]],FIND(" ",tbl_data[[#This Row],[Model]]))</f>
        <v xml:space="preserve">IBM </v>
      </c>
      <c r="D244" t="str">
        <f>RIGHT(tbl_data[[#This Row],[Model]],LEN(tbl_data[[#This Row],[Model]]) -FIND(" ",tbl_data[[#This Row],[Model]],LEN(tbl_data[[#This Row],[Model]])-9))</f>
        <v>E5-2620</v>
      </c>
      <c r="E244" t="s">
        <v>24</v>
      </c>
      <c r="F244">
        <f>IFERROR(INT(LEFT(tbl_data[[#This Row],[RAM]],2)), INT(LEFT(tbl_data[[#This Row],[RAM]],1)))</f>
        <v>32</v>
      </c>
      <c r="G244" t="str">
        <f>"GDDR"&amp; RIGHT(tbl_data[[#This Row],[RAM]],1)</f>
        <v>GDDR3</v>
      </c>
      <c r="H244" t="s">
        <v>64</v>
      </c>
      <c r="I244" t="str">
        <f>IF(MID(tbl_data[[#This Row],[HDD]],2,1)="x", LEFT(tbl_data[[#This Row],[HDD]],2), LEFT(tbl_data[[#This Row],[HDD]],3))</f>
        <v>2x</v>
      </c>
      <c r="J244" t="str">
        <f>MID(tbl_data[[#This Row],[HDD]],LEN(tbl_data[[#This Row],[HDD Count]])+1,LEN(tbl_data[[#This Row],[HDD]])-LEN(tbl_data[[#This Row],[Hard Type]])-LEN(tbl_data[[#This Row],[HDD Count]]))</f>
        <v>1TB</v>
      </c>
      <c r="K244" t="str">
        <f>IF(RIGHT(tbl_data[[#This Row],[HDD]],5)="SATA2","SATA2",IF(RIGHT(tbl_data[[#This Row],[HDD]],3)="SSD","SSD", IF(RIGHT(tbl_data[[#This Row],[HDD]],3)="SAS","SAS", FALSE)))</f>
        <v>SATA2</v>
      </c>
      <c r="L244" t="s">
        <v>167</v>
      </c>
      <c r="M244" t="str">
        <f>LEFT(tbl_data[[#This Row],[Location]],LEN(tbl_data[[#This Row],[Location]])-6)</f>
        <v>Washington D.C.</v>
      </c>
      <c r="N244" t="str">
        <f>MID(tbl_data[[#This Row],[Location]],LEN(tbl_data[[#This Row],[City]])+1,3)</f>
        <v>WDC</v>
      </c>
      <c r="O244" t="str">
        <f>RIGHT(tbl_data[[#This Row],[Location]],2)</f>
        <v>01</v>
      </c>
      <c r="P244" t="s">
        <v>283</v>
      </c>
      <c r="Q244" s="5" t="str">
        <f>LEFT(tbl_data[[#This Row],[Price]],1)</f>
        <v>$</v>
      </c>
      <c r="R244" s="9">
        <f>INT(MID(tbl_data[[#This Row],[Price]],2,10))</f>
        <v>350</v>
      </c>
    </row>
    <row r="245" spans="1:18" x14ac:dyDescent="0.25">
      <c r="A245" s="5">
        <v>244</v>
      </c>
      <c r="B245" t="s">
        <v>86</v>
      </c>
      <c r="C245" t="str">
        <f>LEFT(tbl_data[[#This Row],[Model]],FIND(" ",tbl_data[[#This Row],[Model]]))</f>
        <v xml:space="preserve">HP </v>
      </c>
      <c r="D245" t="str">
        <f>RIGHT(tbl_data[[#This Row],[Model]],LEN(tbl_data[[#This Row],[Model]]) -FIND(" ",tbl_data[[#This Row],[Model]],LEN(tbl_data[[#This Row],[Model]])-9))</f>
        <v>E5-2620</v>
      </c>
      <c r="E245" t="s">
        <v>24</v>
      </c>
      <c r="F245">
        <f>IFERROR(INT(LEFT(tbl_data[[#This Row],[RAM]],2)), INT(LEFT(tbl_data[[#This Row],[RAM]],1)))</f>
        <v>32</v>
      </c>
      <c r="G245" t="str">
        <f>"GDDR"&amp; RIGHT(tbl_data[[#This Row],[RAM]],1)</f>
        <v>GDDR3</v>
      </c>
      <c r="H245" t="s">
        <v>64</v>
      </c>
      <c r="I245" t="str">
        <f>IF(MID(tbl_data[[#This Row],[HDD]],2,1)="x", LEFT(tbl_data[[#This Row],[HDD]],2), LEFT(tbl_data[[#This Row],[HDD]],3))</f>
        <v>2x</v>
      </c>
      <c r="J245" t="str">
        <f>MID(tbl_data[[#This Row],[HDD]],LEN(tbl_data[[#This Row],[HDD Count]])+1,LEN(tbl_data[[#This Row],[HDD]])-LEN(tbl_data[[#This Row],[Hard Type]])-LEN(tbl_data[[#This Row],[HDD Count]]))</f>
        <v>1TB</v>
      </c>
      <c r="K245" t="str">
        <f>IF(RIGHT(tbl_data[[#This Row],[HDD]],5)="SATA2","SATA2",IF(RIGHT(tbl_data[[#This Row],[HDD]],3)="SSD","SSD", IF(RIGHT(tbl_data[[#This Row],[HDD]],3)="SAS","SAS", FALSE)))</f>
        <v>SATA2</v>
      </c>
      <c r="L245" t="s">
        <v>167</v>
      </c>
      <c r="M245" t="str">
        <f>LEFT(tbl_data[[#This Row],[Location]],LEN(tbl_data[[#This Row],[Location]])-6)</f>
        <v>Washington D.C.</v>
      </c>
      <c r="N245" t="str">
        <f>MID(tbl_data[[#This Row],[Location]],LEN(tbl_data[[#This Row],[City]])+1,3)</f>
        <v>WDC</v>
      </c>
      <c r="O245" t="str">
        <f>RIGHT(tbl_data[[#This Row],[Location]],2)</f>
        <v>01</v>
      </c>
      <c r="P245" t="s">
        <v>284</v>
      </c>
      <c r="Q245" s="5" t="str">
        <f>LEFT(tbl_data[[#This Row],[Price]],1)</f>
        <v>$</v>
      </c>
      <c r="R245" s="9">
        <f>INT(MID(tbl_data[[#This Row],[Price]],2,10))</f>
        <v>355</v>
      </c>
    </row>
    <row r="246" spans="1:18" x14ac:dyDescent="0.25">
      <c r="A246" s="5">
        <v>245</v>
      </c>
      <c r="B246" t="s">
        <v>39</v>
      </c>
      <c r="C246" t="str">
        <f>LEFT(tbl_data[[#This Row],[Model]],FIND(" ",tbl_data[[#This Row],[Model]]))</f>
        <v xml:space="preserve">HP </v>
      </c>
      <c r="D246" t="str">
        <f>RIGHT(tbl_data[[#This Row],[Model]],LEN(tbl_data[[#This Row],[Model]]) -FIND(" ",tbl_data[[#This Row],[Model]],LEN(tbl_data[[#This Row],[Model]])-9))</f>
        <v>E5-2650</v>
      </c>
      <c r="E246" t="s">
        <v>199</v>
      </c>
      <c r="F246">
        <f>IFERROR(INT(LEFT(tbl_data[[#This Row],[RAM]],2)), INT(LEFT(tbl_data[[#This Row],[RAM]],1)))</f>
        <v>12</v>
      </c>
      <c r="G246" t="str">
        <f>"GDDR"&amp; RIGHT(tbl_data[[#This Row],[RAM]],1)</f>
        <v>GDDR3</v>
      </c>
      <c r="H246" t="s">
        <v>200</v>
      </c>
      <c r="I246" t="str">
        <f>IF(MID(tbl_data[[#This Row],[HDD]],2,1)="x", LEFT(tbl_data[[#This Row],[HDD]],2), LEFT(tbl_data[[#This Row],[HDD]],3))</f>
        <v>1x</v>
      </c>
      <c r="J246" t="str">
        <f>MID(tbl_data[[#This Row],[HDD]],LEN(tbl_data[[#This Row],[HDD Count]])+1,LEN(tbl_data[[#This Row],[HDD]])-LEN(tbl_data[[#This Row],[Hard Type]])-LEN(tbl_data[[#This Row],[HDD Count]]))</f>
        <v>120GB</v>
      </c>
      <c r="K246" t="str">
        <f>IF(RIGHT(tbl_data[[#This Row],[HDD]],5)="SATA2","SATA2",IF(RIGHT(tbl_data[[#This Row],[HDD]],3)="SSD","SSD", IF(RIGHT(tbl_data[[#This Row],[HDD]],3)="SAS","SAS", FALSE)))</f>
        <v>SSD</v>
      </c>
      <c r="L246" t="s">
        <v>167</v>
      </c>
      <c r="M246" t="str">
        <f>LEFT(tbl_data[[#This Row],[Location]],LEN(tbl_data[[#This Row],[Location]])-6)</f>
        <v>Washington D.C.</v>
      </c>
      <c r="N246" t="str">
        <f>MID(tbl_data[[#This Row],[Location]],LEN(tbl_data[[#This Row],[City]])+1,3)</f>
        <v>WDC</v>
      </c>
      <c r="O246" t="str">
        <f>RIGHT(tbl_data[[#This Row],[Location]],2)</f>
        <v>01</v>
      </c>
      <c r="P246" t="s">
        <v>285</v>
      </c>
      <c r="Q246" s="5" t="str">
        <f>LEFT(tbl_data[[#This Row],[Price]],1)</f>
        <v>$</v>
      </c>
      <c r="R246" s="9">
        <f>INT(MID(tbl_data[[#This Row],[Price]],2,10))</f>
        <v>427</v>
      </c>
    </row>
    <row r="247" spans="1:18" x14ac:dyDescent="0.25">
      <c r="A247" s="5">
        <v>246</v>
      </c>
      <c r="B247" t="s">
        <v>196</v>
      </c>
      <c r="C247" t="str">
        <f>LEFT(tbl_data[[#This Row],[Model]],FIND(" ",tbl_data[[#This Row],[Model]]))</f>
        <v xml:space="preserve">IBM </v>
      </c>
      <c r="D247" t="str">
        <f>RIGHT(tbl_data[[#This Row],[Model]],LEN(tbl_data[[#This Row],[Model]]) -FIND(" ",tbl_data[[#This Row],[Model]],LEN(tbl_data[[#This Row],[Model]])-9))</f>
        <v>E5-2620</v>
      </c>
      <c r="E247" t="s">
        <v>24</v>
      </c>
      <c r="F247">
        <f>IFERROR(INT(LEFT(tbl_data[[#This Row],[RAM]],2)), INT(LEFT(tbl_data[[#This Row],[RAM]],1)))</f>
        <v>32</v>
      </c>
      <c r="G247" t="str">
        <f>"GDDR"&amp; RIGHT(tbl_data[[#This Row],[RAM]],1)</f>
        <v>GDDR3</v>
      </c>
      <c r="H247" t="s">
        <v>64</v>
      </c>
      <c r="I247" t="str">
        <f>IF(MID(tbl_data[[#This Row],[HDD]],2,1)="x", LEFT(tbl_data[[#This Row],[HDD]],2), LEFT(tbl_data[[#This Row],[HDD]],3))</f>
        <v>2x</v>
      </c>
      <c r="J247" t="str">
        <f>MID(tbl_data[[#This Row],[HDD]],LEN(tbl_data[[#This Row],[HDD Count]])+1,LEN(tbl_data[[#This Row],[HDD]])-LEN(tbl_data[[#This Row],[Hard Type]])-LEN(tbl_data[[#This Row],[HDD Count]]))</f>
        <v>1TB</v>
      </c>
      <c r="K247" t="str">
        <f>IF(RIGHT(tbl_data[[#This Row],[HDD]],5)="SATA2","SATA2",IF(RIGHT(tbl_data[[#This Row],[HDD]],3)="SSD","SSD", IF(RIGHT(tbl_data[[#This Row],[HDD]],3)="SAS","SAS", FALSE)))</f>
        <v>SATA2</v>
      </c>
      <c r="L247" t="s">
        <v>211</v>
      </c>
      <c r="M247" t="str">
        <f>LEFT(tbl_data[[#This Row],[Location]],LEN(tbl_data[[#This Row],[Location]])-6)</f>
        <v>Frankfurt</v>
      </c>
      <c r="N247" t="str">
        <f>MID(tbl_data[[#This Row],[Location]],LEN(tbl_data[[#This Row],[City]])+1,3)</f>
        <v>FRA</v>
      </c>
      <c r="O247" t="str">
        <f>RIGHT(tbl_data[[#This Row],[Location]],2)</f>
        <v>10</v>
      </c>
      <c r="P247" t="s">
        <v>101</v>
      </c>
      <c r="Q247" s="5" t="str">
        <f>LEFT(tbl_data[[#This Row],[Price]],1)</f>
        <v>€</v>
      </c>
      <c r="R247" s="9">
        <f>INT(MID(tbl_data[[#This Row],[Price]],2,10))</f>
        <v>295</v>
      </c>
    </row>
    <row r="248" spans="1:18" x14ac:dyDescent="0.25">
      <c r="A248" s="5">
        <v>247</v>
      </c>
      <c r="B248" t="s">
        <v>39</v>
      </c>
      <c r="C248" t="str">
        <f>LEFT(tbl_data[[#This Row],[Model]],FIND(" ",tbl_data[[#This Row],[Model]]))</f>
        <v xml:space="preserve">HP </v>
      </c>
      <c r="D248" t="str">
        <f>RIGHT(tbl_data[[#This Row],[Model]],LEN(tbl_data[[#This Row],[Model]]) -FIND(" ",tbl_data[[#This Row],[Model]],LEN(tbl_data[[#This Row],[Model]])-9))</f>
        <v>E5-2650</v>
      </c>
      <c r="E248" t="s">
        <v>199</v>
      </c>
      <c r="F248">
        <f>IFERROR(INT(LEFT(tbl_data[[#This Row],[RAM]],2)), INT(LEFT(tbl_data[[#This Row],[RAM]],1)))</f>
        <v>12</v>
      </c>
      <c r="G248" t="str">
        <f>"GDDR"&amp; RIGHT(tbl_data[[#This Row],[RAM]],1)</f>
        <v>GDDR3</v>
      </c>
      <c r="H248" t="s">
        <v>200</v>
      </c>
      <c r="I248" t="str">
        <f>IF(MID(tbl_data[[#This Row],[HDD]],2,1)="x", LEFT(tbl_data[[#This Row],[HDD]],2), LEFT(tbl_data[[#This Row],[HDD]],3))</f>
        <v>1x</v>
      </c>
      <c r="J248" t="str">
        <f>MID(tbl_data[[#This Row],[HDD]],LEN(tbl_data[[#This Row],[HDD Count]])+1,LEN(tbl_data[[#This Row],[HDD]])-LEN(tbl_data[[#This Row],[Hard Type]])-LEN(tbl_data[[#This Row],[HDD Count]]))</f>
        <v>120GB</v>
      </c>
      <c r="K248" t="str">
        <f>IF(RIGHT(tbl_data[[#This Row],[HDD]],5)="SATA2","SATA2",IF(RIGHT(tbl_data[[#This Row],[HDD]],3)="SSD","SSD", IF(RIGHT(tbl_data[[#This Row],[HDD]],3)="SAS","SAS", FALSE)))</f>
        <v>SSD</v>
      </c>
      <c r="L248" t="s">
        <v>211</v>
      </c>
      <c r="M248" t="str">
        <f>LEFT(tbl_data[[#This Row],[Location]],LEN(tbl_data[[#This Row],[Location]])-6)</f>
        <v>Frankfurt</v>
      </c>
      <c r="N248" t="str">
        <f>MID(tbl_data[[#This Row],[Location]],LEN(tbl_data[[#This Row],[City]])+1,3)</f>
        <v>FRA</v>
      </c>
      <c r="O248" t="str">
        <f>RIGHT(tbl_data[[#This Row],[Location]],2)</f>
        <v>10</v>
      </c>
      <c r="P248" t="s">
        <v>102</v>
      </c>
      <c r="Q248" s="5" t="str">
        <f>LEFT(tbl_data[[#This Row],[Price]],1)</f>
        <v>€</v>
      </c>
      <c r="R248" s="9">
        <f>INT(MID(tbl_data[[#This Row],[Price]],2,10))</f>
        <v>355</v>
      </c>
    </row>
    <row r="249" spans="1:18" x14ac:dyDescent="0.25">
      <c r="A249" s="5">
        <v>248</v>
      </c>
      <c r="B249" t="s">
        <v>72</v>
      </c>
      <c r="C249" t="str">
        <f>LEFT(tbl_data[[#This Row],[Model]],FIND(" ",tbl_data[[#This Row],[Model]]))</f>
        <v xml:space="preserve">Dell </v>
      </c>
      <c r="D249" t="str">
        <f>RIGHT(tbl_data[[#This Row],[Model]],LEN(tbl_data[[#This Row],[Model]]) -FIND(" ",tbl_data[[#This Row],[Model]],LEN(tbl_data[[#This Row],[Model]])-9))</f>
        <v>E3-1270v2</v>
      </c>
      <c r="E249" t="s">
        <v>19</v>
      </c>
      <c r="F249">
        <f>IFERROR(INT(LEFT(tbl_data[[#This Row],[RAM]],2)), INT(LEFT(tbl_data[[#This Row],[RAM]],1)))</f>
        <v>16</v>
      </c>
      <c r="G249" t="str">
        <f>"GDDR"&amp; RIGHT(tbl_data[[#This Row],[RAM]],1)</f>
        <v>GDDR3</v>
      </c>
      <c r="H249" t="s">
        <v>64</v>
      </c>
      <c r="I249" t="str">
        <f>IF(MID(tbl_data[[#This Row],[HDD]],2,1)="x", LEFT(tbl_data[[#This Row],[HDD]],2), LEFT(tbl_data[[#This Row],[HDD]],3))</f>
        <v>2x</v>
      </c>
      <c r="J249" t="str">
        <f>MID(tbl_data[[#This Row],[HDD]],LEN(tbl_data[[#This Row],[HDD Count]])+1,LEN(tbl_data[[#This Row],[HDD]])-LEN(tbl_data[[#This Row],[Hard Type]])-LEN(tbl_data[[#This Row],[HDD Count]]))</f>
        <v>1TB</v>
      </c>
      <c r="K249" t="str">
        <f>IF(RIGHT(tbl_data[[#This Row],[HDD]],5)="SATA2","SATA2",IF(RIGHT(tbl_data[[#This Row],[HDD]],3)="SSD","SSD", IF(RIGHT(tbl_data[[#This Row],[HDD]],3)="SAS","SAS", FALSE)))</f>
        <v>SATA2</v>
      </c>
      <c r="L249" t="s">
        <v>211</v>
      </c>
      <c r="M249" t="str">
        <f>LEFT(tbl_data[[#This Row],[Location]],LEN(tbl_data[[#This Row],[Location]])-6)</f>
        <v>Frankfurt</v>
      </c>
      <c r="N249" t="str">
        <f>MID(tbl_data[[#This Row],[Location]],LEN(tbl_data[[#This Row],[City]])+1,3)</f>
        <v>FRA</v>
      </c>
      <c r="O249" t="str">
        <f>RIGHT(tbl_data[[#This Row],[Location]],2)</f>
        <v>10</v>
      </c>
      <c r="P249" t="s">
        <v>286</v>
      </c>
      <c r="Q249" s="5" t="str">
        <f>LEFT(tbl_data[[#This Row],[Price]],1)</f>
        <v>€</v>
      </c>
      <c r="R249" s="9">
        <f>INT(MID(tbl_data[[#This Row],[Price]],2,10))</f>
        <v>103</v>
      </c>
    </row>
    <row r="250" spans="1:18" x14ac:dyDescent="0.25">
      <c r="A250" s="5">
        <v>249</v>
      </c>
      <c r="B250" t="s">
        <v>72</v>
      </c>
      <c r="C250" t="str">
        <f>LEFT(tbl_data[[#This Row],[Model]],FIND(" ",tbl_data[[#This Row],[Model]]))</f>
        <v xml:space="preserve">Dell </v>
      </c>
      <c r="D250" t="str">
        <f>RIGHT(tbl_data[[#This Row],[Model]],LEN(tbl_data[[#This Row],[Model]]) -FIND(" ",tbl_data[[#This Row],[Model]],LEN(tbl_data[[#This Row],[Model]])-9))</f>
        <v>E3-1270v2</v>
      </c>
      <c r="E250" t="s">
        <v>19</v>
      </c>
      <c r="F250">
        <f>IFERROR(INT(LEFT(tbl_data[[#This Row],[RAM]],2)), INT(LEFT(tbl_data[[#This Row],[RAM]],1)))</f>
        <v>16</v>
      </c>
      <c r="G250" t="str">
        <f>"GDDR"&amp; RIGHT(tbl_data[[#This Row],[RAM]],1)</f>
        <v>GDDR3</v>
      </c>
      <c r="H250" t="s">
        <v>64</v>
      </c>
      <c r="I250" t="str">
        <f>IF(MID(tbl_data[[#This Row],[HDD]],2,1)="x", LEFT(tbl_data[[#This Row],[HDD]],2), LEFT(tbl_data[[#This Row],[HDD]],3))</f>
        <v>2x</v>
      </c>
      <c r="J250" t="str">
        <f>MID(tbl_data[[#This Row],[HDD]],LEN(tbl_data[[#This Row],[HDD Count]])+1,LEN(tbl_data[[#This Row],[HDD]])-LEN(tbl_data[[#This Row],[Hard Type]])-LEN(tbl_data[[#This Row],[HDD Count]]))</f>
        <v>1TB</v>
      </c>
      <c r="K250" t="str">
        <f>IF(RIGHT(tbl_data[[#This Row],[HDD]],5)="SATA2","SATA2",IF(RIGHT(tbl_data[[#This Row],[HDD]],3)="SSD","SSD", IF(RIGHT(tbl_data[[#This Row],[HDD]],3)="SAS","SAS", FALSE)))</f>
        <v>SATA2</v>
      </c>
      <c r="L250" t="s">
        <v>171</v>
      </c>
      <c r="M250" t="str">
        <f>LEFT(tbl_data[[#This Row],[Location]],LEN(tbl_data[[#This Row],[Location]])-6)</f>
        <v>San Francisco</v>
      </c>
      <c r="N250" t="str">
        <f>MID(tbl_data[[#This Row],[Location]],LEN(tbl_data[[#This Row],[City]])+1,3)</f>
        <v>SFO</v>
      </c>
      <c r="O250" t="str">
        <f>RIGHT(tbl_data[[#This Row],[Location]],2)</f>
        <v>12</v>
      </c>
      <c r="P250" t="s">
        <v>287</v>
      </c>
      <c r="Q250" s="5" t="str">
        <f>LEFT(tbl_data[[#This Row],[Price]],1)</f>
        <v>$</v>
      </c>
      <c r="R250" s="9">
        <f>INT(MID(tbl_data[[#This Row],[Price]],2,10))</f>
        <v>151</v>
      </c>
    </row>
    <row r="251" spans="1:18" x14ac:dyDescent="0.25">
      <c r="A251" s="5">
        <v>250</v>
      </c>
      <c r="B251" t="s">
        <v>78</v>
      </c>
      <c r="C251" t="str">
        <f>LEFT(tbl_data[[#This Row],[Model]],FIND(" ",tbl_data[[#This Row],[Model]]))</f>
        <v xml:space="preserve">HP </v>
      </c>
      <c r="D251" t="str">
        <f>RIGHT(tbl_data[[#This Row],[Model]],LEN(tbl_data[[#This Row],[Model]]) -FIND(" ",tbl_data[[#This Row],[Model]],LEN(tbl_data[[#This Row],[Model]])-9))</f>
        <v>E3-1230</v>
      </c>
      <c r="E251" t="s">
        <v>19</v>
      </c>
      <c r="F251">
        <f>IFERROR(INT(LEFT(tbl_data[[#This Row],[RAM]],2)), INT(LEFT(tbl_data[[#This Row],[RAM]],1)))</f>
        <v>16</v>
      </c>
      <c r="G251" t="str">
        <f>"GDDR"&amp; RIGHT(tbl_data[[#This Row],[RAM]],1)</f>
        <v>GDDR3</v>
      </c>
      <c r="H251" t="s">
        <v>61</v>
      </c>
      <c r="I251" t="str">
        <f>IF(MID(tbl_data[[#This Row],[HDD]],2,1)="x", LEFT(tbl_data[[#This Row],[HDD]],2), LEFT(tbl_data[[#This Row],[HDD]],3))</f>
        <v>2x</v>
      </c>
      <c r="J251" t="str">
        <f>MID(tbl_data[[#This Row],[HDD]],LEN(tbl_data[[#This Row],[HDD Count]])+1,LEN(tbl_data[[#This Row],[HDD]])-LEN(tbl_data[[#This Row],[Hard Type]])-LEN(tbl_data[[#This Row],[HDD Count]]))</f>
        <v>500GB</v>
      </c>
      <c r="K251" t="str">
        <f>IF(RIGHT(tbl_data[[#This Row],[HDD]],5)="SATA2","SATA2",IF(RIGHT(tbl_data[[#This Row],[HDD]],3)="SSD","SSD", IF(RIGHT(tbl_data[[#This Row],[HDD]],3)="SAS","SAS", FALSE)))</f>
        <v>SATA2</v>
      </c>
      <c r="L251" t="s">
        <v>171</v>
      </c>
      <c r="M251" t="str">
        <f>LEFT(tbl_data[[#This Row],[Location]],LEN(tbl_data[[#This Row],[Location]])-6)</f>
        <v>San Francisco</v>
      </c>
      <c r="N251" t="str">
        <f>MID(tbl_data[[#This Row],[Location]],LEN(tbl_data[[#This Row],[City]])+1,3)</f>
        <v>SFO</v>
      </c>
      <c r="O251" t="str">
        <f>RIGHT(tbl_data[[#This Row],[Location]],2)</f>
        <v>12</v>
      </c>
      <c r="P251" t="s">
        <v>204</v>
      </c>
      <c r="Q251" s="5" t="str">
        <f>LEFT(tbl_data[[#This Row],[Price]],1)</f>
        <v>$</v>
      </c>
      <c r="R251" s="9">
        <f>INT(MID(tbl_data[[#This Row],[Price]],2,10))</f>
        <v>135</v>
      </c>
    </row>
    <row r="252" spans="1:18" x14ac:dyDescent="0.25">
      <c r="A252" s="5">
        <v>251</v>
      </c>
      <c r="B252" t="s">
        <v>78</v>
      </c>
      <c r="C252" t="str">
        <f>LEFT(tbl_data[[#This Row],[Model]],FIND(" ",tbl_data[[#This Row],[Model]]))</f>
        <v xml:space="preserve">HP </v>
      </c>
      <c r="D252" t="str">
        <f>RIGHT(tbl_data[[#This Row],[Model]],LEN(tbl_data[[#This Row],[Model]]) -FIND(" ",tbl_data[[#This Row],[Model]],LEN(tbl_data[[#This Row],[Model]])-9))</f>
        <v>E3-1230</v>
      </c>
      <c r="E252" t="s">
        <v>19</v>
      </c>
      <c r="F252">
        <f>IFERROR(INT(LEFT(tbl_data[[#This Row],[RAM]],2)), INT(LEFT(tbl_data[[#This Row],[RAM]],1)))</f>
        <v>16</v>
      </c>
      <c r="G252" t="str">
        <f>"GDDR"&amp; RIGHT(tbl_data[[#This Row],[RAM]],1)</f>
        <v>GDDR3</v>
      </c>
      <c r="H252" t="s">
        <v>61</v>
      </c>
      <c r="I252" t="str">
        <f>IF(MID(tbl_data[[#This Row],[HDD]],2,1)="x", LEFT(tbl_data[[#This Row],[HDD]],2), LEFT(tbl_data[[#This Row],[HDD]],3))</f>
        <v>2x</v>
      </c>
      <c r="J252" t="str">
        <f>MID(tbl_data[[#This Row],[HDD]],LEN(tbl_data[[#This Row],[HDD Count]])+1,LEN(tbl_data[[#This Row],[HDD]])-LEN(tbl_data[[#This Row],[Hard Type]])-LEN(tbl_data[[#This Row],[HDD Count]]))</f>
        <v>500GB</v>
      </c>
      <c r="K252" t="str">
        <f>IF(RIGHT(tbl_data[[#This Row],[HDD]],5)="SATA2","SATA2",IF(RIGHT(tbl_data[[#This Row],[HDD]],3)="SSD","SSD", IF(RIGHT(tbl_data[[#This Row],[HDD]],3)="SAS","SAS", FALSE)))</f>
        <v>SATA2</v>
      </c>
      <c r="L252" t="s">
        <v>211</v>
      </c>
      <c r="M252" t="str">
        <f>LEFT(tbl_data[[#This Row],[Location]],LEN(tbl_data[[#This Row],[Location]])-6)</f>
        <v>Frankfurt</v>
      </c>
      <c r="N252" t="str">
        <f>MID(tbl_data[[#This Row],[Location]],LEN(tbl_data[[#This Row],[City]])+1,3)</f>
        <v>FRA</v>
      </c>
      <c r="O252" t="str">
        <f>RIGHT(tbl_data[[#This Row],[Location]],2)</f>
        <v>10</v>
      </c>
      <c r="P252" t="s">
        <v>288</v>
      </c>
      <c r="Q252" s="5" t="str">
        <f>LEFT(tbl_data[[#This Row],[Price]],1)</f>
        <v>€</v>
      </c>
      <c r="R252" s="9">
        <f>INT(MID(tbl_data[[#This Row],[Price]],2,10))</f>
        <v>94</v>
      </c>
    </row>
    <row r="253" spans="1:18" x14ac:dyDescent="0.25">
      <c r="A253" s="5">
        <v>252</v>
      </c>
      <c r="B253" t="s">
        <v>56</v>
      </c>
      <c r="C253" t="str">
        <f>LEFT(tbl_data[[#This Row],[Model]],FIND(" ",tbl_data[[#This Row],[Model]]))</f>
        <v xml:space="preserve">Dell </v>
      </c>
      <c r="D253" t="str">
        <f>RIGHT(tbl_data[[#This Row],[Model]],LEN(tbl_data[[#This Row],[Model]]) -FIND(" ",tbl_data[[#This Row],[Model]],LEN(tbl_data[[#This Row],[Model]])-9))</f>
        <v>E5-2630v4</v>
      </c>
      <c r="E253" t="s">
        <v>30</v>
      </c>
      <c r="F253">
        <f>IFERROR(INT(LEFT(tbl_data[[#This Row],[RAM]],2)), INT(LEFT(tbl_data[[#This Row],[RAM]],1)))</f>
        <v>12</v>
      </c>
      <c r="G253" t="str">
        <f>"GDDR"&amp; RIGHT(tbl_data[[#This Row],[RAM]],1)</f>
        <v>GDDR4</v>
      </c>
      <c r="H253" t="s">
        <v>31</v>
      </c>
      <c r="I253" t="str">
        <f>IF(MID(tbl_data[[#This Row],[HDD]],2,1)="x", LEFT(tbl_data[[#This Row],[HDD]],2), LEFT(tbl_data[[#This Row],[HDD]],3))</f>
        <v>4x</v>
      </c>
      <c r="J253" t="str">
        <f>MID(tbl_data[[#This Row],[HDD]],LEN(tbl_data[[#This Row],[HDD Count]])+1,LEN(tbl_data[[#This Row],[HDD]])-LEN(tbl_data[[#This Row],[Hard Type]])-LEN(tbl_data[[#This Row],[HDD Count]]))</f>
        <v>480GB</v>
      </c>
      <c r="K253" t="str">
        <f>IF(RIGHT(tbl_data[[#This Row],[HDD]],5)="SATA2","SATA2",IF(RIGHT(tbl_data[[#This Row],[HDD]],3)="SSD","SSD", IF(RIGHT(tbl_data[[#This Row],[HDD]],3)="SAS","SAS", FALSE)))</f>
        <v>SSD</v>
      </c>
      <c r="L253" t="s">
        <v>167</v>
      </c>
      <c r="M253" t="str">
        <f>LEFT(tbl_data[[#This Row],[Location]],LEN(tbl_data[[#This Row],[Location]])-6)</f>
        <v>Washington D.C.</v>
      </c>
      <c r="N253" t="str">
        <f>MID(tbl_data[[#This Row],[Location]],LEN(tbl_data[[#This Row],[City]])+1,3)</f>
        <v>WDC</v>
      </c>
      <c r="O253" t="str">
        <f>RIGHT(tbl_data[[#This Row],[Location]],2)</f>
        <v>01</v>
      </c>
      <c r="P253" t="s">
        <v>289</v>
      </c>
      <c r="Q253" s="5" t="str">
        <f>LEFT(tbl_data[[#This Row],[Price]],1)</f>
        <v>$</v>
      </c>
      <c r="R253" s="9">
        <f>INT(MID(tbl_data[[#This Row],[Price]],2,10))</f>
        <v>410</v>
      </c>
    </row>
    <row r="254" spans="1:18" x14ac:dyDescent="0.25">
      <c r="A254" s="5">
        <v>253</v>
      </c>
      <c r="B254" t="s">
        <v>44</v>
      </c>
      <c r="C254" t="str">
        <f>LEFT(tbl_data[[#This Row],[Model]],FIND(" ",tbl_data[[#This Row],[Model]]))</f>
        <v xml:space="preserve">HP </v>
      </c>
      <c r="D254" t="str">
        <f>RIGHT(tbl_data[[#This Row],[Model]],LEN(tbl_data[[#This Row],[Model]]) -FIND(" ",tbl_data[[#This Row],[Model]],LEN(tbl_data[[#This Row],[Model]])-9))</f>
        <v>G850</v>
      </c>
      <c r="E254" t="s">
        <v>45</v>
      </c>
      <c r="F254">
        <f>IFERROR(INT(LEFT(tbl_data[[#This Row],[RAM]],2)), INT(LEFT(tbl_data[[#This Row],[RAM]],1)))</f>
        <v>4</v>
      </c>
      <c r="G254" t="str">
        <f>"GDDR"&amp; RIGHT(tbl_data[[#This Row],[RAM]],1)</f>
        <v>GDDR3</v>
      </c>
      <c r="H254" t="s">
        <v>46</v>
      </c>
      <c r="I254" t="str">
        <f>IF(MID(tbl_data[[#This Row],[HDD]],2,1)="x", LEFT(tbl_data[[#This Row],[HDD]],2), LEFT(tbl_data[[#This Row],[HDD]],3))</f>
        <v>4x</v>
      </c>
      <c r="J254" t="str">
        <f>MID(tbl_data[[#This Row],[HDD]],LEN(tbl_data[[#This Row],[HDD Count]])+1,LEN(tbl_data[[#This Row],[HDD]])-LEN(tbl_data[[#This Row],[Hard Type]])-LEN(tbl_data[[#This Row],[HDD Count]]))</f>
        <v>1TB</v>
      </c>
      <c r="K254" t="str">
        <f>IF(RIGHT(tbl_data[[#This Row],[HDD]],5)="SATA2","SATA2",IF(RIGHT(tbl_data[[#This Row],[HDD]],3)="SSD","SSD", IF(RIGHT(tbl_data[[#This Row],[HDD]],3)="SAS","SAS", FALSE)))</f>
        <v>SATA2</v>
      </c>
      <c r="L254" t="s">
        <v>167</v>
      </c>
      <c r="M254" t="str">
        <f>LEFT(tbl_data[[#This Row],[Location]],LEN(tbl_data[[#This Row],[Location]])-6)</f>
        <v>Washington D.C.</v>
      </c>
      <c r="N254" t="str">
        <f>MID(tbl_data[[#This Row],[Location]],LEN(tbl_data[[#This Row],[City]])+1,3)</f>
        <v>WDC</v>
      </c>
      <c r="O254" t="str">
        <f>RIGHT(tbl_data[[#This Row],[Location]],2)</f>
        <v>01</v>
      </c>
      <c r="P254" t="s">
        <v>290</v>
      </c>
      <c r="Q254" s="5" t="str">
        <f>LEFT(tbl_data[[#This Row],[Price]],1)</f>
        <v>$</v>
      </c>
      <c r="R254" s="9">
        <f>INT(MID(tbl_data[[#This Row],[Price]],2,10))</f>
        <v>97</v>
      </c>
    </row>
    <row r="255" spans="1:18" x14ac:dyDescent="0.25">
      <c r="A255" s="5">
        <v>254</v>
      </c>
      <c r="B255" t="s">
        <v>27</v>
      </c>
      <c r="C255" t="str">
        <f>LEFT(tbl_data[[#This Row],[Model]],FIND(" ",tbl_data[[#This Row],[Model]]))</f>
        <v xml:space="preserve">HP </v>
      </c>
      <c r="D255" t="str">
        <f>RIGHT(tbl_data[[#This Row],[Model]],LEN(tbl_data[[#This Row],[Model]]) -FIND(" ",tbl_data[[#This Row],[Model]],LEN(tbl_data[[#This Row],[Model]])-9))</f>
        <v>E5-2420</v>
      </c>
      <c r="E255" t="s">
        <v>40</v>
      </c>
      <c r="F255">
        <f>IFERROR(INT(LEFT(tbl_data[[#This Row],[RAM]],2)), INT(LEFT(tbl_data[[#This Row],[RAM]],1)))</f>
        <v>64</v>
      </c>
      <c r="G255" t="str">
        <f>"GDDR"&amp; RIGHT(tbl_data[[#This Row],[RAM]],1)</f>
        <v>GDDR3</v>
      </c>
      <c r="H255" t="s">
        <v>25</v>
      </c>
      <c r="I255" t="str">
        <f>IF(MID(tbl_data[[#This Row],[HDD]],2,1)="x", LEFT(tbl_data[[#This Row],[HDD]],2), LEFT(tbl_data[[#This Row],[HDD]],3))</f>
        <v>8x</v>
      </c>
      <c r="J255" t="str">
        <f>MID(tbl_data[[#This Row],[HDD]],LEN(tbl_data[[#This Row],[HDD Count]])+1,LEN(tbl_data[[#This Row],[HDD]])-LEN(tbl_data[[#This Row],[Hard Type]])-LEN(tbl_data[[#This Row],[HDD Count]]))</f>
        <v>2TB</v>
      </c>
      <c r="K255" t="str">
        <f>IF(RIGHT(tbl_data[[#This Row],[HDD]],5)="SATA2","SATA2",IF(RIGHT(tbl_data[[#This Row],[HDD]],3)="SSD","SSD", IF(RIGHT(tbl_data[[#This Row],[HDD]],3)="SAS","SAS", FALSE)))</f>
        <v>SATA2</v>
      </c>
      <c r="L255" t="s">
        <v>189</v>
      </c>
      <c r="M255" t="str">
        <f>LEFT(tbl_data[[#This Row],[Location]],LEN(tbl_data[[#This Row],[Location]])-6)</f>
        <v>Dallas</v>
      </c>
      <c r="N255" t="str">
        <f>MID(tbl_data[[#This Row],[Location]],LEN(tbl_data[[#This Row],[City]])+1,3)</f>
        <v>DAL</v>
      </c>
      <c r="O255" t="str">
        <f>RIGHT(tbl_data[[#This Row],[Location]],2)</f>
        <v>10</v>
      </c>
      <c r="P255" t="s">
        <v>195</v>
      </c>
      <c r="Q255" s="5" t="str">
        <f>LEFT(tbl_data[[#This Row],[Price]],1)</f>
        <v>$</v>
      </c>
      <c r="R255" s="9">
        <f>INT(MID(tbl_data[[#This Row],[Price]],2,10))</f>
        <v>206</v>
      </c>
    </row>
    <row r="256" spans="1:18" x14ac:dyDescent="0.25">
      <c r="A256" s="5">
        <v>255</v>
      </c>
      <c r="B256" t="s">
        <v>74</v>
      </c>
      <c r="C256" t="str">
        <f>LEFT(tbl_data[[#This Row],[Model]],FIND(" ",tbl_data[[#This Row],[Model]]))</f>
        <v xml:space="preserve">Supermicro </v>
      </c>
      <c r="D256" t="str">
        <f>RIGHT(tbl_data[[#This Row],[Model]],LEN(tbl_data[[#This Row],[Model]]) -FIND(" ",tbl_data[[#This Row],[Model]],LEN(tbl_data[[#This Row],[Model]])-9))</f>
        <v>E5620</v>
      </c>
      <c r="E256" t="s">
        <v>24</v>
      </c>
      <c r="F256">
        <f>IFERROR(INT(LEFT(tbl_data[[#This Row],[RAM]],2)), INT(LEFT(tbl_data[[#This Row],[RAM]],1)))</f>
        <v>32</v>
      </c>
      <c r="G256" t="str">
        <f>"GDDR"&amp; RIGHT(tbl_data[[#This Row],[RAM]],1)</f>
        <v>GDDR3</v>
      </c>
      <c r="H256" t="s">
        <v>75</v>
      </c>
      <c r="I256" t="str">
        <f>IF(MID(tbl_data[[#This Row],[HDD]],2,1)="x", LEFT(tbl_data[[#This Row],[HDD]],2), LEFT(tbl_data[[#This Row],[HDD]],3))</f>
        <v>24x</v>
      </c>
      <c r="J256" t="str">
        <f>MID(tbl_data[[#This Row],[HDD]],LEN(tbl_data[[#This Row],[HDD Count]])+1,LEN(tbl_data[[#This Row],[HDD]])-LEN(tbl_data[[#This Row],[Hard Type]])-LEN(tbl_data[[#This Row],[HDD Count]]))</f>
        <v>1TB</v>
      </c>
      <c r="K256" t="str">
        <f>IF(RIGHT(tbl_data[[#This Row],[HDD]],5)="SATA2","SATA2",IF(RIGHT(tbl_data[[#This Row],[HDD]],3)="SSD","SSD", IF(RIGHT(tbl_data[[#This Row],[HDD]],3)="SAS","SAS", FALSE)))</f>
        <v>SATA2</v>
      </c>
      <c r="L256" t="s">
        <v>189</v>
      </c>
      <c r="M256" t="str">
        <f>LEFT(tbl_data[[#This Row],[Location]],LEN(tbl_data[[#This Row],[Location]])-6)</f>
        <v>Dallas</v>
      </c>
      <c r="N256" t="str">
        <f>MID(tbl_data[[#This Row],[Location]],LEN(tbl_data[[#This Row],[City]])+1,3)</f>
        <v>DAL</v>
      </c>
      <c r="O256" t="str">
        <f>RIGHT(tbl_data[[#This Row],[Location]],2)</f>
        <v>10</v>
      </c>
      <c r="P256" t="s">
        <v>291</v>
      </c>
      <c r="Q256" s="5" t="str">
        <f>LEFT(tbl_data[[#This Row],[Price]],1)</f>
        <v>$</v>
      </c>
      <c r="R256" s="9">
        <f>INT(MID(tbl_data[[#This Row],[Price]],2,10))</f>
        <v>451</v>
      </c>
    </row>
    <row r="257" spans="1:18" x14ac:dyDescent="0.25">
      <c r="A257" s="5">
        <v>256</v>
      </c>
      <c r="B257" t="s">
        <v>23</v>
      </c>
      <c r="C257" t="str">
        <f>LEFT(tbl_data[[#This Row],[Model]],FIND(" ",tbl_data[[#This Row],[Model]]))</f>
        <v xml:space="preserve">HP </v>
      </c>
      <c r="D257" t="str">
        <f>RIGHT(tbl_data[[#This Row],[Model]],LEN(tbl_data[[#This Row],[Model]]) -FIND(" ",tbl_data[[#This Row],[Model]],LEN(tbl_data[[#This Row],[Model]])-9))</f>
        <v>E5620</v>
      </c>
      <c r="E257" t="s">
        <v>24</v>
      </c>
      <c r="F257">
        <f>IFERROR(INT(LEFT(tbl_data[[#This Row],[RAM]],2)), INT(LEFT(tbl_data[[#This Row],[RAM]],1)))</f>
        <v>32</v>
      </c>
      <c r="G257" t="str">
        <f>"GDDR"&amp; RIGHT(tbl_data[[#This Row],[RAM]],1)</f>
        <v>GDDR3</v>
      </c>
      <c r="H257" t="s">
        <v>64</v>
      </c>
      <c r="I257" t="str">
        <f>IF(MID(tbl_data[[#This Row],[HDD]],2,1)="x", LEFT(tbl_data[[#This Row],[HDD]],2), LEFT(tbl_data[[#This Row],[HDD]],3))</f>
        <v>2x</v>
      </c>
      <c r="J257" t="str">
        <f>MID(tbl_data[[#This Row],[HDD]],LEN(tbl_data[[#This Row],[HDD Count]])+1,LEN(tbl_data[[#This Row],[HDD]])-LEN(tbl_data[[#This Row],[Hard Type]])-LEN(tbl_data[[#This Row],[HDD Count]]))</f>
        <v>1TB</v>
      </c>
      <c r="K257" t="str">
        <f>IF(RIGHT(tbl_data[[#This Row],[HDD]],5)="SATA2","SATA2",IF(RIGHT(tbl_data[[#This Row],[HDD]],3)="SSD","SSD", IF(RIGHT(tbl_data[[#This Row],[HDD]],3)="SAS","SAS", FALSE)))</f>
        <v>SATA2</v>
      </c>
      <c r="L257" t="s">
        <v>221</v>
      </c>
      <c r="M257" t="str">
        <f>LEFT(tbl_data[[#This Row],[Location]],LEN(tbl_data[[#This Row],[Location]])-6)</f>
        <v>Hong Kong</v>
      </c>
      <c r="N257" t="str">
        <f>MID(tbl_data[[#This Row],[Location]],LEN(tbl_data[[#This Row],[City]])+1,3)</f>
        <v>HKG</v>
      </c>
      <c r="O257" t="str">
        <f>RIGHT(tbl_data[[#This Row],[Location]],2)</f>
        <v>10</v>
      </c>
      <c r="P257" t="s">
        <v>292</v>
      </c>
      <c r="Q257" s="5" t="str">
        <f>LEFT(tbl_data[[#This Row],[Price]],1)</f>
        <v>S</v>
      </c>
      <c r="R257" s="9">
        <f>INT(MID(tbl_data[[#This Row],[Price]],2,10))</f>
        <v>719</v>
      </c>
    </row>
    <row r="258" spans="1:18" x14ac:dyDescent="0.25">
      <c r="A258" s="5">
        <v>257</v>
      </c>
      <c r="B258" t="s">
        <v>90</v>
      </c>
      <c r="C258" t="str">
        <f>LEFT(tbl_data[[#This Row],[Model]],FIND(" ",tbl_data[[#This Row],[Model]]))</f>
        <v xml:space="preserve">Dell </v>
      </c>
      <c r="D258" t="str">
        <f>RIGHT(tbl_data[[#This Row],[Model]],LEN(tbl_data[[#This Row],[Model]]) -FIND(" ",tbl_data[[#This Row],[Model]],LEN(tbl_data[[#This Row],[Model]])-9))</f>
        <v>E5-2620v4</v>
      </c>
      <c r="E258" t="s">
        <v>34</v>
      </c>
      <c r="F258">
        <f>IFERROR(INT(LEFT(tbl_data[[#This Row],[RAM]],2)), INT(LEFT(tbl_data[[#This Row],[RAM]],1)))</f>
        <v>64</v>
      </c>
      <c r="G258" t="str">
        <f>"GDDR"&amp; RIGHT(tbl_data[[#This Row],[RAM]],1)</f>
        <v>GDDR4</v>
      </c>
      <c r="H258" t="s">
        <v>49</v>
      </c>
      <c r="I258" t="str">
        <f>IF(MID(tbl_data[[#This Row],[HDD]],2,1)="x", LEFT(tbl_data[[#This Row],[HDD]],2), LEFT(tbl_data[[#This Row],[HDD]],3))</f>
        <v>2x</v>
      </c>
      <c r="J258" t="str">
        <f>MID(tbl_data[[#This Row],[HDD]],LEN(tbl_data[[#This Row],[HDD Count]])+1,LEN(tbl_data[[#This Row],[HDD]])-LEN(tbl_data[[#This Row],[Hard Type]])-LEN(tbl_data[[#This Row],[HDD Count]]))</f>
        <v>120GB</v>
      </c>
      <c r="K258" t="str">
        <f>IF(RIGHT(tbl_data[[#This Row],[HDD]],5)="SATA2","SATA2",IF(RIGHT(tbl_data[[#This Row],[HDD]],3)="SSD","SSD", IF(RIGHT(tbl_data[[#This Row],[HDD]],3)="SAS","SAS", FALSE)))</f>
        <v>SSD</v>
      </c>
      <c r="L258" t="s">
        <v>167</v>
      </c>
      <c r="M258" t="str">
        <f>LEFT(tbl_data[[#This Row],[Location]],LEN(tbl_data[[#This Row],[Location]])-6)</f>
        <v>Washington D.C.</v>
      </c>
      <c r="N258" t="str">
        <f>MID(tbl_data[[#This Row],[Location]],LEN(tbl_data[[#This Row],[City]])+1,3)</f>
        <v>WDC</v>
      </c>
      <c r="O258" t="str">
        <f>RIGHT(tbl_data[[#This Row],[Location]],2)</f>
        <v>01</v>
      </c>
      <c r="P258" t="s">
        <v>293</v>
      </c>
      <c r="Q258" s="5" t="str">
        <f>LEFT(tbl_data[[#This Row],[Price]],1)</f>
        <v>$</v>
      </c>
      <c r="R258" s="9">
        <f>INT(MID(tbl_data[[#This Row],[Price]],2,10))</f>
        <v>349</v>
      </c>
    </row>
    <row r="259" spans="1:18" x14ac:dyDescent="0.25">
      <c r="A259" s="5">
        <v>258</v>
      </c>
      <c r="B259" t="s">
        <v>54</v>
      </c>
      <c r="C259" t="str">
        <f>LEFT(tbl_data[[#This Row],[Model]],FIND(" ",tbl_data[[#This Row],[Model]]))</f>
        <v xml:space="preserve">Dell </v>
      </c>
      <c r="D259" t="str">
        <f>RIGHT(tbl_data[[#This Row],[Model]],LEN(tbl_data[[#This Row],[Model]]) -FIND(" ",tbl_data[[#This Row],[Model]],LEN(tbl_data[[#This Row],[Model]])-9))</f>
        <v>E5-2650v4</v>
      </c>
      <c r="E259" t="s">
        <v>30</v>
      </c>
      <c r="F259">
        <f>IFERROR(INT(LEFT(tbl_data[[#This Row],[RAM]],2)), INT(LEFT(tbl_data[[#This Row],[RAM]],1)))</f>
        <v>12</v>
      </c>
      <c r="G259" t="str">
        <f>"GDDR"&amp; RIGHT(tbl_data[[#This Row],[RAM]],1)</f>
        <v>GDDR4</v>
      </c>
      <c r="H259" t="s">
        <v>31</v>
      </c>
      <c r="I259" t="str">
        <f>IF(MID(tbl_data[[#This Row],[HDD]],2,1)="x", LEFT(tbl_data[[#This Row],[HDD]],2), LEFT(tbl_data[[#This Row],[HDD]],3))</f>
        <v>4x</v>
      </c>
      <c r="J259" t="str">
        <f>MID(tbl_data[[#This Row],[HDD]],LEN(tbl_data[[#This Row],[HDD Count]])+1,LEN(tbl_data[[#This Row],[HDD]])-LEN(tbl_data[[#This Row],[Hard Type]])-LEN(tbl_data[[#This Row],[HDD Count]]))</f>
        <v>480GB</v>
      </c>
      <c r="K259" t="str">
        <f>IF(RIGHT(tbl_data[[#This Row],[HDD]],5)="SATA2","SATA2",IF(RIGHT(tbl_data[[#This Row],[HDD]],3)="SSD","SSD", IF(RIGHT(tbl_data[[#This Row],[HDD]],3)="SAS","SAS", FALSE)))</f>
        <v>SSD</v>
      </c>
      <c r="L259" t="s">
        <v>167</v>
      </c>
      <c r="M259" t="str">
        <f>LEFT(tbl_data[[#This Row],[Location]],LEN(tbl_data[[#This Row],[Location]])-6)</f>
        <v>Washington D.C.</v>
      </c>
      <c r="N259" t="str">
        <f>MID(tbl_data[[#This Row],[Location]],LEN(tbl_data[[#This Row],[City]])+1,3)</f>
        <v>WDC</v>
      </c>
      <c r="O259" t="str">
        <f>RIGHT(tbl_data[[#This Row],[Location]],2)</f>
        <v>01</v>
      </c>
      <c r="P259" t="s">
        <v>294</v>
      </c>
      <c r="Q259" s="5" t="str">
        <f>LEFT(tbl_data[[#This Row],[Price]],1)</f>
        <v>$</v>
      </c>
      <c r="R259" s="9">
        <f>INT(MID(tbl_data[[#This Row],[Price]],2,10))</f>
        <v>461</v>
      </c>
    </row>
    <row r="260" spans="1:18" x14ac:dyDescent="0.25">
      <c r="A260" s="5">
        <v>259</v>
      </c>
      <c r="B260" t="s">
        <v>80</v>
      </c>
      <c r="C260" t="str">
        <f>LEFT(tbl_data[[#This Row],[Model]],FIND(" ",tbl_data[[#This Row],[Model]]))</f>
        <v xml:space="preserve">DL20G9Intel </v>
      </c>
      <c r="D260" t="str">
        <f>RIGHT(tbl_data[[#This Row],[Model]],LEN(tbl_data[[#This Row],[Model]]) -FIND(" ",tbl_data[[#This Row],[Model]],LEN(tbl_data[[#This Row],[Model]])-9))</f>
        <v>E3-1270v5</v>
      </c>
      <c r="E260" t="s">
        <v>81</v>
      </c>
      <c r="F260">
        <f>IFERROR(INT(LEFT(tbl_data[[#This Row],[RAM]],2)), INT(LEFT(tbl_data[[#This Row],[RAM]],1)))</f>
        <v>16</v>
      </c>
      <c r="G260" t="str">
        <f>"GDDR"&amp; RIGHT(tbl_data[[#This Row],[RAM]],1)</f>
        <v>GDDR4</v>
      </c>
      <c r="H260" t="s">
        <v>64</v>
      </c>
      <c r="I260" t="str">
        <f>IF(MID(tbl_data[[#This Row],[HDD]],2,1)="x", LEFT(tbl_data[[#This Row],[HDD]],2), LEFT(tbl_data[[#This Row],[HDD]],3))</f>
        <v>2x</v>
      </c>
      <c r="J260" t="str">
        <f>MID(tbl_data[[#This Row],[HDD]],LEN(tbl_data[[#This Row],[HDD Count]])+1,LEN(tbl_data[[#This Row],[HDD]])-LEN(tbl_data[[#This Row],[Hard Type]])-LEN(tbl_data[[#This Row],[HDD Count]]))</f>
        <v>1TB</v>
      </c>
      <c r="K260" t="str">
        <f>IF(RIGHT(tbl_data[[#This Row],[HDD]],5)="SATA2","SATA2",IF(RIGHT(tbl_data[[#This Row],[HDD]],3)="SSD","SSD", IF(RIGHT(tbl_data[[#This Row],[HDD]],3)="SAS","SAS", FALSE)))</f>
        <v>SATA2</v>
      </c>
      <c r="L260" t="s">
        <v>167</v>
      </c>
      <c r="M260" t="str">
        <f>LEFT(tbl_data[[#This Row],[Location]],LEN(tbl_data[[#This Row],[Location]])-6)</f>
        <v>Washington D.C.</v>
      </c>
      <c r="N260" t="str">
        <f>MID(tbl_data[[#This Row],[Location]],LEN(tbl_data[[#This Row],[City]])+1,3)</f>
        <v>WDC</v>
      </c>
      <c r="O260" t="str">
        <f>RIGHT(tbl_data[[#This Row],[Location]],2)</f>
        <v>01</v>
      </c>
      <c r="P260" t="s">
        <v>295</v>
      </c>
      <c r="Q260" s="5" t="str">
        <f>LEFT(tbl_data[[#This Row],[Price]],1)</f>
        <v>$</v>
      </c>
      <c r="R260" s="9">
        <f>INT(MID(tbl_data[[#This Row],[Price]],2,10))</f>
        <v>169</v>
      </c>
    </row>
    <row r="261" spans="1:18" x14ac:dyDescent="0.25">
      <c r="A261" s="5">
        <v>260</v>
      </c>
      <c r="B261" t="s">
        <v>39</v>
      </c>
      <c r="C261" t="str">
        <f>LEFT(tbl_data[[#This Row],[Model]],FIND(" ",tbl_data[[#This Row],[Model]]))</f>
        <v xml:space="preserve">HP </v>
      </c>
      <c r="D261" t="str">
        <f>RIGHT(tbl_data[[#This Row],[Model]],LEN(tbl_data[[#This Row],[Model]]) -FIND(" ",tbl_data[[#This Row],[Model]],LEN(tbl_data[[#This Row],[Model]])-9))</f>
        <v>E5-2650</v>
      </c>
      <c r="E261" t="s">
        <v>199</v>
      </c>
      <c r="F261">
        <f>IFERROR(INT(LEFT(tbl_data[[#This Row],[RAM]],2)), INT(LEFT(tbl_data[[#This Row],[RAM]],1)))</f>
        <v>12</v>
      </c>
      <c r="G261" t="str">
        <f>"GDDR"&amp; RIGHT(tbl_data[[#This Row],[RAM]],1)</f>
        <v>GDDR3</v>
      </c>
      <c r="H261" t="s">
        <v>200</v>
      </c>
      <c r="I261" t="str">
        <f>IF(MID(tbl_data[[#This Row],[HDD]],2,1)="x", LEFT(tbl_data[[#This Row],[HDD]],2), LEFT(tbl_data[[#This Row],[HDD]],3))</f>
        <v>1x</v>
      </c>
      <c r="J261" t="str">
        <f>MID(tbl_data[[#This Row],[HDD]],LEN(tbl_data[[#This Row],[HDD Count]])+1,LEN(tbl_data[[#This Row],[HDD]])-LEN(tbl_data[[#This Row],[Hard Type]])-LEN(tbl_data[[#This Row],[HDD Count]]))</f>
        <v>120GB</v>
      </c>
      <c r="K261" t="str">
        <f>IF(RIGHT(tbl_data[[#This Row],[HDD]],5)="SATA2","SATA2",IF(RIGHT(tbl_data[[#This Row],[HDD]],3)="SSD","SSD", IF(RIGHT(tbl_data[[#This Row],[HDD]],3)="SAS","SAS", FALSE)))</f>
        <v>SSD</v>
      </c>
      <c r="L261" t="s">
        <v>171</v>
      </c>
      <c r="M261" t="str">
        <f>LEFT(tbl_data[[#This Row],[Location]],LEN(tbl_data[[#This Row],[Location]])-6)</f>
        <v>San Francisco</v>
      </c>
      <c r="N261" t="str">
        <f>MID(tbl_data[[#This Row],[Location]],LEN(tbl_data[[#This Row],[City]])+1,3)</f>
        <v>SFO</v>
      </c>
      <c r="O261" t="str">
        <f>RIGHT(tbl_data[[#This Row],[Location]],2)</f>
        <v>12</v>
      </c>
      <c r="P261" t="s">
        <v>296</v>
      </c>
      <c r="Q261" s="5" t="str">
        <f>LEFT(tbl_data[[#This Row],[Price]],1)</f>
        <v>$</v>
      </c>
      <c r="R261" s="9">
        <f>INT(MID(tbl_data[[#This Row],[Price]],2,10))</f>
        <v>327</v>
      </c>
    </row>
    <row r="262" spans="1:18" x14ac:dyDescent="0.25">
      <c r="A262" s="5">
        <v>261</v>
      </c>
      <c r="B262" t="s">
        <v>88</v>
      </c>
      <c r="C262" t="str">
        <f>LEFT(tbl_data[[#This Row],[Model]],FIND(" ",tbl_data[[#This Row],[Model]]))</f>
        <v xml:space="preserve">Dell </v>
      </c>
      <c r="D262" t="str">
        <f>RIGHT(tbl_data[[#This Row],[Model]],LEN(tbl_data[[#This Row],[Model]]) -FIND(" ",tbl_data[[#This Row],[Model]],LEN(tbl_data[[#This Row],[Model]])-9))</f>
        <v>E5-2620v3</v>
      </c>
      <c r="E262" t="s">
        <v>34</v>
      </c>
      <c r="F262">
        <f>IFERROR(INT(LEFT(tbl_data[[#This Row],[RAM]],2)), INT(LEFT(tbl_data[[#This Row],[RAM]],1)))</f>
        <v>64</v>
      </c>
      <c r="G262" t="str">
        <f>"GDDR"&amp; RIGHT(tbl_data[[#This Row],[RAM]],1)</f>
        <v>GDDR4</v>
      </c>
      <c r="H262" t="s">
        <v>49</v>
      </c>
      <c r="I262" t="str">
        <f>IF(MID(tbl_data[[#This Row],[HDD]],2,1)="x", LEFT(tbl_data[[#This Row],[HDD]],2), LEFT(tbl_data[[#This Row],[HDD]],3))</f>
        <v>2x</v>
      </c>
      <c r="J262" t="str">
        <f>MID(tbl_data[[#This Row],[HDD]],LEN(tbl_data[[#This Row],[HDD Count]])+1,LEN(tbl_data[[#This Row],[HDD]])-LEN(tbl_data[[#This Row],[Hard Type]])-LEN(tbl_data[[#This Row],[HDD Count]]))</f>
        <v>120GB</v>
      </c>
      <c r="K262" t="str">
        <f>IF(RIGHT(tbl_data[[#This Row],[HDD]],5)="SATA2","SATA2",IF(RIGHT(tbl_data[[#This Row],[HDD]],3)="SSD","SSD", IF(RIGHT(tbl_data[[#This Row],[HDD]],3)="SAS","SAS", FALSE)))</f>
        <v>SSD</v>
      </c>
      <c r="L262" t="s">
        <v>211</v>
      </c>
      <c r="M262" t="str">
        <f>LEFT(tbl_data[[#This Row],[Location]],LEN(tbl_data[[#This Row],[Location]])-6)</f>
        <v>Frankfurt</v>
      </c>
      <c r="N262" t="str">
        <f>MID(tbl_data[[#This Row],[Location]],LEN(tbl_data[[#This Row],[City]])+1,3)</f>
        <v>FRA</v>
      </c>
      <c r="O262" t="str">
        <f>RIGHT(tbl_data[[#This Row],[Location]],2)</f>
        <v>10</v>
      </c>
      <c r="P262" t="s">
        <v>107</v>
      </c>
      <c r="Q262" s="5" t="str">
        <f>LEFT(tbl_data[[#This Row],[Price]],1)</f>
        <v>€</v>
      </c>
      <c r="R262" s="9">
        <f>INT(MID(tbl_data[[#This Row],[Price]],2,10))</f>
        <v>277</v>
      </c>
    </row>
    <row r="263" spans="1:18" x14ac:dyDescent="0.25">
      <c r="A263" s="5">
        <v>262</v>
      </c>
      <c r="B263" t="s">
        <v>52</v>
      </c>
      <c r="C263" t="str">
        <f>LEFT(tbl_data[[#This Row],[Model]],FIND(" ",tbl_data[[#This Row],[Model]]))</f>
        <v xml:space="preserve">Dell </v>
      </c>
      <c r="D263" t="str">
        <f>RIGHT(tbl_data[[#This Row],[Model]],LEN(tbl_data[[#This Row],[Model]]) -FIND(" ",tbl_data[[#This Row],[Model]],LEN(tbl_data[[#This Row],[Model]])-9))</f>
        <v>E5-2650v3</v>
      </c>
      <c r="E263" t="s">
        <v>30</v>
      </c>
      <c r="F263">
        <f>IFERROR(INT(LEFT(tbl_data[[#This Row],[RAM]],2)), INT(LEFT(tbl_data[[#This Row],[RAM]],1)))</f>
        <v>12</v>
      </c>
      <c r="G263" t="str">
        <f>"GDDR"&amp; RIGHT(tbl_data[[#This Row],[RAM]],1)</f>
        <v>GDDR4</v>
      </c>
      <c r="H263" t="s">
        <v>49</v>
      </c>
      <c r="I263" t="str">
        <f>IF(MID(tbl_data[[#This Row],[HDD]],2,1)="x", LEFT(tbl_data[[#This Row],[HDD]],2), LEFT(tbl_data[[#This Row],[HDD]],3))</f>
        <v>2x</v>
      </c>
      <c r="J263" t="str">
        <f>MID(tbl_data[[#This Row],[HDD]],LEN(tbl_data[[#This Row],[HDD Count]])+1,LEN(tbl_data[[#This Row],[HDD]])-LEN(tbl_data[[#This Row],[Hard Type]])-LEN(tbl_data[[#This Row],[HDD Count]]))</f>
        <v>120GB</v>
      </c>
      <c r="K263" t="str">
        <f>IF(RIGHT(tbl_data[[#This Row],[HDD]],5)="SATA2","SATA2",IF(RIGHT(tbl_data[[#This Row],[HDD]],3)="SSD","SSD", IF(RIGHT(tbl_data[[#This Row],[HDD]],3)="SAS","SAS", FALSE)))</f>
        <v>SSD</v>
      </c>
      <c r="L263" t="s">
        <v>211</v>
      </c>
      <c r="M263" t="str">
        <f>LEFT(tbl_data[[#This Row],[Location]],LEN(tbl_data[[#This Row],[Location]])-6)</f>
        <v>Frankfurt</v>
      </c>
      <c r="N263" t="str">
        <f>MID(tbl_data[[#This Row],[Location]],LEN(tbl_data[[#This Row],[City]])+1,3)</f>
        <v>FRA</v>
      </c>
      <c r="O263" t="str">
        <f>RIGHT(tbl_data[[#This Row],[Location]],2)</f>
        <v>10</v>
      </c>
      <c r="P263" t="s">
        <v>105</v>
      </c>
      <c r="Q263" s="5" t="str">
        <f>LEFT(tbl_data[[#This Row],[Price]],1)</f>
        <v>€</v>
      </c>
      <c r="R263" s="9">
        <f>INT(MID(tbl_data[[#This Row],[Price]],2,10))</f>
        <v>367</v>
      </c>
    </row>
    <row r="264" spans="1:18" x14ac:dyDescent="0.25">
      <c r="A264" s="5">
        <v>263</v>
      </c>
      <c r="B264" t="s">
        <v>51</v>
      </c>
      <c r="C264" t="str">
        <f>LEFT(tbl_data[[#This Row],[Model]],FIND(" ",tbl_data[[#This Row],[Model]]))</f>
        <v xml:space="preserve">Dell </v>
      </c>
      <c r="D264" t="str">
        <f>RIGHT(tbl_data[[#This Row],[Model]],LEN(tbl_data[[#This Row],[Model]]) -FIND(" ",tbl_data[[#This Row],[Model]],LEN(tbl_data[[#This Row],[Model]])-9))</f>
        <v>E5-2670v3</v>
      </c>
      <c r="E264" t="s">
        <v>30</v>
      </c>
      <c r="F264">
        <f>IFERROR(INT(LEFT(tbl_data[[#This Row],[RAM]],2)), INT(LEFT(tbl_data[[#This Row],[RAM]],1)))</f>
        <v>12</v>
      </c>
      <c r="G264" t="str">
        <f>"GDDR"&amp; RIGHT(tbl_data[[#This Row],[RAM]],1)</f>
        <v>GDDR4</v>
      </c>
      <c r="H264" t="s">
        <v>49</v>
      </c>
      <c r="I264" t="str">
        <f>IF(MID(tbl_data[[#This Row],[HDD]],2,1)="x", LEFT(tbl_data[[#This Row],[HDD]],2), LEFT(tbl_data[[#This Row],[HDD]],3))</f>
        <v>2x</v>
      </c>
      <c r="J264" t="str">
        <f>MID(tbl_data[[#This Row],[HDD]],LEN(tbl_data[[#This Row],[HDD Count]])+1,LEN(tbl_data[[#This Row],[HDD]])-LEN(tbl_data[[#This Row],[Hard Type]])-LEN(tbl_data[[#This Row],[HDD Count]]))</f>
        <v>120GB</v>
      </c>
      <c r="K264" t="str">
        <f>IF(RIGHT(tbl_data[[#This Row],[HDD]],5)="SATA2","SATA2",IF(RIGHT(tbl_data[[#This Row],[HDD]],3)="SSD","SSD", IF(RIGHT(tbl_data[[#This Row],[HDD]],3)="SAS","SAS", FALSE)))</f>
        <v>SSD</v>
      </c>
      <c r="L264" t="s">
        <v>211</v>
      </c>
      <c r="M264" t="str">
        <f>LEFT(tbl_data[[#This Row],[Location]],LEN(tbl_data[[#This Row],[Location]])-6)</f>
        <v>Frankfurt</v>
      </c>
      <c r="N264" t="str">
        <f>MID(tbl_data[[#This Row],[Location]],LEN(tbl_data[[#This Row],[City]])+1,3)</f>
        <v>FRA</v>
      </c>
      <c r="O264" t="str">
        <f>RIGHT(tbl_data[[#This Row],[Location]],2)</f>
        <v>10</v>
      </c>
      <c r="P264" t="s">
        <v>108</v>
      </c>
      <c r="Q264" s="5" t="str">
        <f>LEFT(tbl_data[[#This Row],[Price]],1)</f>
        <v>€</v>
      </c>
      <c r="R264" s="9">
        <f>INT(MID(tbl_data[[#This Row],[Price]],2,10))</f>
        <v>389</v>
      </c>
    </row>
    <row r="265" spans="1:18" x14ac:dyDescent="0.25">
      <c r="A265" s="5">
        <v>264</v>
      </c>
      <c r="B265" t="s">
        <v>88</v>
      </c>
      <c r="C265" t="str">
        <f>LEFT(tbl_data[[#This Row],[Model]],FIND(" ",tbl_data[[#This Row],[Model]]))</f>
        <v xml:space="preserve">Dell </v>
      </c>
      <c r="D265" t="str">
        <f>RIGHT(tbl_data[[#This Row],[Model]],LEN(tbl_data[[#This Row],[Model]]) -FIND(" ",tbl_data[[#This Row],[Model]],LEN(tbl_data[[#This Row],[Model]])-9))</f>
        <v>E5-2620v3</v>
      </c>
      <c r="E265" t="s">
        <v>34</v>
      </c>
      <c r="F265">
        <f>IFERROR(INT(LEFT(tbl_data[[#This Row],[RAM]],2)), INT(LEFT(tbl_data[[#This Row],[RAM]],1)))</f>
        <v>64</v>
      </c>
      <c r="G265" t="str">
        <f>"GDDR"&amp; RIGHT(tbl_data[[#This Row],[RAM]],1)</f>
        <v>GDDR4</v>
      </c>
      <c r="H265" t="s">
        <v>49</v>
      </c>
      <c r="I265" t="str">
        <f>IF(MID(tbl_data[[#This Row],[HDD]],2,1)="x", LEFT(tbl_data[[#This Row],[HDD]],2), LEFT(tbl_data[[#This Row],[HDD]],3))</f>
        <v>2x</v>
      </c>
      <c r="J265" t="str">
        <f>MID(tbl_data[[#This Row],[HDD]],LEN(tbl_data[[#This Row],[HDD Count]])+1,LEN(tbl_data[[#This Row],[HDD]])-LEN(tbl_data[[#This Row],[Hard Type]])-LEN(tbl_data[[#This Row],[HDD Count]]))</f>
        <v>120GB</v>
      </c>
      <c r="K265" t="str">
        <f>IF(RIGHT(tbl_data[[#This Row],[HDD]],5)="SATA2","SATA2",IF(RIGHT(tbl_data[[#This Row],[HDD]],3)="SSD","SSD", IF(RIGHT(tbl_data[[#This Row],[HDD]],3)="SAS","SAS", FALSE)))</f>
        <v>SSD</v>
      </c>
      <c r="L265" t="s">
        <v>189</v>
      </c>
      <c r="M265" t="str">
        <f>LEFT(tbl_data[[#This Row],[Location]],LEN(tbl_data[[#This Row],[Location]])-6)</f>
        <v>Dallas</v>
      </c>
      <c r="N265" t="str">
        <f>MID(tbl_data[[#This Row],[Location]],LEN(tbl_data[[#This Row],[City]])+1,3)</f>
        <v>DAL</v>
      </c>
      <c r="O265" t="str">
        <f>RIGHT(tbl_data[[#This Row],[Location]],2)</f>
        <v>10</v>
      </c>
      <c r="P265" t="s">
        <v>297</v>
      </c>
      <c r="Q265" s="5" t="str">
        <f>LEFT(tbl_data[[#This Row],[Price]],1)</f>
        <v>$</v>
      </c>
      <c r="R265" s="9">
        <f>INT(MID(tbl_data[[#This Row],[Price]],2,10))</f>
        <v>333</v>
      </c>
    </row>
    <row r="266" spans="1:18" x14ac:dyDescent="0.25">
      <c r="A266" s="5">
        <v>265</v>
      </c>
      <c r="B266" t="s">
        <v>52</v>
      </c>
      <c r="C266" t="str">
        <f>LEFT(tbl_data[[#This Row],[Model]],FIND(" ",tbl_data[[#This Row],[Model]]))</f>
        <v xml:space="preserve">Dell </v>
      </c>
      <c r="D266" t="str">
        <f>RIGHT(tbl_data[[#This Row],[Model]],LEN(tbl_data[[#This Row],[Model]]) -FIND(" ",tbl_data[[#This Row],[Model]],LEN(tbl_data[[#This Row],[Model]])-9))</f>
        <v>E5-2650v3</v>
      </c>
      <c r="E266" t="s">
        <v>30</v>
      </c>
      <c r="F266">
        <f>IFERROR(INT(LEFT(tbl_data[[#This Row],[RAM]],2)), INT(LEFT(tbl_data[[#This Row],[RAM]],1)))</f>
        <v>12</v>
      </c>
      <c r="G266" t="str">
        <f>"GDDR"&amp; RIGHT(tbl_data[[#This Row],[RAM]],1)</f>
        <v>GDDR4</v>
      </c>
      <c r="H266" t="s">
        <v>49</v>
      </c>
      <c r="I266" t="str">
        <f>IF(MID(tbl_data[[#This Row],[HDD]],2,1)="x", LEFT(tbl_data[[#This Row],[HDD]],2), LEFT(tbl_data[[#This Row],[HDD]],3))</f>
        <v>2x</v>
      </c>
      <c r="J266" t="str">
        <f>MID(tbl_data[[#This Row],[HDD]],LEN(tbl_data[[#This Row],[HDD Count]])+1,LEN(tbl_data[[#This Row],[HDD]])-LEN(tbl_data[[#This Row],[Hard Type]])-LEN(tbl_data[[#This Row],[HDD Count]]))</f>
        <v>120GB</v>
      </c>
      <c r="K266" t="str">
        <f>IF(RIGHT(tbl_data[[#This Row],[HDD]],5)="SATA2","SATA2",IF(RIGHT(tbl_data[[#This Row],[HDD]],3)="SSD","SSD", IF(RIGHT(tbl_data[[#This Row],[HDD]],3)="SAS","SAS", FALSE)))</f>
        <v>SSD</v>
      </c>
      <c r="L266" t="s">
        <v>189</v>
      </c>
      <c r="M266" t="str">
        <f>LEFT(tbl_data[[#This Row],[Location]],LEN(tbl_data[[#This Row],[Location]])-6)</f>
        <v>Dallas</v>
      </c>
      <c r="N266" t="str">
        <f>MID(tbl_data[[#This Row],[Location]],LEN(tbl_data[[#This Row],[City]])+1,3)</f>
        <v>DAL</v>
      </c>
      <c r="O266" t="str">
        <f>RIGHT(tbl_data[[#This Row],[Location]],2)</f>
        <v>10</v>
      </c>
      <c r="P266" t="s">
        <v>298</v>
      </c>
      <c r="Q266" s="5" t="str">
        <f>LEFT(tbl_data[[#This Row],[Price]],1)</f>
        <v>$</v>
      </c>
      <c r="R266" s="9">
        <f>INT(MID(tbl_data[[#This Row],[Price]],2,10))</f>
        <v>441</v>
      </c>
    </row>
    <row r="267" spans="1:18" x14ac:dyDescent="0.25">
      <c r="A267" s="5">
        <v>266</v>
      </c>
      <c r="B267" t="s">
        <v>51</v>
      </c>
      <c r="C267" t="str">
        <f>LEFT(tbl_data[[#This Row],[Model]],FIND(" ",tbl_data[[#This Row],[Model]]))</f>
        <v xml:space="preserve">Dell </v>
      </c>
      <c r="D267" t="str">
        <f>RIGHT(tbl_data[[#This Row],[Model]],LEN(tbl_data[[#This Row],[Model]]) -FIND(" ",tbl_data[[#This Row],[Model]],LEN(tbl_data[[#This Row],[Model]])-9))</f>
        <v>E5-2670v3</v>
      </c>
      <c r="E267" t="s">
        <v>30</v>
      </c>
      <c r="F267">
        <f>IFERROR(INT(LEFT(tbl_data[[#This Row],[RAM]],2)), INT(LEFT(tbl_data[[#This Row],[RAM]],1)))</f>
        <v>12</v>
      </c>
      <c r="G267" t="str">
        <f>"GDDR"&amp; RIGHT(tbl_data[[#This Row],[RAM]],1)</f>
        <v>GDDR4</v>
      </c>
      <c r="H267" t="s">
        <v>49</v>
      </c>
      <c r="I267" t="str">
        <f>IF(MID(tbl_data[[#This Row],[HDD]],2,1)="x", LEFT(tbl_data[[#This Row],[HDD]],2), LEFT(tbl_data[[#This Row],[HDD]],3))</f>
        <v>2x</v>
      </c>
      <c r="J267" t="str">
        <f>MID(tbl_data[[#This Row],[HDD]],LEN(tbl_data[[#This Row],[HDD Count]])+1,LEN(tbl_data[[#This Row],[HDD]])-LEN(tbl_data[[#This Row],[Hard Type]])-LEN(tbl_data[[#This Row],[HDD Count]]))</f>
        <v>120GB</v>
      </c>
      <c r="K267" t="str">
        <f>IF(RIGHT(tbl_data[[#This Row],[HDD]],5)="SATA2","SATA2",IF(RIGHT(tbl_data[[#This Row],[HDD]],3)="SSD","SSD", IF(RIGHT(tbl_data[[#This Row],[HDD]],3)="SAS","SAS", FALSE)))</f>
        <v>SSD</v>
      </c>
      <c r="L267" t="s">
        <v>167</v>
      </c>
      <c r="M267" t="str">
        <f>LEFT(tbl_data[[#This Row],[Location]],LEN(tbl_data[[#This Row],[Location]])-6)</f>
        <v>Washington D.C.</v>
      </c>
      <c r="N267" t="str">
        <f>MID(tbl_data[[#This Row],[Location]],LEN(tbl_data[[#This Row],[City]])+1,3)</f>
        <v>WDC</v>
      </c>
      <c r="O267" t="str">
        <f>RIGHT(tbl_data[[#This Row],[Location]],2)</f>
        <v>01</v>
      </c>
      <c r="P267" t="s">
        <v>299</v>
      </c>
      <c r="Q267" s="5" t="str">
        <f>LEFT(tbl_data[[#This Row],[Price]],1)</f>
        <v>$</v>
      </c>
      <c r="R267" s="9">
        <f>INT(MID(tbl_data[[#This Row],[Price]],2,10))</f>
        <v>467</v>
      </c>
    </row>
    <row r="268" spans="1:18" x14ac:dyDescent="0.25">
      <c r="A268" s="5">
        <v>267</v>
      </c>
      <c r="B268" t="s">
        <v>23</v>
      </c>
      <c r="C268" t="str">
        <f>LEFT(tbl_data[[#This Row],[Model]],FIND(" ",tbl_data[[#This Row],[Model]]))</f>
        <v xml:space="preserve">HP </v>
      </c>
      <c r="D268" t="str">
        <f>RIGHT(tbl_data[[#This Row],[Model]],LEN(tbl_data[[#This Row],[Model]]) -FIND(" ",tbl_data[[#This Row],[Model]],LEN(tbl_data[[#This Row],[Model]])-9))</f>
        <v>E5620</v>
      </c>
      <c r="E268" t="s">
        <v>24</v>
      </c>
      <c r="F268">
        <f>IFERROR(INT(LEFT(tbl_data[[#This Row],[RAM]],2)), INT(LEFT(tbl_data[[#This Row],[RAM]],1)))</f>
        <v>32</v>
      </c>
      <c r="G268" t="str">
        <f>"GDDR"&amp; RIGHT(tbl_data[[#This Row],[RAM]],1)</f>
        <v>GDDR3</v>
      </c>
      <c r="H268" t="s">
        <v>188</v>
      </c>
      <c r="I268" t="str">
        <f>IF(MID(tbl_data[[#This Row],[HDD]],2,1)="x", LEFT(tbl_data[[#This Row],[HDD]],2), LEFT(tbl_data[[#This Row],[HDD]],3))</f>
        <v>8x</v>
      </c>
      <c r="J268" t="str">
        <f>MID(tbl_data[[#This Row],[HDD]],LEN(tbl_data[[#This Row],[HDD Count]])+1,LEN(tbl_data[[#This Row],[HDD]])-LEN(tbl_data[[#This Row],[Hard Type]])-LEN(tbl_data[[#This Row],[HDD Count]]))</f>
        <v>300GB</v>
      </c>
      <c r="K268" t="str">
        <f>IF(RIGHT(tbl_data[[#This Row],[HDD]],5)="SATA2","SATA2",IF(RIGHT(tbl_data[[#This Row],[HDD]],3)="SSD","SSD", IF(RIGHT(tbl_data[[#This Row],[HDD]],3)="SAS","SAS", FALSE)))</f>
        <v>SAS</v>
      </c>
      <c r="L268" t="s">
        <v>189</v>
      </c>
      <c r="M268" t="str">
        <f>LEFT(tbl_data[[#This Row],[Location]],LEN(tbl_data[[#This Row],[Location]])-6)</f>
        <v>Dallas</v>
      </c>
      <c r="N268" t="str">
        <f>MID(tbl_data[[#This Row],[Location]],LEN(tbl_data[[#This Row],[City]])+1,3)</f>
        <v>DAL</v>
      </c>
      <c r="O268" t="str">
        <f>RIGHT(tbl_data[[#This Row],[Location]],2)</f>
        <v>10</v>
      </c>
      <c r="P268" t="s">
        <v>268</v>
      </c>
      <c r="Q268" s="5" t="str">
        <f>LEFT(tbl_data[[#This Row],[Price]],1)</f>
        <v>$</v>
      </c>
      <c r="R268" s="9">
        <f>INT(MID(tbl_data[[#This Row],[Price]],2,10))</f>
        <v>200</v>
      </c>
    </row>
    <row r="269" spans="1:18" x14ac:dyDescent="0.25">
      <c r="A269" s="5">
        <v>268</v>
      </c>
      <c r="B269" t="s">
        <v>191</v>
      </c>
      <c r="C269" t="str">
        <f>LEFT(tbl_data[[#This Row],[Model]],FIND(" ",tbl_data[[#This Row],[Model]]))</f>
        <v xml:space="preserve">Dell </v>
      </c>
      <c r="D269" t="str">
        <f>RIGHT(tbl_data[[#This Row],[Model]],LEN(tbl_data[[#This Row],[Model]]) -FIND(" ",tbl_data[[#This Row],[Model]],LEN(tbl_data[[#This Row],[Model]])-9))</f>
        <v>E5620</v>
      </c>
      <c r="E269" t="s">
        <v>158</v>
      </c>
      <c r="F269">
        <f>IFERROR(INT(LEFT(tbl_data[[#This Row],[RAM]],2)), INT(LEFT(tbl_data[[#This Row],[RAM]],1)))</f>
        <v>8</v>
      </c>
      <c r="G269" t="str">
        <f>"GDDR"&amp; RIGHT(tbl_data[[#This Row],[RAM]],1)</f>
        <v>GDDR3</v>
      </c>
      <c r="H269" t="s">
        <v>64</v>
      </c>
      <c r="I269" t="str">
        <f>IF(MID(tbl_data[[#This Row],[HDD]],2,1)="x", LEFT(tbl_data[[#This Row],[HDD]],2), LEFT(tbl_data[[#This Row],[HDD]],3))</f>
        <v>2x</v>
      </c>
      <c r="J269" t="str">
        <f>MID(tbl_data[[#This Row],[HDD]],LEN(tbl_data[[#This Row],[HDD Count]])+1,LEN(tbl_data[[#This Row],[HDD]])-LEN(tbl_data[[#This Row],[Hard Type]])-LEN(tbl_data[[#This Row],[HDD Count]]))</f>
        <v>1TB</v>
      </c>
      <c r="K269" t="str">
        <f>IF(RIGHT(tbl_data[[#This Row],[HDD]],5)="SATA2","SATA2",IF(RIGHT(tbl_data[[#This Row],[HDD]],3)="SSD","SSD", IF(RIGHT(tbl_data[[#This Row],[HDD]],3)="SAS","SAS", FALSE)))</f>
        <v>SATA2</v>
      </c>
      <c r="L269" t="s">
        <v>189</v>
      </c>
      <c r="M269" t="str">
        <f>LEFT(tbl_data[[#This Row],[Location]],LEN(tbl_data[[#This Row],[Location]])-6)</f>
        <v>Dallas</v>
      </c>
      <c r="N269" t="str">
        <f>MID(tbl_data[[#This Row],[Location]],LEN(tbl_data[[#This Row],[City]])+1,3)</f>
        <v>DAL</v>
      </c>
      <c r="O269" t="str">
        <f>RIGHT(tbl_data[[#This Row],[Location]],2)</f>
        <v>10</v>
      </c>
      <c r="P269" t="s">
        <v>300</v>
      </c>
      <c r="Q269" s="5" t="str">
        <f>LEFT(tbl_data[[#This Row],[Price]],1)</f>
        <v>$</v>
      </c>
      <c r="R269" s="9">
        <f>INT(MID(tbl_data[[#This Row],[Price]],2,10))</f>
        <v>195</v>
      </c>
    </row>
    <row r="270" spans="1:18" x14ac:dyDescent="0.25">
      <c r="A270" s="5">
        <v>269</v>
      </c>
      <c r="B270" t="s">
        <v>94</v>
      </c>
      <c r="C270" t="str">
        <f>LEFT(tbl_data[[#This Row],[Model]],FIND(" ",tbl_data[[#This Row],[Model]]))</f>
        <v xml:space="preserve">HP </v>
      </c>
      <c r="D270" t="str">
        <f>RIGHT(tbl_data[[#This Row],[Model]],LEN(tbl_data[[#This Row],[Model]]) -FIND(" ",tbl_data[[#This Row],[Model]],LEN(tbl_data[[#This Row],[Model]])-9))</f>
        <v>E5645</v>
      </c>
      <c r="E270" t="s">
        <v>24</v>
      </c>
      <c r="F270">
        <f>IFERROR(INT(LEFT(tbl_data[[#This Row],[RAM]],2)), INT(LEFT(tbl_data[[#This Row],[RAM]],1)))</f>
        <v>32</v>
      </c>
      <c r="G270" t="str">
        <f>"GDDR"&amp; RIGHT(tbl_data[[#This Row],[RAM]],1)</f>
        <v>GDDR3</v>
      </c>
      <c r="H270" t="s">
        <v>25</v>
      </c>
      <c r="I270" t="str">
        <f>IF(MID(tbl_data[[#This Row],[HDD]],2,1)="x", LEFT(tbl_data[[#This Row],[HDD]],2), LEFT(tbl_data[[#This Row],[HDD]],3))</f>
        <v>8x</v>
      </c>
      <c r="J270" t="str">
        <f>MID(tbl_data[[#This Row],[HDD]],LEN(tbl_data[[#This Row],[HDD Count]])+1,LEN(tbl_data[[#This Row],[HDD]])-LEN(tbl_data[[#This Row],[Hard Type]])-LEN(tbl_data[[#This Row],[HDD Count]]))</f>
        <v>2TB</v>
      </c>
      <c r="K270" t="str">
        <f>IF(RIGHT(tbl_data[[#This Row],[HDD]],5)="SATA2","SATA2",IF(RIGHT(tbl_data[[#This Row],[HDD]],3)="SSD","SSD", IF(RIGHT(tbl_data[[#This Row],[HDD]],3)="SAS","SAS", FALSE)))</f>
        <v>SATA2</v>
      </c>
      <c r="L270" t="s">
        <v>189</v>
      </c>
      <c r="M270" t="str">
        <f>LEFT(tbl_data[[#This Row],[Location]],LEN(tbl_data[[#This Row],[Location]])-6)</f>
        <v>Dallas</v>
      </c>
      <c r="N270" t="str">
        <f>MID(tbl_data[[#This Row],[Location]],LEN(tbl_data[[#This Row],[City]])+1,3)</f>
        <v>DAL</v>
      </c>
      <c r="O270" t="str">
        <f>RIGHT(tbl_data[[#This Row],[Location]],2)</f>
        <v>10</v>
      </c>
      <c r="P270" t="s">
        <v>301</v>
      </c>
      <c r="Q270" s="5" t="str">
        <f>LEFT(tbl_data[[#This Row],[Price]],1)</f>
        <v>$</v>
      </c>
      <c r="R270" s="9">
        <f>INT(MID(tbl_data[[#This Row],[Price]],2,10))</f>
        <v>217</v>
      </c>
    </row>
    <row r="271" spans="1:18" x14ac:dyDescent="0.25">
      <c r="A271" s="5">
        <v>270</v>
      </c>
      <c r="B271" t="s">
        <v>27</v>
      </c>
      <c r="C271" t="str">
        <f>LEFT(tbl_data[[#This Row],[Model]],FIND(" ",tbl_data[[#This Row],[Model]]))</f>
        <v xml:space="preserve">HP </v>
      </c>
      <c r="D271" t="str">
        <f>RIGHT(tbl_data[[#This Row],[Model]],LEN(tbl_data[[#This Row],[Model]]) -FIND(" ",tbl_data[[#This Row],[Model]],LEN(tbl_data[[#This Row],[Model]])-9))</f>
        <v>E5-2420</v>
      </c>
      <c r="E271" t="s">
        <v>19</v>
      </c>
      <c r="F271">
        <f>IFERROR(INT(LEFT(tbl_data[[#This Row],[RAM]],2)), INT(LEFT(tbl_data[[#This Row],[RAM]],1)))</f>
        <v>16</v>
      </c>
      <c r="G271" t="str">
        <f>"GDDR"&amp; RIGHT(tbl_data[[#This Row],[RAM]],1)</f>
        <v>GDDR3</v>
      </c>
      <c r="H271" t="s">
        <v>194</v>
      </c>
      <c r="I271" t="str">
        <f>IF(MID(tbl_data[[#This Row],[HDD]],2,1)="x", LEFT(tbl_data[[#This Row],[HDD]],2), LEFT(tbl_data[[#This Row],[HDD]],3))</f>
        <v>8x</v>
      </c>
      <c r="J271" t="str">
        <f>MID(tbl_data[[#This Row],[HDD]],LEN(tbl_data[[#This Row],[HDD Count]])+1,LEN(tbl_data[[#This Row],[HDD]])-LEN(tbl_data[[#This Row],[Hard Type]])-LEN(tbl_data[[#This Row],[HDD Count]]))</f>
        <v>3TB</v>
      </c>
      <c r="K271" t="str">
        <f>IF(RIGHT(tbl_data[[#This Row],[HDD]],5)="SATA2","SATA2",IF(RIGHT(tbl_data[[#This Row],[HDD]],3)="SSD","SSD", IF(RIGHT(tbl_data[[#This Row],[HDD]],3)="SAS","SAS", FALSE)))</f>
        <v>SATA2</v>
      </c>
      <c r="L271" t="s">
        <v>189</v>
      </c>
      <c r="M271" t="str">
        <f>LEFT(tbl_data[[#This Row],[Location]],LEN(tbl_data[[#This Row],[Location]])-6)</f>
        <v>Dallas</v>
      </c>
      <c r="N271" t="str">
        <f>MID(tbl_data[[#This Row],[Location]],LEN(tbl_data[[#This Row],[City]])+1,3)</f>
        <v>DAL</v>
      </c>
      <c r="O271" t="str">
        <f>RIGHT(tbl_data[[#This Row],[Location]],2)</f>
        <v>10</v>
      </c>
      <c r="P271" t="s">
        <v>302</v>
      </c>
      <c r="Q271" s="5" t="str">
        <f>LEFT(tbl_data[[#This Row],[Price]],1)</f>
        <v>$</v>
      </c>
      <c r="R271" s="9">
        <f>INT(MID(tbl_data[[#This Row],[Price]],2,10))</f>
        <v>367</v>
      </c>
    </row>
    <row r="272" spans="1:18" x14ac:dyDescent="0.25">
      <c r="A272" s="5">
        <v>271</v>
      </c>
      <c r="B272" t="s">
        <v>196</v>
      </c>
      <c r="C272" t="str">
        <f>LEFT(tbl_data[[#This Row],[Model]],FIND(" ",tbl_data[[#This Row],[Model]]))</f>
        <v xml:space="preserve">IBM </v>
      </c>
      <c r="D272" t="str">
        <f>RIGHT(tbl_data[[#This Row],[Model]],LEN(tbl_data[[#This Row],[Model]]) -FIND(" ",tbl_data[[#This Row],[Model]],LEN(tbl_data[[#This Row],[Model]])-9))</f>
        <v>E5-2620</v>
      </c>
      <c r="E272" t="s">
        <v>24</v>
      </c>
      <c r="F272">
        <f>IFERROR(INT(LEFT(tbl_data[[#This Row],[RAM]],2)), INT(LEFT(tbl_data[[#This Row],[RAM]],1)))</f>
        <v>32</v>
      </c>
      <c r="G272" t="str">
        <f>"GDDR"&amp; RIGHT(tbl_data[[#This Row],[RAM]],1)</f>
        <v>GDDR3</v>
      </c>
      <c r="H272" t="s">
        <v>64</v>
      </c>
      <c r="I272" t="str">
        <f>IF(MID(tbl_data[[#This Row],[HDD]],2,1)="x", LEFT(tbl_data[[#This Row],[HDD]],2), LEFT(tbl_data[[#This Row],[HDD]],3))</f>
        <v>2x</v>
      </c>
      <c r="J272" t="str">
        <f>MID(tbl_data[[#This Row],[HDD]],LEN(tbl_data[[#This Row],[HDD Count]])+1,LEN(tbl_data[[#This Row],[HDD]])-LEN(tbl_data[[#This Row],[Hard Type]])-LEN(tbl_data[[#This Row],[HDD Count]]))</f>
        <v>1TB</v>
      </c>
      <c r="K272" t="str">
        <f>IF(RIGHT(tbl_data[[#This Row],[HDD]],5)="SATA2","SATA2",IF(RIGHT(tbl_data[[#This Row],[HDD]],3)="SSD","SSD", IF(RIGHT(tbl_data[[#This Row],[HDD]],3)="SAS","SAS", FALSE)))</f>
        <v>SATA2</v>
      </c>
      <c r="L272" t="s">
        <v>189</v>
      </c>
      <c r="M272" t="str">
        <f>LEFT(tbl_data[[#This Row],[Location]],LEN(tbl_data[[#This Row],[Location]])-6)</f>
        <v>Dallas</v>
      </c>
      <c r="N272" t="str">
        <f>MID(tbl_data[[#This Row],[Location]],LEN(tbl_data[[#This Row],[City]])+1,3)</f>
        <v>DAL</v>
      </c>
      <c r="O272" t="str">
        <f>RIGHT(tbl_data[[#This Row],[Location]],2)</f>
        <v>10</v>
      </c>
      <c r="P272" t="s">
        <v>303</v>
      </c>
      <c r="Q272" s="5" t="str">
        <f>LEFT(tbl_data[[#This Row],[Price]],1)</f>
        <v>$</v>
      </c>
      <c r="R272" s="9">
        <f>INT(MID(tbl_data[[#This Row],[Price]],2,10))</f>
        <v>250</v>
      </c>
    </row>
    <row r="273" spans="1:18" x14ac:dyDescent="0.25">
      <c r="A273" s="5">
        <v>272</v>
      </c>
      <c r="B273" t="s">
        <v>157</v>
      </c>
      <c r="C273" t="str">
        <f>LEFT(tbl_data[[#This Row],[Model]],FIND(" ",tbl_data[[#This Row],[Model]]))</f>
        <v xml:space="preserve">Dell </v>
      </c>
      <c r="D273" t="str">
        <f>RIGHT(tbl_data[[#This Row],[Model]],LEN(tbl_data[[#This Row],[Model]]) -FIND(" ",tbl_data[[#This Row],[Model]],LEN(tbl_data[[#This Row],[Model]])-9))</f>
        <v>E5-2620</v>
      </c>
      <c r="E273" t="s">
        <v>24</v>
      </c>
      <c r="F273">
        <f>IFERROR(INT(LEFT(tbl_data[[#This Row],[RAM]],2)), INT(LEFT(tbl_data[[#This Row],[RAM]],1)))</f>
        <v>32</v>
      </c>
      <c r="G273" t="str">
        <f>"GDDR"&amp; RIGHT(tbl_data[[#This Row],[RAM]],1)</f>
        <v>GDDR3</v>
      </c>
      <c r="H273" t="s">
        <v>64</v>
      </c>
      <c r="I273" t="str">
        <f>IF(MID(tbl_data[[#This Row],[HDD]],2,1)="x", LEFT(tbl_data[[#This Row],[HDD]],2), LEFT(tbl_data[[#This Row],[HDD]],3))</f>
        <v>2x</v>
      </c>
      <c r="J273" t="str">
        <f>MID(tbl_data[[#This Row],[HDD]],LEN(tbl_data[[#This Row],[HDD Count]])+1,LEN(tbl_data[[#This Row],[HDD]])-LEN(tbl_data[[#This Row],[Hard Type]])-LEN(tbl_data[[#This Row],[HDD Count]]))</f>
        <v>1TB</v>
      </c>
      <c r="K273" t="str">
        <f>IF(RIGHT(tbl_data[[#This Row],[HDD]],5)="SATA2","SATA2",IF(RIGHT(tbl_data[[#This Row],[HDD]],3)="SSD","SSD", IF(RIGHT(tbl_data[[#This Row],[HDD]],3)="SAS","SAS", FALSE)))</f>
        <v>SATA2</v>
      </c>
      <c r="L273" t="s">
        <v>189</v>
      </c>
      <c r="M273" t="str">
        <f>LEFT(tbl_data[[#This Row],[Location]],LEN(tbl_data[[#This Row],[Location]])-6)</f>
        <v>Dallas</v>
      </c>
      <c r="N273" t="str">
        <f>MID(tbl_data[[#This Row],[Location]],LEN(tbl_data[[#This Row],[City]])+1,3)</f>
        <v>DAL</v>
      </c>
      <c r="O273" t="str">
        <f>RIGHT(tbl_data[[#This Row],[Location]],2)</f>
        <v>10</v>
      </c>
      <c r="P273" t="s">
        <v>304</v>
      </c>
      <c r="Q273" s="5" t="str">
        <f>LEFT(tbl_data[[#This Row],[Price]],1)</f>
        <v>$</v>
      </c>
      <c r="R273" s="9">
        <f>INT(MID(tbl_data[[#This Row],[Price]],2,10))</f>
        <v>255</v>
      </c>
    </row>
    <row r="274" spans="1:18" x14ac:dyDescent="0.25">
      <c r="A274" s="5">
        <v>273</v>
      </c>
      <c r="B274" t="s">
        <v>39</v>
      </c>
      <c r="C274" t="str">
        <f>LEFT(tbl_data[[#This Row],[Model]],FIND(" ",tbl_data[[#This Row],[Model]]))</f>
        <v xml:space="preserve">HP </v>
      </c>
      <c r="D274" t="str">
        <f>RIGHT(tbl_data[[#This Row],[Model]],LEN(tbl_data[[#This Row],[Model]]) -FIND(" ",tbl_data[[#This Row],[Model]],LEN(tbl_data[[#This Row],[Model]])-9))</f>
        <v>E5-2650</v>
      </c>
      <c r="E274" t="s">
        <v>199</v>
      </c>
      <c r="F274">
        <f>IFERROR(INT(LEFT(tbl_data[[#This Row],[RAM]],2)), INT(LEFT(tbl_data[[#This Row],[RAM]],1)))</f>
        <v>12</v>
      </c>
      <c r="G274" t="str">
        <f>"GDDR"&amp; RIGHT(tbl_data[[#This Row],[RAM]],1)</f>
        <v>GDDR3</v>
      </c>
      <c r="H274" t="s">
        <v>200</v>
      </c>
      <c r="I274" t="str">
        <f>IF(MID(tbl_data[[#This Row],[HDD]],2,1)="x", LEFT(tbl_data[[#This Row],[HDD]],2), LEFT(tbl_data[[#This Row],[HDD]],3))</f>
        <v>1x</v>
      </c>
      <c r="J274" t="str">
        <f>MID(tbl_data[[#This Row],[HDD]],LEN(tbl_data[[#This Row],[HDD Count]])+1,LEN(tbl_data[[#This Row],[HDD]])-LEN(tbl_data[[#This Row],[Hard Type]])-LEN(tbl_data[[#This Row],[HDD Count]]))</f>
        <v>120GB</v>
      </c>
      <c r="K274" t="str">
        <f>IF(RIGHT(tbl_data[[#This Row],[HDD]],5)="SATA2","SATA2",IF(RIGHT(tbl_data[[#This Row],[HDD]],3)="SSD","SSD", IF(RIGHT(tbl_data[[#This Row],[HDD]],3)="SAS","SAS", FALSE)))</f>
        <v>SSD</v>
      </c>
      <c r="L274" t="s">
        <v>189</v>
      </c>
      <c r="M274" t="str">
        <f>LEFT(tbl_data[[#This Row],[Location]],LEN(tbl_data[[#This Row],[Location]])-6)</f>
        <v>Dallas</v>
      </c>
      <c r="N274" t="str">
        <f>MID(tbl_data[[#This Row],[Location]],LEN(tbl_data[[#This Row],[City]])+1,3)</f>
        <v>DAL</v>
      </c>
      <c r="O274" t="str">
        <f>RIGHT(tbl_data[[#This Row],[Location]],2)</f>
        <v>10</v>
      </c>
      <c r="P274" t="s">
        <v>296</v>
      </c>
      <c r="Q274" s="5" t="str">
        <f>LEFT(tbl_data[[#This Row],[Price]],1)</f>
        <v>$</v>
      </c>
      <c r="R274" s="9">
        <f>INT(MID(tbl_data[[#This Row],[Price]],2,10))</f>
        <v>327</v>
      </c>
    </row>
    <row r="275" spans="1:18" x14ac:dyDescent="0.25">
      <c r="A275" s="5">
        <v>274</v>
      </c>
      <c r="B275" t="s">
        <v>23</v>
      </c>
      <c r="C275" t="str">
        <f>LEFT(tbl_data[[#This Row],[Model]],FIND(" ",tbl_data[[#This Row],[Model]]))</f>
        <v xml:space="preserve">HP </v>
      </c>
      <c r="D275" t="str">
        <f>RIGHT(tbl_data[[#This Row],[Model]],LEN(tbl_data[[#This Row],[Model]]) -FIND(" ",tbl_data[[#This Row],[Model]],LEN(tbl_data[[#This Row],[Model]])-9))</f>
        <v>E5620</v>
      </c>
      <c r="E275" t="s">
        <v>24</v>
      </c>
      <c r="F275">
        <f>IFERROR(INT(LEFT(tbl_data[[#This Row],[RAM]],2)), INT(LEFT(tbl_data[[#This Row],[RAM]],1)))</f>
        <v>32</v>
      </c>
      <c r="G275" t="str">
        <f>"GDDR"&amp; RIGHT(tbl_data[[#This Row],[RAM]],1)</f>
        <v>GDDR3</v>
      </c>
      <c r="H275" t="s">
        <v>188</v>
      </c>
      <c r="I275" t="str">
        <f>IF(MID(tbl_data[[#This Row],[HDD]],2,1)="x", LEFT(tbl_data[[#This Row],[HDD]],2), LEFT(tbl_data[[#This Row],[HDD]],3))</f>
        <v>8x</v>
      </c>
      <c r="J275" t="str">
        <f>MID(tbl_data[[#This Row],[HDD]],LEN(tbl_data[[#This Row],[HDD Count]])+1,LEN(tbl_data[[#This Row],[HDD]])-LEN(tbl_data[[#This Row],[Hard Type]])-LEN(tbl_data[[#This Row],[HDD Count]]))</f>
        <v>300GB</v>
      </c>
      <c r="K275" t="str">
        <f>IF(RIGHT(tbl_data[[#This Row],[HDD]],5)="SATA2","SATA2",IF(RIGHT(tbl_data[[#This Row],[HDD]],3)="SSD","SSD", IF(RIGHT(tbl_data[[#This Row],[HDD]],3)="SAS","SAS", FALSE)))</f>
        <v>SAS</v>
      </c>
      <c r="L275" t="s">
        <v>167</v>
      </c>
      <c r="M275" t="str">
        <f>LEFT(tbl_data[[#This Row],[Location]],LEN(tbl_data[[#This Row],[Location]])-6)</f>
        <v>Washington D.C.</v>
      </c>
      <c r="N275" t="str">
        <f>MID(tbl_data[[#This Row],[Location]],LEN(tbl_data[[#This Row],[City]])+1,3)</f>
        <v>WDC</v>
      </c>
      <c r="O275" t="str">
        <f>RIGHT(tbl_data[[#This Row],[Location]],2)</f>
        <v>01</v>
      </c>
      <c r="P275" t="s">
        <v>268</v>
      </c>
      <c r="Q275" s="5" t="str">
        <f>LEFT(tbl_data[[#This Row],[Price]],1)</f>
        <v>$</v>
      </c>
      <c r="R275" s="9">
        <f>INT(MID(tbl_data[[#This Row],[Price]],2,10))</f>
        <v>200</v>
      </c>
    </row>
    <row r="276" spans="1:18" x14ac:dyDescent="0.25">
      <c r="A276" s="5">
        <v>275</v>
      </c>
      <c r="B276" t="s">
        <v>191</v>
      </c>
      <c r="C276" t="str">
        <f>LEFT(tbl_data[[#This Row],[Model]],FIND(" ",tbl_data[[#This Row],[Model]]))</f>
        <v xml:space="preserve">Dell </v>
      </c>
      <c r="D276" t="str">
        <f>RIGHT(tbl_data[[#This Row],[Model]],LEN(tbl_data[[#This Row],[Model]]) -FIND(" ",tbl_data[[#This Row],[Model]],LEN(tbl_data[[#This Row],[Model]])-9))</f>
        <v>E5620</v>
      </c>
      <c r="E276" t="s">
        <v>158</v>
      </c>
      <c r="F276">
        <f>IFERROR(INT(LEFT(tbl_data[[#This Row],[RAM]],2)), INT(LEFT(tbl_data[[#This Row],[RAM]],1)))</f>
        <v>8</v>
      </c>
      <c r="G276" t="str">
        <f>"GDDR"&amp; RIGHT(tbl_data[[#This Row],[RAM]],1)</f>
        <v>GDDR3</v>
      </c>
      <c r="H276" t="s">
        <v>64</v>
      </c>
      <c r="I276" t="str">
        <f>IF(MID(tbl_data[[#This Row],[HDD]],2,1)="x", LEFT(tbl_data[[#This Row],[HDD]],2), LEFT(tbl_data[[#This Row],[HDD]],3))</f>
        <v>2x</v>
      </c>
      <c r="J276" t="str">
        <f>MID(tbl_data[[#This Row],[HDD]],LEN(tbl_data[[#This Row],[HDD Count]])+1,LEN(tbl_data[[#This Row],[HDD]])-LEN(tbl_data[[#This Row],[Hard Type]])-LEN(tbl_data[[#This Row],[HDD Count]]))</f>
        <v>1TB</v>
      </c>
      <c r="K276" t="str">
        <f>IF(RIGHT(tbl_data[[#This Row],[HDD]],5)="SATA2","SATA2",IF(RIGHT(tbl_data[[#This Row],[HDD]],3)="SSD","SSD", IF(RIGHT(tbl_data[[#This Row],[HDD]],3)="SAS","SAS", FALSE)))</f>
        <v>SATA2</v>
      </c>
      <c r="L276" t="s">
        <v>167</v>
      </c>
      <c r="M276" t="str">
        <f>LEFT(tbl_data[[#This Row],[Location]],LEN(tbl_data[[#This Row],[Location]])-6)</f>
        <v>Washington D.C.</v>
      </c>
      <c r="N276" t="str">
        <f>MID(tbl_data[[#This Row],[Location]],LEN(tbl_data[[#This Row],[City]])+1,3)</f>
        <v>WDC</v>
      </c>
      <c r="O276" t="str">
        <f>RIGHT(tbl_data[[#This Row],[Location]],2)</f>
        <v>01</v>
      </c>
      <c r="P276" t="s">
        <v>300</v>
      </c>
      <c r="Q276" s="5" t="str">
        <f>LEFT(tbl_data[[#This Row],[Price]],1)</f>
        <v>$</v>
      </c>
      <c r="R276" s="9">
        <f>INT(MID(tbl_data[[#This Row],[Price]],2,10))</f>
        <v>195</v>
      </c>
    </row>
    <row r="277" spans="1:18" x14ac:dyDescent="0.25">
      <c r="A277" s="5">
        <v>276</v>
      </c>
      <c r="B277" t="s">
        <v>56</v>
      </c>
      <c r="C277" t="str">
        <f>LEFT(tbl_data[[#This Row],[Model]],FIND(" ",tbl_data[[#This Row],[Model]]))</f>
        <v xml:space="preserve">Dell </v>
      </c>
      <c r="D277" t="str">
        <f>RIGHT(tbl_data[[#This Row],[Model]],LEN(tbl_data[[#This Row],[Model]]) -FIND(" ",tbl_data[[#This Row],[Model]],LEN(tbl_data[[#This Row],[Model]])-9))</f>
        <v>E5-2630v4</v>
      </c>
      <c r="E277" t="s">
        <v>30</v>
      </c>
      <c r="F277">
        <f>IFERROR(INT(LEFT(tbl_data[[#This Row],[RAM]],2)), INT(LEFT(tbl_data[[#This Row],[RAM]],1)))</f>
        <v>12</v>
      </c>
      <c r="G277" t="str">
        <f>"GDDR"&amp; RIGHT(tbl_data[[#This Row],[RAM]],1)</f>
        <v>GDDR4</v>
      </c>
      <c r="H277" t="s">
        <v>31</v>
      </c>
      <c r="I277" t="str">
        <f>IF(MID(tbl_data[[#This Row],[HDD]],2,1)="x", LEFT(tbl_data[[#This Row],[HDD]],2), LEFT(tbl_data[[#This Row],[HDD]],3))</f>
        <v>4x</v>
      </c>
      <c r="J277" t="str">
        <f>MID(tbl_data[[#This Row],[HDD]],LEN(tbl_data[[#This Row],[HDD Count]])+1,LEN(tbl_data[[#This Row],[HDD]])-LEN(tbl_data[[#This Row],[Hard Type]])-LEN(tbl_data[[#This Row],[HDD Count]]))</f>
        <v>480GB</v>
      </c>
      <c r="K277" t="str">
        <f>IF(RIGHT(tbl_data[[#This Row],[HDD]],5)="SATA2","SATA2",IF(RIGHT(tbl_data[[#This Row],[HDD]],3)="SSD","SSD", IF(RIGHT(tbl_data[[#This Row],[HDD]],3)="SAS","SAS", FALSE)))</f>
        <v>SSD</v>
      </c>
      <c r="L277" t="s">
        <v>211</v>
      </c>
      <c r="M277" t="str">
        <f>LEFT(tbl_data[[#This Row],[Location]],LEN(tbl_data[[#This Row],[Location]])-6)</f>
        <v>Frankfurt</v>
      </c>
      <c r="N277" t="str">
        <f>MID(tbl_data[[#This Row],[Location]],LEN(tbl_data[[#This Row],[City]])+1,3)</f>
        <v>FRA</v>
      </c>
      <c r="O277" t="str">
        <f>RIGHT(tbl_data[[#This Row],[Location]],2)</f>
        <v>10</v>
      </c>
      <c r="P277" t="s">
        <v>111</v>
      </c>
      <c r="Q277" s="5" t="str">
        <f>LEFT(tbl_data[[#This Row],[Price]],1)</f>
        <v>€</v>
      </c>
      <c r="R277" s="9">
        <f>INT(MID(tbl_data[[#This Row],[Price]],2,10))</f>
        <v>341</v>
      </c>
    </row>
    <row r="278" spans="1:18" x14ac:dyDescent="0.25">
      <c r="A278" s="5">
        <v>277</v>
      </c>
      <c r="B278" t="s">
        <v>56</v>
      </c>
      <c r="C278" t="str">
        <f>LEFT(tbl_data[[#This Row],[Model]],FIND(" ",tbl_data[[#This Row],[Model]]))</f>
        <v xml:space="preserve">Dell </v>
      </c>
      <c r="D278" t="str">
        <f>RIGHT(tbl_data[[#This Row],[Model]],LEN(tbl_data[[#This Row],[Model]]) -FIND(" ",tbl_data[[#This Row],[Model]],LEN(tbl_data[[#This Row],[Model]])-9))</f>
        <v>E5-2630v4</v>
      </c>
      <c r="E278" t="s">
        <v>30</v>
      </c>
      <c r="F278">
        <f>IFERROR(INT(LEFT(tbl_data[[#This Row],[RAM]],2)), INT(LEFT(tbl_data[[#This Row],[RAM]],1)))</f>
        <v>12</v>
      </c>
      <c r="G278" t="str">
        <f>"GDDR"&amp; RIGHT(tbl_data[[#This Row],[RAM]],1)</f>
        <v>GDDR4</v>
      </c>
      <c r="H278" t="s">
        <v>31</v>
      </c>
      <c r="I278" t="str">
        <f>IF(MID(tbl_data[[#This Row],[HDD]],2,1)="x", LEFT(tbl_data[[#This Row],[HDD]],2), LEFT(tbl_data[[#This Row],[HDD]],3))</f>
        <v>4x</v>
      </c>
      <c r="J278" t="str">
        <f>MID(tbl_data[[#This Row],[HDD]],LEN(tbl_data[[#This Row],[HDD Count]])+1,LEN(tbl_data[[#This Row],[HDD]])-LEN(tbl_data[[#This Row],[Hard Type]])-LEN(tbl_data[[#This Row],[HDD Count]]))</f>
        <v>480GB</v>
      </c>
      <c r="K278" t="str">
        <f>IF(RIGHT(tbl_data[[#This Row],[HDD]],5)="SATA2","SATA2",IF(RIGHT(tbl_data[[#This Row],[HDD]],3)="SSD","SSD", IF(RIGHT(tbl_data[[#This Row],[HDD]],3)="SAS","SAS", FALSE)))</f>
        <v>SSD</v>
      </c>
      <c r="L278" t="s">
        <v>189</v>
      </c>
      <c r="M278" t="str">
        <f>LEFT(tbl_data[[#This Row],[Location]],LEN(tbl_data[[#This Row],[Location]])-6)</f>
        <v>Dallas</v>
      </c>
      <c r="N278" t="str">
        <f>MID(tbl_data[[#This Row],[Location]],LEN(tbl_data[[#This Row],[City]])+1,3)</f>
        <v>DAL</v>
      </c>
      <c r="O278" t="str">
        <f>RIGHT(tbl_data[[#This Row],[Location]],2)</f>
        <v>10</v>
      </c>
      <c r="P278" t="s">
        <v>289</v>
      </c>
      <c r="Q278" s="5" t="str">
        <f>LEFT(tbl_data[[#This Row],[Price]],1)</f>
        <v>$</v>
      </c>
      <c r="R278" s="9">
        <f>INT(MID(tbl_data[[#This Row],[Price]],2,10))</f>
        <v>410</v>
      </c>
    </row>
    <row r="279" spans="1:18" x14ac:dyDescent="0.25">
      <c r="A279" s="5">
        <v>278</v>
      </c>
      <c r="B279" t="s">
        <v>86</v>
      </c>
      <c r="C279" t="str">
        <f>LEFT(tbl_data[[#This Row],[Model]],FIND(" ",tbl_data[[#This Row],[Model]]))</f>
        <v xml:space="preserve">HP </v>
      </c>
      <c r="D279" t="str">
        <f>RIGHT(tbl_data[[#This Row],[Model]],LEN(tbl_data[[#This Row],[Model]]) -FIND(" ",tbl_data[[#This Row],[Model]],LEN(tbl_data[[#This Row],[Model]])-9))</f>
        <v>E5-2620</v>
      </c>
      <c r="E279" t="s">
        <v>24</v>
      </c>
      <c r="F279">
        <f>IFERROR(INT(LEFT(tbl_data[[#This Row],[RAM]],2)), INT(LEFT(tbl_data[[#This Row],[RAM]],1)))</f>
        <v>32</v>
      </c>
      <c r="G279" t="str">
        <f>"GDDR"&amp; RIGHT(tbl_data[[#This Row],[RAM]],1)</f>
        <v>GDDR3</v>
      </c>
      <c r="H279" t="s">
        <v>64</v>
      </c>
      <c r="I279" t="str">
        <f>IF(MID(tbl_data[[#This Row],[HDD]],2,1)="x", LEFT(tbl_data[[#This Row],[HDD]],2), LEFT(tbl_data[[#This Row],[HDD]],3))</f>
        <v>2x</v>
      </c>
      <c r="J279" t="str">
        <f>MID(tbl_data[[#This Row],[HDD]],LEN(tbl_data[[#This Row],[HDD Count]])+1,LEN(tbl_data[[#This Row],[HDD]])-LEN(tbl_data[[#This Row],[Hard Type]])-LEN(tbl_data[[#This Row],[HDD Count]]))</f>
        <v>1TB</v>
      </c>
      <c r="K279" t="str">
        <f>IF(RIGHT(tbl_data[[#This Row],[HDD]],5)="SATA2","SATA2",IF(RIGHT(tbl_data[[#This Row],[HDD]],3)="SSD","SSD", IF(RIGHT(tbl_data[[#This Row],[HDD]],3)="SAS","SAS", FALSE)))</f>
        <v>SATA2</v>
      </c>
      <c r="L279" t="s">
        <v>189</v>
      </c>
      <c r="M279" t="str">
        <f>LEFT(tbl_data[[#This Row],[Location]],LEN(tbl_data[[#This Row],[Location]])-6)</f>
        <v>Dallas</v>
      </c>
      <c r="N279" t="str">
        <f>MID(tbl_data[[#This Row],[Location]],LEN(tbl_data[[#This Row],[City]])+1,3)</f>
        <v>DAL</v>
      </c>
      <c r="O279" t="str">
        <f>RIGHT(tbl_data[[#This Row],[Location]],2)</f>
        <v>10</v>
      </c>
      <c r="P279" t="s">
        <v>304</v>
      </c>
      <c r="Q279" s="5" t="str">
        <f>LEFT(tbl_data[[#This Row],[Price]],1)</f>
        <v>$</v>
      </c>
      <c r="R279" s="9">
        <f>INT(MID(tbl_data[[#This Row],[Price]],2,10))</f>
        <v>255</v>
      </c>
    </row>
    <row r="280" spans="1:18" x14ac:dyDescent="0.25">
      <c r="A280" s="5">
        <v>279</v>
      </c>
      <c r="B280" t="s">
        <v>39</v>
      </c>
      <c r="C280" t="str">
        <f>LEFT(tbl_data[[#This Row],[Model]],FIND(" ",tbl_data[[#This Row],[Model]]))</f>
        <v xml:space="preserve">HP </v>
      </c>
      <c r="D280" t="str">
        <f>RIGHT(tbl_data[[#This Row],[Model]],LEN(tbl_data[[#This Row],[Model]]) -FIND(" ",tbl_data[[#This Row],[Model]],LEN(tbl_data[[#This Row],[Model]])-9))</f>
        <v>E5-2650</v>
      </c>
      <c r="E280" t="s">
        <v>199</v>
      </c>
      <c r="F280">
        <f>IFERROR(INT(LEFT(tbl_data[[#This Row],[RAM]],2)), INT(LEFT(tbl_data[[#This Row],[RAM]],1)))</f>
        <v>12</v>
      </c>
      <c r="G280" t="str">
        <f>"GDDR"&amp; RIGHT(tbl_data[[#This Row],[RAM]],1)</f>
        <v>GDDR3</v>
      </c>
      <c r="H280" t="s">
        <v>200</v>
      </c>
      <c r="I280" t="str">
        <f>IF(MID(tbl_data[[#This Row],[HDD]],2,1)="x", LEFT(tbl_data[[#This Row],[HDD]],2), LEFT(tbl_data[[#This Row],[HDD]],3))</f>
        <v>1x</v>
      </c>
      <c r="J280" t="str">
        <f>MID(tbl_data[[#This Row],[HDD]],LEN(tbl_data[[#This Row],[HDD Count]])+1,LEN(tbl_data[[#This Row],[HDD]])-LEN(tbl_data[[#This Row],[Hard Type]])-LEN(tbl_data[[#This Row],[HDD Count]]))</f>
        <v>120GB</v>
      </c>
      <c r="K280" t="str">
        <f>IF(RIGHT(tbl_data[[#This Row],[HDD]],5)="SATA2","SATA2",IF(RIGHT(tbl_data[[#This Row],[HDD]],3)="SSD","SSD", IF(RIGHT(tbl_data[[#This Row],[HDD]],3)="SAS","SAS", FALSE)))</f>
        <v>SSD</v>
      </c>
      <c r="L280" t="s">
        <v>171</v>
      </c>
      <c r="M280" t="str">
        <f>LEFT(tbl_data[[#This Row],[Location]],LEN(tbl_data[[#This Row],[Location]])-6)</f>
        <v>San Francisco</v>
      </c>
      <c r="N280" t="str">
        <f>MID(tbl_data[[#This Row],[Location]],LEN(tbl_data[[#This Row],[City]])+1,3)</f>
        <v>SFO</v>
      </c>
      <c r="O280" t="str">
        <f>RIGHT(tbl_data[[#This Row],[Location]],2)</f>
        <v>12</v>
      </c>
      <c r="P280" t="s">
        <v>296</v>
      </c>
      <c r="Q280" s="5" t="str">
        <f>LEFT(tbl_data[[#This Row],[Price]],1)</f>
        <v>$</v>
      </c>
      <c r="R280" s="9">
        <f>INT(MID(tbl_data[[#This Row],[Price]],2,10))</f>
        <v>327</v>
      </c>
    </row>
    <row r="281" spans="1:18" x14ac:dyDescent="0.25">
      <c r="A281" s="5">
        <v>280</v>
      </c>
      <c r="B281" t="s">
        <v>86</v>
      </c>
      <c r="C281" t="str">
        <f>LEFT(tbl_data[[#This Row],[Model]],FIND(" ",tbl_data[[#This Row],[Model]]))</f>
        <v xml:space="preserve">HP </v>
      </c>
      <c r="D281" t="str">
        <f>RIGHT(tbl_data[[#This Row],[Model]],LEN(tbl_data[[#This Row],[Model]]) -FIND(" ",tbl_data[[#This Row],[Model]],LEN(tbl_data[[#This Row],[Model]])-9))</f>
        <v>E5-2620</v>
      </c>
      <c r="E281" t="s">
        <v>24</v>
      </c>
      <c r="F281">
        <f>IFERROR(INT(LEFT(tbl_data[[#This Row],[RAM]],2)), INT(LEFT(tbl_data[[#This Row],[RAM]],1)))</f>
        <v>32</v>
      </c>
      <c r="G281" t="str">
        <f>"GDDR"&amp; RIGHT(tbl_data[[#This Row],[RAM]],1)</f>
        <v>GDDR3</v>
      </c>
      <c r="H281" t="s">
        <v>64</v>
      </c>
      <c r="I281" t="str">
        <f>IF(MID(tbl_data[[#This Row],[HDD]],2,1)="x", LEFT(tbl_data[[#This Row],[HDD]],2), LEFT(tbl_data[[#This Row],[HDD]],3))</f>
        <v>2x</v>
      </c>
      <c r="J281" t="str">
        <f>MID(tbl_data[[#This Row],[HDD]],LEN(tbl_data[[#This Row],[HDD Count]])+1,LEN(tbl_data[[#This Row],[HDD]])-LEN(tbl_data[[#This Row],[Hard Type]])-LEN(tbl_data[[#This Row],[HDD Count]]))</f>
        <v>1TB</v>
      </c>
      <c r="K281" t="str">
        <f>IF(RIGHT(tbl_data[[#This Row],[HDD]],5)="SATA2","SATA2",IF(RIGHT(tbl_data[[#This Row],[HDD]],3)="SSD","SSD", IF(RIGHT(tbl_data[[#This Row],[HDD]],3)="SAS","SAS", FALSE)))</f>
        <v>SATA2</v>
      </c>
      <c r="L281" t="s">
        <v>171</v>
      </c>
      <c r="M281" t="str">
        <f>LEFT(tbl_data[[#This Row],[Location]],LEN(tbl_data[[#This Row],[Location]])-6)</f>
        <v>San Francisco</v>
      </c>
      <c r="N281" t="str">
        <f>MID(tbl_data[[#This Row],[Location]],LEN(tbl_data[[#This Row],[City]])+1,3)</f>
        <v>SFO</v>
      </c>
      <c r="O281" t="str">
        <f>RIGHT(tbl_data[[#This Row],[Location]],2)</f>
        <v>12</v>
      </c>
      <c r="P281" t="s">
        <v>304</v>
      </c>
      <c r="Q281" s="5" t="str">
        <f>LEFT(tbl_data[[#This Row],[Price]],1)</f>
        <v>$</v>
      </c>
      <c r="R281" s="9">
        <f>INT(MID(tbl_data[[#This Row],[Price]],2,10))</f>
        <v>255</v>
      </c>
    </row>
    <row r="282" spans="1:18" x14ac:dyDescent="0.25">
      <c r="A282" s="5">
        <v>281</v>
      </c>
      <c r="B282" t="s">
        <v>39</v>
      </c>
      <c r="C282" t="str">
        <f>LEFT(tbl_data[[#This Row],[Model]],FIND(" ",tbl_data[[#This Row],[Model]]))</f>
        <v xml:space="preserve">HP </v>
      </c>
      <c r="D282" t="str">
        <f>RIGHT(tbl_data[[#This Row],[Model]],LEN(tbl_data[[#This Row],[Model]]) -FIND(" ",tbl_data[[#This Row],[Model]],LEN(tbl_data[[#This Row],[Model]])-9))</f>
        <v>E5-2650</v>
      </c>
      <c r="E282" t="s">
        <v>199</v>
      </c>
      <c r="F282">
        <f>IFERROR(INT(LEFT(tbl_data[[#This Row],[RAM]],2)), INT(LEFT(tbl_data[[#This Row],[RAM]],1)))</f>
        <v>12</v>
      </c>
      <c r="G282" t="str">
        <f>"GDDR"&amp; RIGHT(tbl_data[[#This Row],[RAM]],1)</f>
        <v>GDDR3</v>
      </c>
      <c r="H282" t="s">
        <v>200</v>
      </c>
      <c r="I282" t="str">
        <f>IF(MID(tbl_data[[#This Row],[HDD]],2,1)="x", LEFT(tbl_data[[#This Row],[HDD]],2), LEFT(tbl_data[[#This Row],[HDD]],3))</f>
        <v>1x</v>
      </c>
      <c r="J282" t="str">
        <f>MID(tbl_data[[#This Row],[HDD]],LEN(tbl_data[[#This Row],[HDD Count]])+1,LEN(tbl_data[[#This Row],[HDD]])-LEN(tbl_data[[#This Row],[Hard Type]])-LEN(tbl_data[[#This Row],[HDD Count]]))</f>
        <v>120GB</v>
      </c>
      <c r="K282" t="str">
        <f>IF(RIGHT(tbl_data[[#This Row],[HDD]],5)="SATA2","SATA2",IF(RIGHT(tbl_data[[#This Row],[HDD]],3)="SSD","SSD", IF(RIGHT(tbl_data[[#This Row],[HDD]],3)="SAS","SAS", FALSE)))</f>
        <v>SSD</v>
      </c>
      <c r="L282" t="s">
        <v>167</v>
      </c>
      <c r="M282" t="str">
        <f>LEFT(tbl_data[[#This Row],[Location]],LEN(tbl_data[[#This Row],[Location]])-6)</f>
        <v>Washington D.C.</v>
      </c>
      <c r="N282" t="str">
        <f>MID(tbl_data[[#This Row],[Location]],LEN(tbl_data[[#This Row],[City]])+1,3)</f>
        <v>WDC</v>
      </c>
      <c r="O282" t="str">
        <f>RIGHT(tbl_data[[#This Row],[Location]],2)</f>
        <v>01</v>
      </c>
      <c r="P282" t="s">
        <v>296</v>
      </c>
      <c r="Q282" s="5" t="str">
        <f>LEFT(tbl_data[[#This Row],[Price]],1)</f>
        <v>$</v>
      </c>
      <c r="R282" s="9">
        <f>INT(MID(tbl_data[[#This Row],[Price]],2,10))</f>
        <v>327</v>
      </c>
    </row>
    <row r="283" spans="1:18" x14ac:dyDescent="0.25">
      <c r="A283" s="5">
        <v>282</v>
      </c>
      <c r="B283" t="s">
        <v>157</v>
      </c>
      <c r="C283" t="str">
        <f>LEFT(tbl_data[[#This Row],[Model]],FIND(" ",tbl_data[[#This Row],[Model]]))</f>
        <v xml:space="preserve">Dell </v>
      </c>
      <c r="D283" t="str">
        <f>RIGHT(tbl_data[[#This Row],[Model]],LEN(tbl_data[[#This Row],[Model]]) -FIND(" ",tbl_data[[#This Row],[Model]],LEN(tbl_data[[#This Row],[Model]])-9))</f>
        <v>E5-2620</v>
      </c>
      <c r="E283" t="s">
        <v>24</v>
      </c>
      <c r="F283">
        <f>IFERROR(INT(LEFT(tbl_data[[#This Row],[RAM]],2)), INT(LEFT(tbl_data[[#This Row],[RAM]],1)))</f>
        <v>32</v>
      </c>
      <c r="G283" t="str">
        <f>"GDDR"&amp; RIGHT(tbl_data[[#This Row],[RAM]],1)</f>
        <v>GDDR3</v>
      </c>
      <c r="H283" t="s">
        <v>64</v>
      </c>
      <c r="I283" t="str">
        <f>IF(MID(tbl_data[[#This Row],[HDD]],2,1)="x", LEFT(tbl_data[[#This Row],[HDD]],2), LEFT(tbl_data[[#This Row],[HDD]],3))</f>
        <v>2x</v>
      </c>
      <c r="J283" t="str">
        <f>MID(tbl_data[[#This Row],[HDD]],LEN(tbl_data[[#This Row],[HDD Count]])+1,LEN(tbl_data[[#This Row],[HDD]])-LEN(tbl_data[[#This Row],[Hard Type]])-LEN(tbl_data[[#This Row],[HDD Count]]))</f>
        <v>1TB</v>
      </c>
      <c r="K283" t="str">
        <f>IF(RIGHT(tbl_data[[#This Row],[HDD]],5)="SATA2","SATA2",IF(RIGHT(tbl_data[[#This Row],[HDD]],3)="SSD","SSD", IF(RIGHT(tbl_data[[#This Row],[HDD]],3)="SAS","SAS", FALSE)))</f>
        <v>SATA2</v>
      </c>
      <c r="L283" t="s">
        <v>167</v>
      </c>
      <c r="M283" t="str">
        <f>LEFT(tbl_data[[#This Row],[Location]],LEN(tbl_data[[#This Row],[Location]])-6)</f>
        <v>Washington D.C.</v>
      </c>
      <c r="N283" t="str">
        <f>MID(tbl_data[[#This Row],[Location]],LEN(tbl_data[[#This Row],[City]])+1,3)</f>
        <v>WDC</v>
      </c>
      <c r="O283" t="str">
        <f>RIGHT(tbl_data[[#This Row],[Location]],2)</f>
        <v>01</v>
      </c>
      <c r="P283" t="s">
        <v>304</v>
      </c>
      <c r="Q283" s="5" t="str">
        <f>LEFT(tbl_data[[#This Row],[Price]],1)</f>
        <v>$</v>
      </c>
      <c r="R283" s="9">
        <f>INT(MID(tbl_data[[#This Row],[Price]],2,10))</f>
        <v>255</v>
      </c>
    </row>
    <row r="284" spans="1:18" x14ac:dyDescent="0.25">
      <c r="A284" s="5">
        <v>283</v>
      </c>
      <c r="B284" t="s">
        <v>42</v>
      </c>
      <c r="C284" t="str">
        <f>LEFT(tbl_data[[#This Row],[Model]],FIND(" ",tbl_data[[#This Row],[Model]]))</f>
        <v xml:space="preserve">IBM </v>
      </c>
      <c r="D284" t="str">
        <f>RIGHT(tbl_data[[#This Row],[Model]],LEN(tbl_data[[#This Row],[Model]]) -FIND(" ",tbl_data[[#This Row],[Model]],LEN(tbl_data[[#This Row],[Model]])-9))</f>
        <v>E5620</v>
      </c>
      <c r="E284" t="s">
        <v>19</v>
      </c>
      <c r="F284">
        <f>IFERROR(INT(LEFT(tbl_data[[#This Row],[RAM]],2)), INT(LEFT(tbl_data[[#This Row],[RAM]],1)))</f>
        <v>16</v>
      </c>
      <c r="G284" t="str">
        <f>"GDDR"&amp; RIGHT(tbl_data[[#This Row],[RAM]],1)</f>
        <v>GDDR3</v>
      </c>
      <c r="H284" t="s">
        <v>64</v>
      </c>
      <c r="I284" t="str">
        <f>IF(MID(tbl_data[[#This Row],[HDD]],2,1)="x", LEFT(tbl_data[[#This Row],[HDD]],2), LEFT(tbl_data[[#This Row],[HDD]],3))</f>
        <v>2x</v>
      </c>
      <c r="J284" t="str">
        <f>MID(tbl_data[[#This Row],[HDD]],LEN(tbl_data[[#This Row],[HDD Count]])+1,LEN(tbl_data[[#This Row],[HDD]])-LEN(tbl_data[[#This Row],[Hard Type]])-LEN(tbl_data[[#This Row],[HDD Count]]))</f>
        <v>1TB</v>
      </c>
      <c r="K284" t="str">
        <f>IF(RIGHT(tbl_data[[#This Row],[HDD]],5)="SATA2","SATA2",IF(RIGHT(tbl_data[[#This Row],[HDD]],3)="SSD","SSD", IF(RIGHT(tbl_data[[#This Row],[HDD]],3)="SAS","SAS", FALSE)))</f>
        <v>SATA2</v>
      </c>
      <c r="L284" t="s">
        <v>167</v>
      </c>
      <c r="M284" t="str">
        <f>LEFT(tbl_data[[#This Row],[Location]],LEN(tbl_data[[#This Row],[Location]])-6)</f>
        <v>Washington D.C.</v>
      </c>
      <c r="N284" t="str">
        <f>MID(tbl_data[[#This Row],[Location]],LEN(tbl_data[[#This Row],[City]])+1,3)</f>
        <v>WDC</v>
      </c>
      <c r="O284" t="str">
        <f>RIGHT(tbl_data[[#This Row],[Location]],2)</f>
        <v>01</v>
      </c>
      <c r="P284" t="s">
        <v>305</v>
      </c>
      <c r="Q284" s="5" t="str">
        <f>LEFT(tbl_data[[#This Row],[Price]],1)</f>
        <v>$</v>
      </c>
      <c r="R284" s="9">
        <f>INT(MID(tbl_data[[#This Row],[Price]],2,10))</f>
        <v>202</v>
      </c>
    </row>
    <row r="285" spans="1:18" x14ac:dyDescent="0.25">
      <c r="A285" s="5">
        <v>284</v>
      </c>
      <c r="B285" t="s">
        <v>196</v>
      </c>
      <c r="C285" t="str">
        <f>LEFT(tbl_data[[#This Row],[Model]],FIND(" ",tbl_data[[#This Row],[Model]]))</f>
        <v xml:space="preserve">IBM </v>
      </c>
      <c r="D285" t="str">
        <f>RIGHT(tbl_data[[#This Row],[Model]],LEN(tbl_data[[#This Row],[Model]]) -FIND(" ",tbl_data[[#This Row],[Model]],LEN(tbl_data[[#This Row],[Model]])-9))</f>
        <v>E5-2620</v>
      </c>
      <c r="E285" t="s">
        <v>24</v>
      </c>
      <c r="F285">
        <f>IFERROR(INT(LEFT(tbl_data[[#This Row],[RAM]],2)), INT(LEFT(tbl_data[[#This Row],[RAM]],1)))</f>
        <v>32</v>
      </c>
      <c r="G285" t="str">
        <f>"GDDR"&amp; RIGHT(tbl_data[[#This Row],[RAM]],1)</f>
        <v>GDDR3</v>
      </c>
      <c r="H285" t="s">
        <v>64</v>
      </c>
      <c r="I285" t="str">
        <f>IF(MID(tbl_data[[#This Row],[HDD]],2,1)="x", LEFT(tbl_data[[#This Row],[HDD]],2), LEFT(tbl_data[[#This Row],[HDD]],3))</f>
        <v>2x</v>
      </c>
      <c r="J285" t="str">
        <f>MID(tbl_data[[#This Row],[HDD]],LEN(tbl_data[[#This Row],[HDD Count]])+1,LEN(tbl_data[[#This Row],[HDD]])-LEN(tbl_data[[#This Row],[Hard Type]])-LEN(tbl_data[[#This Row],[HDD Count]]))</f>
        <v>1TB</v>
      </c>
      <c r="K285" t="str">
        <f>IF(RIGHT(tbl_data[[#This Row],[HDD]],5)="SATA2","SATA2",IF(RIGHT(tbl_data[[#This Row],[HDD]],3)="SSD","SSD", IF(RIGHT(tbl_data[[#This Row],[HDD]],3)="SAS","SAS", FALSE)))</f>
        <v>SATA2</v>
      </c>
      <c r="L285" t="s">
        <v>167</v>
      </c>
      <c r="M285" t="str">
        <f>LEFT(tbl_data[[#This Row],[Location]],LEN(tbl_data[[#This Row],[Location]])-6)</f>
        <v>Washington D.C.</v>
      </c>
      <c r="N285" t="str">
        <f>MID(tbl_data[[#This Row],[Location]],LEN(tbl_data[[#This Row],[City]])+1,3)</f>
        <v>WDC</v>
      </c>
      <c r="O285" t="str">
        <f>RIGHT(tbl_data[[#This Row],[Location]],2)</f>
        <v>01</v>
      </c>
      <c r="P285" t="s">
        <v>303</v>
      </c>
      <c r="Q285" s="5" t="str">
        <f>LEFT(tbl_data[[#This Row],[Price]],1)</f>
        <v>$</v>
      </c>
      <c r="R285" s="9">
        <f>INT(MID(tbl_data[[#This Row],[Price]],2,10))</f>
        <v>250</v>
      </c>
    </row>
    <row r="286" spans="1:18" x14ac:dyDescent="0.25">
      <c r="A286" s="5">
        <v>285</v>
      </c>
      <c r="B286" t="s">
        <v>86</v>
      </c>
      <c r="C286" t="str">
        <f>LEFT(tbl_data[[#This Row],[Model]],FIND(" ",tbl_data[[#This Row],[Model]]))</f>
        <v xml:space="preserve">HP </v>
      </c>
      <c r="D286" t="str">
        <f>RIGHT(tbl_data[[#This Row],[Model]],LEN(tbl_data[[#This Row],[Model]]) -FIND(" ",tbl_data[[#This Row],[Model]],LEN(tbl_data[[#This Row],[Model]])-9))</f>
        <v>E5-2620</v>
      </c>
      <c r="E286" t="s">
        <v>24</v>
      </c>
      <c r="F286">
        <f>IFERROR(INT(LEFT(tbl_data[[#This Row],[RAM]],2)), INT(LEFT(tbl_data[[#This Row],[RAM]],1)))</f>
        <v>32</v>
      </c>
      <c r="G286" t="str">
        <f>"GDDR"&amp; RIGHT(tbl_data[[#This Row],[RAM]],1)</f>
        <v>GDDR3</v>
      </c>
      <c r="H286" t="s">
        <v>64</v>
      </c>
      <c r="I286" t="str">
        <f>IF(MID(tbl_data[[#This Row],[HDD]],2,1)="x", LEFT(tbl_data[[#This Row],[HDD]],2), LEFT(tbl_data[[#This Row],[HDD]],3))</f>
        <v>2x</v>
      </c>
      <c r="J286" t="str">
        <f>MID(tbl_data[[#This Row],[HDD]],LEN(tbl_data[[#This Row],[HDD Count]])+1,LEN(tbl_data[[#This Row],[HDD]])-LEN(tbl_data[[#This Row],[Hard Type]])-LEN(tbl_data[[#This Row],[HDD Count]]))</f>
        <v>1TB</v>
      </c>
      <c r="K286" t="str">
        <f>IF(RIGHT(tbl_data[[#This Row],[HDD]],5)="SATA2","SATA2",IF(RIGHT(tbl_data[[#This Row],[HDD]],3)="SSD","SSD", IF(RIGHT(tbl_data[[#This Row],[HDD]],3)="SAS","SAS", FALSE)))</f>
        <v>SATA2</v>
      </c>
      <c r="L286" t="s">
        <v>167</v>
      </c>
      <c r="M286" t="str">
        <f>LEFT(tbl_data[[#This Row],[Location]],LEN(tbl_data[[#This Row],[Location]])-6)</f>
        <v>Washington D.C.</v>
      </c>
      <c r="N286" t="str">
        <f>MID(tbl_data[[#This Row],[Location]],LEN(tbl_data[[#This Row],[City]])+1,3)</f>
        <v>WDC</v>
      </c>
      <c r="O286" t="str">
        <f>RIGHT(tbl_data[[#This Row],[Location]],2)</f>
        <v>01</v>
      </c>
      <c r="P286" t="s">
        <v>304</v>
      </c>
      <c r="Q286" s="5" t="str">
        <f>LEFT(tbl_data[[#This Row],[Price]],1)</f>
        <v>$</v>
      </c>
      <c r="R286" s="9">
        <f>INT(MID(tbl_data[[#This Row],[Price]],2,10))</f>
        <v>255</v>
      </c>
    </row>
    <row r="287" spans="1:18" x14ac:dyDescent="0.25">
      <c r="A287" s="5">
        <v>286</v>
      </c>
      <c r="B287" t="s">
        <v>27</v>
      </c>
      <c r="C287" t="str">
        <f>LEFT(tbl_data[[#This Row],[Model]],FIND(" ",tbl_data[[#This Row],[Model]]))</f>
        <v xml:space="preserve">HP </v>
      </c>
      <c r="D287" t="str">
        <f>RIGHT(tbl_data[[#This Row],[Model]],LEN(tbl_data[[#This Row],[Model]]) -FIND(" ",tbl_data[[#This Row],[Model]],LEN(tbl_data[[#This Row],[Model]])-9))</f>
        <v>E5-2420</v>
      </c>
      <c r="E287" t="s">
        <v>19</v>
      </c>
      <c r="F287">
        <f>IFERROR(INT(LEFT(tbl_data[[#This Row],[RAM]],2)), INT(LEFT(tbl_data[[#This Row],[RAM]],1)))</f>
        <v>16</v>
      </c>
      <c r="G287" t="str">
        <f>"GDDR"&amp; RIGHT(tbl_data[[#This Row],[RAM]],1)</f>
        <v>GDDR3</v>
      </c>
      <c r="H287" t="s">
        <v>194</v>
      </c>
      <c r="I287" t="str">
        <f>IF(MID(tbl_data[[#This Row],[HDD]],2,1)="x", LEFT(tbl_data[[#This Row],[HDD]],2), LEFT(tbl_data[[#This Row],[HDD]],3))</f>
        <v>8x</v>
      </c>
      <c r="J287" t="str">
        <f>MID(tbl_data[[#This Row],[HDD]],LEN(tbl_data[[#This Row],[HDD Count]])+1,LEN(tbl_data[[#This Row],[HDD]])-LEN(tbl_data[[#This Row],[Hard Type]])-LEN(tbl_data[[#This Row],[HDD Count]]))</f>
        <v>3TB</v>
      </c>
      <c r="K287" t="str">
        <f>IF(RIGHT(tbl_data[[#This Row],[HDD]],5)="SATA2","SATA2",IF(RIGHT(tbl_data[[#This Row],[HDD]],3)="SSD","SSD", IF(RIGHT(tbl_data[[#This Row],[HDD]],3)="SAS","SAS", FALSE)))</f>
        <v>SATA2</v>
      </c>
      <c r="L287" t="s">
        <v>167</v>
      </c>
      <c r="M287" t="str">
        <f>LEFT(tbl_data[[#This Row],[Location]],LEN(tbl_data[[#This Row],[Location]])-6)</f>
        <v>Washington D.C.</v>
      </c>
      <c r="N287" t="str">
        <f>MID(tbl_data[[#This Row],[Location]],LEN(tbl_data[[#This Row],[City]])+1,3)</f>
        <v>WDC</v>
      </c>
      <c r="O287" t="str">
        <f>RIGHT(tbl_data[[#This Row],[Location]],2)</f>
        <v>01</v>
      </c>
      <c r="P287" t="s">
        <v>302</v>
      </c>
      <c r="Q287" s="5" t="str">
        <f>LEFT(tbl_data[[#This Row],[Price]],1)</f>
        <v>$</v>
      </c>
      <c r="R287" s="9">
        <f>INT(MID(tbl_data[[#This Row],[Price]],2,10))</f>
        <v>367</v>
      </c>
    </row>
    <row r="288" spans="1:18" x14ac:dyDescent="0.25">
      <c r="A288" s="5">
        <v>287</v>
      </c>
      <c r="B288" t="s">
        <v>27</v>
      </c>
      <c r="C288" t="str">
        <f>LEFT(tbl_data[[#This Row],[Model]],FIND(" ",tbl_data[[#This Row],[Model]]))</f>
        <v xml:space="preserve">HP </v>
      </c>
      <c r="D288" t="str">
        <f>RIGHT(tbl_data[[#This Row],[Model]],LEN(tbl_data[[#This Row],[Model]]) -FIND(" ",tbl_data[[#This Row],[Model]],LEN(tbl_data[[#This Row],[Model]])-9))</f>
        <v>E5-2420</v>
      </c>
      <c r="E288" t="s">
        <v>19</v>
      </c>
      <c r="F288">
        <f>IFERROR(INT(LEFT(tbl_data[[#This Row],[RAM]],2)), INT(LEFT(tbl_data[[#This Row],[RAM]],1)))</f>
        <v>16</v>
      </c>
      <c r="G288" t="str">
        <f>"GDDR"&amp; RIGHT(tbl_data[[#This Row],[RAM]],1)</f>
        <v>GDDR3</v>
      </c>
      <c r="H288" t="s">
        <v>194</v>
      </c>
      <c r="I288" t="str">
        <f>IF(MID(tbl_data[[#This Row],[HDD]],2,1)="x", LEFT(tbl_data[[#This Row],[HDD]],2), LEFT(tbl_data[[#This Row],[HDD]],3))</f>
        <v>8x</v>
      </c>
      <c r="J288" t="str">
        <f>MID(tbl_data[[#This Row],[HDD]],LEN(tbl_data[[#This Row],[HDD Count]])+1,LEN(tbl_data[[#This Row],[HDD]])-LEN(tbl_data[[#This Row],[Hard Type]])-LEN(tbl_data[[#This Row],[HDD Count]]))</f>
        <v>3TB</v>
      </c>
      <c r="K288" t="str">
        <f>IF(RIGHT(tbl_data[[#This Row],[HDD]],5)="SATA2","SATA2",IF(RIGHT(tbl_data[[#This Row],[HDD]],3)="SSD","SSD", IF(RIGHT(tbl_data[[#This Row],[HDD]],3)="SAS","SAS", FALSE)))</f>
        <v>SATA2</v>
      </c>
      <c r="L288" t="s">
        <v>171</v>
      </c>
      <c r="M288" t="str">
        <f>LEFT(tbl_data[[#This Row],[Location]],LEN(tbl_data[[#This Row],[Location]])-6)</f>
        <v>San Francisco</v>
      </c>
      <c r="N288" t="str">
        <f>MID(tbl_data[[#This Row],[Location]],LEN(tbl_data[[#This Row],[City]])+1,3)</f>
        <v>SFO</v>
      </c>
      <c r="O288" t="str">
        <f>RIGHT(tbl_data[[#This Row],[Location]],2)</f>
        <v>12</v>
      </c>
      <c r="P288" t="s">
        <v>268</v>
      </c>
      <c r="Q288" s="5" t="str">
        <f>LEFT(tbl_data[[#This Row],[Price]],1)</f>
        <v>$</v>
      </c>
      <c r="R288" s="9">
        <f>INT(MID(tbl_data[[#This Row],[Price]],2,10))</f>
        <v>200</v>
      </c>
    </row>
    <row r="289" spans="1:18" x14ac:dyDescent="0.25">
      <c r="A289" s="5">
        <v>288</v>
      </c>
      <c r="B289" t="s">
        <v>196</v>
      </c>
      <c r="C289" t="str">
        <f>LEFT(tbl_data[[#This Row],[Model]],FIND(" ",tbl_data[[#This Row],[Model]]))</f>
        <v xml:space="preserve">IBM </v>
      </c>
      <c r="D289" t="str">
        <f>RIGHT(tbl_data[[#This Row],[Model]],LEN(tbl_data[[#This Row],[Model]]) -FIND(" ",tbl_data[[#This Row],[Model]],LEN(tbl_data[[#This Row],[Model]])-9))</f>
        <v>E5-2620</v>
      </c>
      <c r="E289" t="s">
        <v>24</v>
      </c>
      <c r="F289">
        <f>IFERROR(INT(LEFT(tbl_data[[#This Row],[RAM]],2)), INT(LEFT(tbl_data[[#This Row],[RAM]],1)))</f>
        <v>32</v>
      </c>
      <c r="G289" t="str">
        <f>"GDDR"&amp; RIGHT(tbl_data[[#This Row],[RAM]],1)</f>
        <v>GDDR3</v>
      </c>
      <c r="H289" t="s">
        <v>64</v>
      </c>
      <c r="I289" t="str">
        <f>IF(MID(tbl_data[[#This Row],[HDD]],2,1)="x", LEFT(tbl_data[[#This Row],[HDD]],2), LEFT(tbl_data[[#This Row],[HDD]],3))</f>
        <v>2x</v>
      </c>
      <c r="J289" t="str">
        <f>MID(tbl_data[[#This Row],[HDD]],LEN(tbl_data[[#This Row],[HDD Count]])+1,LEN(tbl_data[[#This Row],[HDD]])-LEN(tbl_data[[#This Row],[Hard Type]])-LEN(tbl_data[[#This Row],[HDD Count]]))</f>
        <v>1TB</v>
      </c>
      <c r="K289" t="str">
        <f>IF(RIGHT(tbl_data[[#This Row],[HDD]],5)="SATA2","SATA2",IF(RIGHT(tbl_data[[#This Row],[HDD]],3)="SSD","SSD", IF(RIGHT(tbl_data[[#This Row],[HDD]],3)="SAS","SAS", FALSE)))</f>
        <v>SATA2</v>
      </c>
      <c r="L289" t="s">
        <v>171</v>
      </c>
      <c r="M289" t="str">
        <f>LEFT(tbl_data[[#This Row],[Location]],LEN(tbl_data[[#This Row],[Location]])-6)</f>
        <v>San Francisco</v>
      </c>
      <c r="N289" t="str">
        <f>MID(tbl_data[[#This Row],[Location]],LEN(tbl_data[[#This Row],[City]])+1,3)</f>
        <v>SFO</v>
      </c>
      <c r="O289" t="str">
        <f>RIGHT(tbl_data[[#This Row],[Location]],2)</f>
        <v>12</v>
      </c>
      <c r="P289" t="s">
        <v>303</v>
      </c>
      <c r="Q289" s="5" t="str">
        <f>LEFT(tbl_data[[#This Row],[Price]],1)</f>
        <v>$</v>
      </c>
      <c r="R289" s="9">
        <f>INT(MID(tbl_data[[#This Row],[Price]],2,10))</f>
        <v>250</v>
      </c>
    </row>
    <row r="290" spans="1:18" x14ac:dyDescent="0.25">
      <c r="A290" s="5">
        <v>289</v>
      </c>
      <c r="B290" t="s">
        <v>88</v>
      </c>
      <c r="C290" t="str">
        <f>LEFT(tbl_data[[#This Row],[Model]],FIND(" ",tbl_data[[#This Row],[Model]]))</f>
        <v xml:space="preserve">Dell </v>
      </c>
      <c r="D290" t="str">
        <f>RIGHT(tbl_data[[#This Row],[Model]],LEN(tbl_data[[#This Row],[Model]]) -FIND(" ",tbl_data[[#This Row],[Model]],LEN(tbl_data[[#This Row],[Model]])-9))</f>
        <v>E5-2620v3</v>
      </c>
      <c r="E290" t="s">
        <v>34</v>
      </c>
      <c r="F290">
        <f>IFERROR(INT(LEFT(tbl_data[[#This Row],[RAM]],2)), INT(LEFT(tbl_data[[#This Row],[RAM]],1)))</f>
        <v>64</v>
      </c>
      <c r="G290" t="str">
        <f>"GDDR"&amp; RIGHT(tbl_data[[#This Row],[RAM]],1)</f>
        <v>GDDR4</v>
      </c>
      <c r="H290" t="s">
        <v>49</v>
      </c>
      <c r="I290" t="str">
        <f>IF(MID(tbl_data[[#This Row],[HDD]],2,1)="x", LEFT(tbl_data[[#This Row],[HDD]],2), LEFT(tbl_data[[#This Row],[HDD]],3))</f>
        <v>2x</v>
      </c>
      <c r="J290" t="str">
        <f>MID(tbl_data[[#This Row],[HDD]],LEN(tbl_data[[#This Row],[HDD Count]])+1,LEN(tbl_data[[#This Row],[HDD]])-LEN(tbl_data[[#This Row],[Hard Type]])-LEN(tbl_data[[#This Row],[HDD Count]]))</f>
        <v>120GB</v>
      </c>
      <c r="K290" t="str">
        <f>IF(RIGHT(tbl_data[[#This Row],[HDD]],5)="SATA2","SATA2",IF(RIGHT(tbl_data[[#This Row],[HDD]],3)="SSD","SSD", IF(RIGHT(tbl_data[[#This Row],[HDD]],3)="SAS","SAS", FALSE)))</f>
        <v>SSD</v>
      </c>
      <c r="L290" t="s">
        <v>167</v>
      </c>
      <c r="M290" t="str">
        <f>LEFT(tbl_data[[#This Row],[Location]],LEN(tbl_data[[#This Row],[Location]])-6)</f>
        <v>Washington D.C.</v>
      </c>
      <c r="N290" t="str">
        <f>MID(tbl_data[[#This Row],[Location]],LEN(tbl_data[[#This Row],[City]])+1,3)</f>
        <v>WDC</v>
      </c>
      <c r="O290" t="str">
        <f>RIGHT(tbl_data[[#This Row],[Location]],2)</f>
        <v>01</v>
      </c>
      <c r="P290" t="s">
        <v>297</v>
      </c>
      <c r="Q290" s="5" t="str">
        <f>LEFT(tbl_data[[#This Row],[Price]],1)</f>
        <v>$</v>
      </c>
      <c r="R290" s="9">
        <f>INT(MID(tbl_data[[#This Row],[Price]],2,10))</f>
        <v>333</v>
      </c>
    </row>
    <row r="291" spans="1:18" x14ac:dyDescent="0.25">
      <c r="A291" s="5">
        <v>290</v>
      </c>
      <c r="B291" t="s">
        <v>52</v>
      </c>
      <c r="C291" t="str">
        <f>LEFT(tbl_data[[#This Row],[Model]],FIND(" ",tbl_data[[#This Row],[Model]]))</f>
        <v xml:space="preserve">Dell </v>
      </c>
      <c r="D291" t="str">
        <f>RIGHT(tbl_data[[#This Row],[Model]],LEN(tbl_data[[#This Row],[Model]]) -FIND(" ",tbl_data[[#This Row],[Model]],LEN(tbl_data[[#This Row],[Model]])-9))</f>
        <v>E5-2650v3</v>
      </c>
      <c r="E291" t="s">
        <v>30</v>
      </c>
      <c r="F291">
        <f>IFERROR(INT(LEFT(tbl_data[[#This Row],[RAM]],2)), INT(LEFT(tbl_data[[#This Row],[RAM]],1)))</f>
        <v>12</v>
      </c>
      <c r="G291" t="str">
        <f>"GDDR"&amp; RIGHT(tbl_data[[#This Row],[RAM]],1)</f>
        <v>GDDR4</v>
      </c>
      <c r="H291" t="s">
        <v>49</v>
      </c>
      <c r="I291" t="str">
        <f>IF(MID(tbl_data[[#This Row],[HDD]],2,1)="x", LEFT(tbl_data[[#This Row],[HDD]],2), LEFT(tbl_data[[#This Row],[HDD]],3))</f>
        <v>2x</v>
      </c>
      <c r="J291" t="str">
        <f>MID(tbl_data[[#This Row],[HDD]],LEN(tbl_data[[#This Row],[HDD Count]])+1,LEN(tbl_data[[#This Row],[HDD]])-LEN(tbl_data[[#This Row],[Hard Type]])-LEN(tbl_data[[#This Row],[HDD Count]]))</f>
        <v>120GB</v>
      </c>
      <c r="K291" t="str">
        <f>IF(RIGHT(tbl_data[[#This Row],[HDD]],5)="SATA2","SATA2",IF(RIGHT(tbl_data[[#This Row],[HDD]],3)="SSD","SSD", IF(RIGHT(tbl_data[[#This Row],[HDD]],3)="SAS","SAS", FALSE)))</f>
        <v>SSD</v>
      </c>
      <c r="L291" t="s">
        <v>167</v>
      </c>
      <c r="M291" t="str">
        <f>LEFT(tbl_data[[#This Row],[Location]],LEN(tbl_data[[#This Row],[Location]])-6)</f>
        <v>Washington D.C.</v>
      </c>
      <c r="N291" t="str">
        <f>MID(tbl_data[[#This Row],[Location]],LEN(tbl_data[[#This Row],[City]])+1,3)</f>
        <v>WDC</v>
      </c>
      <c r="O291" t="str">
        <f>RIGHT(tbl_data[[#This Row],[Location]],2)</f>
        <v>01</v>
      </c>
      <c r="P291" t="s">
        <v>298</v>
      </c>
      <c r="Q291" s="5" t="str">
        <f>LEFT(tbl_data[[#This Row],[Price]],1)</f>
        <v>$</v>
      </c>
      <c r="R291" s="9">
        <f>INT(MID(tbl_data[[#This Row],[Price]],2,10))</f>
        <v>441</v>
      </c>
    </row>
    <row r="292" spans="1:18" x14ac:dyDescent="0.25">
      <c r="A292" s="5">
        <v>291</v>
      </c>
      <c r="B292" t="s">
        <v>58</v>
      </c>
      <c r="C292" t="str">
        <f>LEFT(tbl_data[[#This Row],[Model]],FIND(" ",tbl_data[[#This Row],[Model]]))</f>
        <v xml:space="preserve">HP </v>
      </c>
      <c r="D292" t="str">
        <f>RIGHT(tbl_data[[#This Row],[Model]],LEN(tbl_data[[#This Row],[Model]]) -FIND(" ",tbl_data[[#This Row],[Model]],LEN(tbl_data[[#This Row],[Model]])-9))</f>
        <v>E5-2620v3</v>
      </c>
      <c r="E292" t="s">
        <v>34</v>
      </c>
      <c r="F292">
        <f>IFERROR(INT(LEFT(tbl_data[[#This Row],[RAM]],2)), INT(LEFT(tbl_data[[#This Row],[RAM]],1)))</f>
        <v>64</v>
      </c>
      <c r="G292" t="str">
        <f>"GDDR"&amp; RIGHT(tbl_data[[#This Row],[RAM]],1)</f>
        <v>GDDR4</v>
      </c>
      <c r="H292" t="s">
        <v>49</v>
      </c>
      <c r="I292" t="str">
        <f>IF(MID(tbl_data[[#This Row],[HDD]],2,1)="x", LEFT(tbl_data[[#This Row],[HDD]],2), LEFT(tbl_data[[#This Row],[HDD]],3))</f>
        <v>2x</v>
      </c>
      <c r="J292" t="str">
        <f>MID(tbl_data[[#This Row],[HDD]],LEN(tbl_data[[#This Row],[HDD Count]])+1,LEN(tbl_data[[#This Row],[HDD]])-LEN(tbl_data[[#This Row],[Hard Type]])-LEN(tbl_data[[#This Row],[HDD Count]]))</f>
        <v>120GB</v>
      </c>
      <c r="K292" t="str">
        <f>IF(RIGHT(tbl_data[[#This Row],[HDD]],5)="SATA2","SATA2",IF(RIGHT(tbl_data[[#This Row],[HDD]],3)="SSD","SSD", IF(RIGHT(tbl_data[[#This Row],[HDD]],3)="SAS","SAS", FALSE)))</f>
        <v>SSD</v>
      </c>
      <c r="L292" t="s">
        <v>211</v>
      </c>
      <c r="M292" t="str">
        <f>LEFT(tbl_data[[#This Row],[Location]],LEN(tbl_data[[#This Row],[Location]])-6)</f>
        <v>Frankfurt</v>
      </c>
      <c r="N292" t="str">
        <f>MID(tbl_data[[#This Row],[Location]],LEN(tbl_data[[#This Row],[City]])+1,3)</f>
        <v>FRA</v>
      </c>
      <c r="O292" t="str">
        <f>RIGHT(tbl_data[[#This Row],[Location]],2)</f>
        <v>10</v>
      </c>
      <c r="P292" t="s">
        <v>53</v>
      </c>
      <c r="Q292" s="5" t="str">
        <f>LEFT(tbl_data[[#This Row],[Price]],1)</f>
        <v>€</v>
      </c>
      <c r="R292" s="9">
        <f>INT(MID(tbl_data[[#This Row],[Price]],2,10))</f>
        <v>279</v>
      </c>
    </row>
    <row r="293" spans="1:18" x14ac:dyDescent="0.25">
      <c r="A293" s="5">
        <v>292</v>
      </c>
      <c r="B293" t="s">
        <v>58</v>
      </c>
      <c r="C293" t="str">
        <f>LEFT(tbl_data[[#This Row],[Model]],FIND(" ",tbl_data[[#This Row],[Model]]))</f>
        <v xml:space="preserve">HP </v>
      </c>
      <c r="D293" t="str">
        <f>RIGHT(tbl_data[[#This Row],[Model]],LEN(tbl_data[[#This Row],[Model]]) -FIND(" ",tbl_data[[#This Row],[Model]],LEN(tbl_data[[#This Row],[Model]])-9))</f>
        <v>E5-2620v3</v>
      </c>
      <c r="E293" t="s">
        <v>34</v>
      </c>
      <c r="F293">
        <f>IFERROR(INT(LEFT(tbl_data[[#This Row],[RAM]],2)), INT(LEFT(tbl_data[[#This Row],[RAM]],1)))</f>
        <v>64</v>
      </c>
      <c r="G293" t="str">
        <f>"GDDR"&amp; RIGHT(tbl_data[[#This Row],[RAM]],1)</f>
        <v>GDDR4</v>
      </c>
      <c r="H293" t="s">
        <v>49</v>
      </c>
      <c r="I293" t="str">
        <f>IF(MID(tbl_data[[#This Row],[HDD]],2,1)="x", LEFT(tbl_data[[#This Row],[HDD]],2), LEFT(tbl_data[[#This Row],[HDD]],3))</f>
        <v>2x</v>
      </c>
      <c r="J293" t="str">
        <f>MID(tbl_data[[#This Row],[HDD]],LEN(tbl_data[[#This Row],[HDD Count]])+1,LEN(tbl_data[[#This Row],[HDD]])-LEN(tbl_data[[#This Row],[Hard Type]])-LEN(tbl_data[[#This Row],[HDD Count]]))</f>
        <v>120GB</v>
      </c>
      <c r="K293" t="str">
        <f>IF(RIGHT(tbl_data[[#This Row],[HDD]],5)="SATA2","SATA2",IF(RIGHT(tbl_data[[#This Row],[HDD]],3)="SSD","SSD", IF(RIGHT(tbl_data[[#This Row],[HDD]],3)="SAS","SAS", FALSE)))</f>
        <v>SSD</v>
      </c>
      <c r="L293" t="s">
        <v>167</v>
      </c>
      <c r="M293" t="str">
        <f>LEFT(tbl_data[[#This Row],[Location]],LEN(tbl_data[[#This Row],[Location]])-6)</f>
        <v>Washington D.C.</v>
      </c>
      <c r="N293" t="str">
        <f>MID(tbl_data[[#This Row],[Location]],LEN(tbl_data[[#This Row],[City]])+1,3)</f>
        <v>WDC</v>
      </c>
      <c r="O293" t="str">
        <f>RIGHT(tbl_data[[#This Row],[Location]],2)</f>
        <v>01</v>
      </c>
      <c r="P293" t="s">
        <v>306</v>
      </c>
      <c r="Q293" s="5" t="str">
        <f>LEFT(tbl_data[[#This Row],[Price]],1)</f>
        <v>$</v>
      </c>
      <c r="R293" s="9">
        <f>INT(MID(tbl_data[[#This Row],[Price]],2,10))</f>
        <v>335</v>
      </c>
    </row>
    <row r="294" spans="1:18" x14ac:dyDescent="0.25">
      <c r="A294" s="5">
        <v>293</v>
      </c>
      <c r="B294" t="s">
        <v>58</v>
      </c>
      <c r="C294" t="str">
        <f>LEFT(tbl_data[[#This Row],[Model]],FIND(" ",tbl_data[[#This Row],[Model]]))</f>
        <v xml:space="preserve">HP </v>
      </c>
      <c r="D294" t="str">
        <f>RIGHT(tbl_data[[#This Row],[Model]],LEN(tbl_data[[#This Row],[Model]]) -FIND(" ",tbl_data[[#This Row],[Model]],LEN(tbl_data[[#This Row],[Model]])-9))</f>
        <v>E5-2620v3</v>
      </c>
      <c r="E294" t="s">
        <v>34</v>
      </c>
      <c r="F294">
        <f>IFERROR(INT(LEFT(tbl_data[[#This Row],[RAM]],2)), INT(LEFT(tbl_data[[#This Row],[RAM]],1)))</f>
        <v>64</v>
      </c>
      <c r="G294" t="str">
        <f>"GDDR"&amp; RIGHT(tbl_data[[#This Row],[RAM]],1)</f>
        <v>GDDR4</v>
      </c>
      <c r="H294" t="s">
        <v>49</v>
      </c>
      <c r="I294" t="str">
        <f>IF(MID(tbl_data[[#This Row],[HDD]],2,1)="x", LEFT(tbl_data[[#This Row],[HDD]],2), LEFT(tbl_data[[#This Row],[HDD]],3))</f>
        <v>2x</v>
      </c>
      <c r="J294" t="str">
        <f>MID(tbl_data[[#This Row],[HDD]],LEN(tbl_data[[#This Row],[HDD Count]])+1,LEN(tbl_data[[#This Row],[HDD]])-LEN(tbl_data[[#This Row],[Hard Type]])-LEN(tbl_data[[#This Row],[HDD Count]]))</f>
        <v>120GB</v>
      </c>
      <c r="K294" t="str">
        <f>IF(RIGHT(tbl_data[[#This Row],[HDD]],5)="SATA2","SATA2",IF(RIGHT(tbl_data[[#This Row],[HDD]],3)="SSD","SSD", IF(RIGHT(tbl_data[[#This Row],[HDD]],3)="SAS","SAS", FALSE)))</f>
        <v>SSD</v>
      </c>
      <c r="L294" t="s">
        <v>189</v>
      </c>
      <c r="M294" t="str">
        <f>LEFT(tbl_data[[#This Row],[Location]],LEN(tbl_data[[#This Row],[Location]])-6)</f>
        <v>Dallas</v>
      </c>
      <c r="N294" t="str">
        <f>MID(tbl_data[[#This Row],[Location]],LEN(tbl_data[[#This Row],[City]])+1,3)</f>
        <v>DAL</v>
      </c>
      <c r="O294" t="str">
        <f>RIGHT(tbl_data[[#This Row],[Location]],2)</f>
        <v>10</v>
      </c>
      <c r="P294" t="s">
        <v>306</v>
      </c>
      <c r="Q294" s="5" t="str">
        <f>LEFT(tbl_data[[#This Row],[Price]],1)</f>
        <v>$</v>
      </c>
      <c r="R294" s="9">
        <f>INT(MID(tbl_data[[#This Row],[Price]],2,10))</f>
        <v>335</v>
      </c>
    </row>
    <row r="295" spans="1:18" x14ac:dyDescent="0.25">
      <c r="A295" s="5">
        <v>294</v>
      </c>
      <c r="B295" t="s">
        <v>234</v>
      </c>
      <c r="C295" t="str">
        <f>LEFT(tbl_data[[#This Row],[Model]],FIND(" ",tbl_data[[#This Row],[Model]]))</f>
        <v xml:space="preserve">HP </v>
      </c>
      <c r="D295" t="str">
        <f>RIGHT(tbl_data[[#This Row],[Model]],LEN(tbl_data[[#This Row],[Model]]) -FIND(" ",tbl_data[[#This Row],[Model]],LEN(tbl_data[[#This Row],[Model]])-9))</f>
        <v>E5-2630v3</v>
      </c>
      <c r="E295" t="s">
        <v>30</v>
      </c>
      <c r="F295">
        <f>IFERROR(INT(LEFT(tbl_data[[#This Row],[RAM]],2)), INT(LEFT(tbl_data[[#This Row],[RAM]],1)))</f>
        <v>12</v>
      </c>
      <c r="G295" t="str">
        <f>"GDDR"&amp; RIGHT(tbl_data[[#This Row],[RAM]],1)</f>
        <v>GDDR4</v>
      </c>
      <c r="H295" t="s">
        <v>49</v>
      </c>
      <c r="I295" t="str">
        <f>IF(MID(tbl_data[[#This Row],[HDD]],2,1)="x", LEFT(tbl_data[[#This Row],[HDD]],2), LEFT(tbl_data[[#This Row],[HDD]],3))</f>
        <v>2x</v>
      </c>
      <c r="J295" t="str">
        <f>MID(tbl_data[[#This Row],[HDD]],LEN(tbl_data[[#This Row],[HDD Count]])+1,LEN(tbl_data[[#This Row],[HDD]])-LEN(tbl_data[[#This Row],[Hard Type]])-LEN(tbl_data[[#This Row],[HDD Count]]))</f>
        <v>120GB</v>
      </c>
      <c r="K295" t="str">
        <f>IF(RIGHT(tbl_data[[#This Row],[HDD]],5)="SATA2","SATA2",IF(RIGHT(tbl_data[[#This Row],[HDD]],3)="SSD","SSD", IF(RIGHT(tbl_data[[#This Row],[HDD]],3)="SAS","SAS", FALSE)))</f>
        <v>SSD</v>
      </c>
      <c r="L295" t="s">
        <v>189</v>
      </c>
      <c r="M295" t="str">
        <f>LEFT(tbl_data[[#This Row],[Location]],LEN(tbl_data[[#This Row],[Location]])-6)</f>
        <v>Dallas</v>
      </c>
      <c r="N295" t="str">
        <f>MID(tbl_data[[#This Row],[Location]],LEN(tbl_data[[#This Row],[City]])+1,3)</f>
        <v>DAL</v>
      </c>
      <c r="O295" t="str">
        <f>RIGHT(tbl_data[[#This Row],[Location]],2)</f>
        <v>10</v>
      </c>
      <c r="P295" t="s">
        <v>307</v>
      </c>
      <c r="Q295" s="5" t="str">
        <f>LEFT(tbl_data[[#This Row],[Price]],1)</f>
        <v>$</v>
      </c>
      <c r="R295" s="9">
        <f>INT(MID(tbl_data[[#This Row],[Price]],2,10))</f>
        <v>412</v>
      </c>
    </row>
    <row r="296" spans="1:18" x14ac:dyDescent="0.25">
      <c r="A296" s="5">
        <v>295</v>
      </c>
      <c r="B296" t="s">
        <v>51</v>
      </c>
      <c r="C296" t="str">
        <f>LEFT(tbl_data[[#This Row],[Model]],FIND(" ",tbl_data[[#This Row],[Model]]))</f>
        <v xml:space="preserve">Dell </v>
      </c>
      <c r="D296" t="str">
        <f>RIGHT(tbl_data[[#This Row],[Model]],LEN(tbl_data[[#This Row],[Model]]) -FIND(" ",tbl_data[[#This Row],[Model]],LEN(tbl_data[[#This Row],[Model]])-9))</f>
        <v>E5-2670v3</v>
      </c>
      <c r="E296" t="s">
        <v>30</v>
      </c>
      <c r="F296">
        <f>IFERROR(INT(LEFT(tbl_data[[#This Row],[RAM]],2)), INT(LEFT(tbl_data[[#This Row],[RAM]],1)))</f>
        <v>12</v>
      </c>
      <c r="G296" t="str">
        <f>"GDDR"&amp; RIGHT(tbl_data[[#This Row],[RAM]],1)</f>
        <v>GDDR4</v>
      </c>
      <c r="H296" t="s">
        <v>49</v>
      </c>
      <c r="I296" t="str">
        <f>IF(MID(tbl_data[[#This Row],[HDD]],2,1)="x", LEFT(tbl_data[[#This Row],[HDD]],2), LEFT(tbl_data[[#This Row],[HDD]],3))</f>
        <v>2x</v>
      </c>
      <c r="J296" t="str">
        <f>MID(tbl_data[[#This Row],[HDD]],LEN(tbl_data[[#This Row],[HDD Count]])+1,LEN(tbl_data[[#This Row],[HDD]])-LEN(tbl_data[[#This Row],[Hard Type]])-LEN(tbl_data[[#This Row],[HDD Count]]))</f>
        <v>120GB</v>
      </c>
      <c r="K296" t="str">
        <f>IF(RIGHT(tbl_data[[#This Row],[HDD]],5)="SATA2","SATA2",IF(RIGHT(tbl_data[[#This Row],[HDD]],3)="SSD","SSD", IF(RIGHT(tbl_data[[#This Row],[HDD]],3)="SAS","SAS", FALSE)))</f>
        <v>SSD</v>
      </c>
      <c r="L296" t="s">
        <v>189</v>
      </c>
      <c r="M296" t="str">
        <f>LEFT(tbl_data[[#This Row],[Location]],LEN(tbl_data[[#This Row],[Location]])-6)</f>
        <v>Dallas</v>
      </c>
      <c r="N296" t="str">
        <f>MID(tbl_data[[#This Row],[Location]],LEN(tbl_data[[#This Row],[City]])+1,3)</f>
        <v>DAL</v>
      </c>
      <c r="O296" t="str">
        <f>RIGHT(tbl_data[[#This Row],[Location]],2)</f>
        <v>10</v>
      </c>
      <c r="P296" t="s">
        <v>299</v>
      </c>
      <c r="Q296" s="5" t="str">
        <f>LEFT(tbl_data[[#This Row],[Price]],1)</f>
        <v>$</v>
      </c>
      <c r="R296" s="9">
        <f>INT(MID(tbl_data[[#This Row],[Price]],2,10))</f>
        <v>467</v>
      </c>
    </row>
    <row r="297" spans="1:18" x14ac:dyDescent="0.25">
      <c r="A297" s="5">
        <v>296</v>
      </c>
      <c r="B297" t="s">
        <v>184</v>
      </c>
      <c r="C297" t="str">
        <f>LEFT(tbl_data[[#This Row],[Model]],FIND(" ",tbl_data[[#This Row],[Model]]))</f>
        <v xml:space="preserve">HP </v>
      </c>
      <c r="D297" t="str">
        <f>RIGHT(tbl_data[[#This Row],[Model]],LEN(tbl_data[[#This Row],[Model]]) -FIND(" ",tbl_data[[#This Row],[Model]],LEN(tbl_data[[#This Row],[Model]])-9))</f>
        <v>E5-2630v3</v>
      </c>
      <c r="E297" t="s">
        <v>30</v>
      </c>
      <c r="F297">
        <f>IFERROR(INT(LEFT(tbl_data[[#This Row],[RAM]],2)), INT(LEFT(tbl_data[[#This Row],[RAM]],1)))</f>
        <v>12</v>
      </c>
      <c r="G297" t="str">
        <f>"GDDR"&amp; RIGHT(tbl_data[[#This Row],[RAM]],1)</f>
        <v>GDDR4</v>
      </c>
      <c r="H297" t="s">
        <v>49</v>
      </c>
      <c r="I297" t="str">
        <f>IF(MID(tbl_data[[#This Row],[HDD]],2,1)="x", LEFT(tbl_data[[#This Row],[HDD]],2), LEFT(tbl_data[[#This Row],[HDD]],3))</f>
        <v>2x</v>
      </c>
      <c r="J297" t="str">
        <f>MID(tbl_data[[#This Row],[HDD]],LEN(tbl_data[[#This Row],[HDD Count]])+1,LEN(tbl_data[[#This Row],[HDD]])-LEN(tbl_data[[#This Row],[Hard Type]])-LEN(tbl_data[[#This Row],[HDD Count]]))</f>
        <v>120GB</v>
      </c>
      <c r="K297" t="str">
        <f>IF(RIGHT(tbl_data[[#This Row],[HDD]],5)="SATA2","SATA2",IF(RIGHT(tbl_data[[#This Row],[HDD]],3)="SSD","SSD", IF(RIGHT(tbl_data[[#This Row],[HDD]],3)="SAS","SAS", FALSE)))</f>
        <v>SSD</v>
      </c>
      <c r="L297" t="s">
        <v>211</v>
      </c>
      <c r="M297" t="str">
        <f>LEFT(tbl_data[[#This Row],[Location]],LEN(tbl_data[[#This Row],[Location]])-6)</f>
        <v>Frankfurt</v>
      </c>
      <c r="N297" t="str">
        <f>MID(tbl_data[[#This Row],[Location]],LEN(tbl_data[[#This Row],[City]])+1,3)</f>
        <v>FRA</v>
      </c>
      <c r="O297" t="str">
        <f>RIGHT(tbl_data[[#This Row],[Location]],2)</f>
        <v>10</v>
      </c>
      <c r="P297" t="s">
        <v>308</v>
      </c>
      <c r="Q297" s="5" t="str">
        <f>LEFT(tbl_data[[#This Row],[Price]],1)</f>
        <v>€</v>
      </c>
      <c r="R297" s="9">
        <f>INT(MID(tbl_data[[#This Row],[Price]],2,10))</f>
        <v>343</v>
      </c>
    </row>
    <row r="298" spans="1:18" x14ac:dyDescent="0.25">
      <c r="A298" s="5">
        <v>297</v>
      </c>
      <c r="B298" t="s">
        <v>184</v>
      </c>
      <c r="C298" t="str">
        <f>LEFT(tbl_data[[#This Row],[Model]],FIND(" ",tbl_data[[#This Row],[Model]]))</f>
        <v xml:space="preserve">HP </v>
      </c>
      <c r="D298" t="str">
        <f>RIGHT(tbl_data[[#This Row],[Model]],LEN(tbl_data[[#This Row],[Model]]) -FIND(" ",tbl_data[[#This Row],[Model]],LEN(tbl_data[[#This Row],[Model]])-9))</f>
        <v>E5-2630v3</v>
      </c>
      <c r="E298" t="s">
        <v>30</v>
      </c>
      <c r="F298">
        <f>IFERROR(INT(LEFT(tbl_data[[#This Row],[RAM]],2)), INT(LEFT(tbl_data[[#This Row],[RAM]],1)))</f>
        <v>12</v>
      </c>
      <c r="G298" t="str">
        <f>"GDDR"&amp; RIGHT(tbl_data[[#This Row],[RAM]],1)</f>
        <v>GDDR4</v>
      </c>
      <c r="H298" t="s">
        <v>49</v>
      </c>
      <c r="I298" t="str">
        <f>IF(MID(tbl_data[[#This Row],[HDD]],2,1)="x", LEFT(tbl_data[[#This Row],[HDD]],2), LEFT(tbl_data[[#This Row],[HDD]],3))</f>
        <v>2x</v>
      </c>
      <c r="J298" t="str">
        <f>MID(tbl_data[[#This Row],[HDD]],LEN(tbl_data[[#This Row],[HDD Count]])+1,LEN(tbl_data[[#This Row],[HDD]])-LEN(tbl_data[[#This Row],[Hard Type]])-LEN(tbl_data[[#This Row],[HDD Count]]))</f>
        <v>120GB</v>
      </c>
      <c r="K298" t="str">
        <f>IF(RIGHT(tbl_data[[#This Row],[HDD]],5)="SATA2","SATA2",IF(RIGHT(tbl_data[[#This Row],[HDD]],3)="SSD","SSD", IF(RIGHT(tbl_data[[#This Row],[HDD]],3)="SAS","SAS", FALSE)))</f>
        <v>SSD</v>
      </c>
      <c r="L298" t="s">
        <v>167</v>
      </c>
      <c r="M298" t="str">
        <f>LEFT(tbl_data[[#This Row],[Location]],LEN(tbl_data[[#This Row],[Location]])-6)</f>
        <v>Washington D.C.</v>
      </c>
      <c r="N298" t="str">
        <f>MID(tbl_data[[#This Row],[Location]],LEN(tbl_data[[#This Row],[City]])+1,3)</f>
        <v>WDC</v>
      </c>
      <c r="O298" t="str">
        <f>RIGHT(tbl_data[[#This Row],[Location]],2)</f>
        <v>01</v>
      </c>
      <c r="P298" t="s">
        <v>307</v>
      </c>
      <c r="Q298" s="5" t="str">
        <f>LEFT(tbl_data[[#This Row],[Price]],1)</f>
        <v>$</v>
      </c>
      <c r="R298" s="9">
        <f>INT(MID(tbl_data[[#This Row],[Price]],2,10))</f>
        <v>412</v>
      </c>
    </row>
    <row r="299" spans="1:18" x14ac:dyDescent="0.25">
      <c r="A299" s="5">
        <v>298</v>
      </c>
      <c r="B299" t="s">
        <v>239</v>
      </c>
      <c r="C299" t="str">
        <f>LEFT(tbl_data[[#This Row],[Model]],FIND(" ",tbl_data[[#This Row],[Model]]))</f>
        <v xml:space="preserve">HP </v>
      </c>
      <c r="D299" t="str">
        <f>RIGHT(tbl_data[[#This Row],[Model]],LEN(tbl_data[[#This Row],[Model]]) -FIND(" ",tbl_data[[#This Row],[Model]],LEN(tbl_data[[#This Row],[Model]])-9))</f>
        <v>E3-1270</v>
      </c>
      <c r="E299" t="s">
        <v>19</v>
      </c>
      <c r="F299">
        <f>IFERROR(INT(LEFT(tbl_data[[#This Row],[RAM]],2)), INT(LEFT(tbl_data[[#This Row],[RAM]],1)))</f>
        <v>16</v>
      </c>
      <c r="G299" t="str">
        <f>"GDDR"&amp; RIGHT(tbl_data[[#This Row],[RAM]],1)</f>
        <v>GDDR3</v>
      </c>
      <c r="H299" t="s">
        <v>64</v>
      </c>
      <c r="I299" t="str">
        <f>IF(MID(tbl_data[[#This Row],[HDD]],2,1)="x", LEFT(tbl_data[[#This Row],[HDD]],2), LEFT(tbl_data[[#This Row],[HDD]],3))</f>
        <v>2x</v>
      </c>
      <c r="J299" t="str">
        <f>MID(tbl_data[[#This Row],[HDD]],LEN(tbl_data[[#This Row],[HDD Count]])+1,LEN(tbl_data[[#This Row],[HDD]])-LEN(tbl_data[[#This Row],[Hard Type]])-LEN(tbl_data[[#This Row],[HDD Count]]))</f>
        <v>1TB</v>
      </c>
      <c r="K299" t="str">
        <f>IF(RIGHT(tbl_data[[#This Row],[HDD]],5)="SATA2","SATA2",IF(RIGHT(tbl_data[[#This Row],[HDD]],3)="SSD","SSD", IF(RIGHT(tbl_data[[#This Row],[HDD]],3)="SAS","SAS", FALSE)))</f>
        <v>SATA2</v>
      </c>
      <c r="L299" t="s">
        <v>211</v>
      </c>
      <c r="M299" t="str">
        <f>LEFT(tbl_data[[#This Row],[Location]],LEN(tbl_data[[#This Row],[Location]])-6)</f>
        <v>Frankfurt</v>
      </c>
      <c r="N299" t="str">
        <f>MID(tbl_data[[#This Row],[Location]],LEN(tbl_data[[#This Row],[City]])+1,3)</f>
        <v>FRA</v>
      </c>
      <c r="O299" t="str">
        <f>RIGHT(tbl_data[[#This Row],[Location]],2)</f>
        <v>10</v>
      </c>
      <c r="P299" t="s">
        <v>309</v>
      </c>
      <c r="Q299" s="5" t="str">
        <f>LEFT(tbl_data[[#This Row],[Price]],1)</f>
        <v>€</v>
      </c>
      <c r="R299" s="9">
        <f>INT(MID(tbl_data[[#This Row],[Price]],2,10))</f>
        <v>99</v>
      </c>
    </row>
    <row r="300" spans="1:18" x14ac:dyDescent="0.25">
      <c r="A300" s="5">
        <v>299</v>
      </c>
      <c r="B300" t="s">
        <v>241</v>
      </c>
      <c r="C300" t="str">
        <f>LEFT(tbl_data[[#This Row],[Model]],FIND(" ",tbl_data[[#This Row],[Model]]))</f>
        <v xml:space="preserve">HP </v>
      </c>
      <c r="D300" t="str">
        <f>RIGHT(tbl_data[[#This Row],[Model]],LEN(tbl_data[[#This Row],[Model]]) -FIND(" ",tbl_data[[#This Row],[Model]],LEN(tbl_data[[#This Row],[Model]])-9))</f>
        <v>G6950</v>
      </c>
      <c r="E300" t="s">
        <v>45</v>
      </c>
      <c r="F300">
        <f>IFERROR(INT(LEFT(tbl_data[[#This Row],[RAM]],2)), INT(LEFT(tbl_data[[#This Row],[RAM]],1)))</f>
        <v>4</v>
      </c>
      <c r="G300" t="str">
        <f>"GDDR"&amp; RIGHT(tbl_data[[#This Row],[RAM]],1)</f>
        <v>GDDR3</v>
      </c>
      <c r="H300" t="s">
        <v>163</v>
      </c>
      <c r="I300" t="str">
        <f>IF(MID(tbl_data[[#This Row],[HDD]],2,1)="x", LEFT(tbl_data[[#This Row],[HDD]],2), LEFT(tbl_data[[#This Row],[HDD]],3))</f>
        <v>4x</v>
      </c>
      <c r="J300" t="str">
        <f>MID(tbl_data[[#This Row],[HDD]],LEN(tbl_data[[#This Row],[HDD Count]])+1,LEN(tbl_data[[#This Row],[HDD]])-LEN(tbl_data[[#This Row],[Hard Type]])-LEN(tbl_data[[#This Row],[HDD Count]]))</f>
        <v>500GB</v>
      </c>
      <c r="K300" t="str">
        <f>IF(RIGHT(tbl_data[[#This Row],[HDD]],5)="SATA2","SATA2",IF(RIGHT(tbl_data[[#This Row],[HDD]],3)="SSD","SSD", IF(RIGHT(tbl_data[[#This Row],[HDD]],3)="SAS","SAS", FALSE)))</f>
        <v>SATA2</v>
      </c>
      <c r="L300" t="s">
        <v>167</v>
      </c>
      <c r="M300" t="str">
        <f>LEFT(tbl_data[[#This Row],[Location]],LEN(tbl_data[[#This Row],[Location]])-6)</f>
        <v>Washington D.C.</v>
      </c>
      <c r="N300" t="str">
        <f>MID(tbl_data[[#This Row],[Location]],LEN(tbl_data[[#This Row],[City]])+1,3)</f>
        <v>WDC</v>
      </c>
      <c r="O300" t="str">
        <f>RIGHT(tbl_data[[#This Row],[Location]],2)</f>
        <v>01</v>
      </c>
      <c r="P300" t="s">
        <v>310</v>
      </c>
      <c r="Q300" s="5" t="str">
        <f>LEFT(tbl_data[[#This Row],[Price]],1)</f>
        <v>$</v>
      </c>
      <c r="R300" s="9">
        <f>INT(MID(tbl_data[[#This Row],[Price]],2,10))</f>
        <v>79</v>
      </c>
    </row>
    <row r="301" spans="1:18" x14ac:dyDescent="0.25">
      <c r="A301" s="5">
        <v>300</v>
      </c>
      <c r="B301" t="s">
        <v>78</v>
      </c>
      <c r="C301" t="str">
        <f>LEFT(tbl_data[[#This Row],[Model]],FIND(" ",tbl_data[[#This Row],[Model]]))</f>
        <v xml:space="preserve">HP </v>
      </c>
      <c r="D301" t="str">
        <f>RIGHT(tbl_data[[#This Row],[Model]],LEN(tbl_data[[#This Row],[Model]]) -FIND(" ",tbl_data[[#This Row],[Model]],LEN(tbl_data[[#This Row],[Model]])-9))</f>
        <v>E3-1230</v>
      </c>
      <c r="E301" t="s">
        <v>19</v>
      </c>
      <c r="F301">
        <f>IFERROR(INT(LEFT(tbl_data[[#This Row],[RAM]],2)), INT(LEFT(tbl_data[[#This Row],[RAM]],1)))</f>
        <v>16</v>
      </c>
      <c r="G301" t="str">
        <f>"GDDR"&amp; RIGHT(tbl_data[[#This Row],[RAM]],1)</f>
        <v>GDDR3</v>
      </c>
      <c r="H301" t="s">
        <v>61</v>
      </c>
      <c r="I301" t="str">
        <f>IF(MID(tbl_data[[#This Row],[HDD]],2,1)="x", LEFT(tbl_data[[#This Row],[HDD]],2), LEFT(tbl_data[[#This Row],[HDD]],3))</f>
        <v>2x</v>
      </c>
      <c r="J301" t="str">
        <f>MID(tbl_data[[#This Row],[HDD]],LEN(tbl_data[[#This Row],[HDD Count]])+1,LEN(tbl_data[[#This Row],[HDD]])-LEN(tbl_data[[#This Row],[Hard Type]])-LEN(tbl_data[[#This Row],[HDD Count]]))</f>
        <v>500GB</v>
      </c>
      <c r="K301" t="str">
        <f>IF(RIGHT(tbl_data[[#This Row],[HDD]],5)="SATA2","SATA2",IF(RIGHT(tbl_data[[#This Row],[HDD]],3)="SSD","SSD", IF(RIGHT(tbl_data[[#This Row],[HDD]],3)="SAS","SAS", FALSE)))</f>
        <v>SATA2</v>
      </c>
      <c r="L301" t="s">
        <v>189</v>
      </c>
      <c r="M301" t="str">
        <f>LEFT(tbl_data[[#This Row],[Location]],LEN(tbl_data[[#This Row],[Location]])-6)</f>
        <v>Dallas</v>
      </c>
      <c r="N301" t="str">
        <f>MID(tbl_data[[#This Row],[Location]],LEN(tbl_data[[#This Row],[City]])+1,3)</f>
        <v>DAL</v>
      </c>
      <c r="O301" t="str">
        <f>RIGHT(tbl_data[[#This Row],[Location]],2)</f>
        <v>10</v>
      </c>
      <c r="P301" t="s">
        <v>204</v>
      </c>
      <c r="Q301" s="5" t="str">
        <f>LEFT(tbl_data[[#This Row],[Price]],1)</f>
        <v>$</v>
      </c>
      <c r="R301" s="9">
        <f>INT(MID(tbl_data[[#This Row],[Price]],2,10))</f>
        <v>135</v>
      </c>
    </row>
    <row r="302" spans="1:18" x14ac:dyDescent="0.25">
      <c r="A302" s="5">
        <v>301</v>
      </c>
      <c r="B302" t="s">
        <v>239</v>
      </c>
      <c r="C302" t="str">
        <f>LEFT(tbl_data[[#This Row],[Model]],FIND(" ",tbl_data[[#This Row],[Model]]))</f>
        <v xml:space="preserve">HP </v>
      </c>
      <c r="D302" t="str">
        <f>RIGHT(tbl_data[[#This Row],[Model]],LEN(tbl_data[[#This Row],[Model]]) -FIND(" ",tbl_data[[#This Row],[Model]],LEN(tbl_data[[#This Row],[Model]])-9))</f>
        <v>E3-1270</v>
      </c>
      <c r="E302" t="s">
        <v>19</v>
      </c>
      <c r="F302">
        <f>IFERROR(INT(LEFT(tbl_data[[#This Row],[RAM]],2)), INT(LEFT(tbl_data[[#This Row],[RAM]],1)))</f>
        <v>16</v>
      </c>
      <c r="G302" t="str">
        <f>"GDDR"&amp; RIGHT(tbl_data[[#This Row],[RAM]],1)</f>
        <v>GDDR3</v>
      </c>
      <c r="H302" t="s">
        <v>61</v>
      </c>
      <c r="I302" t="str">
        <f>IF(MID(tbl_data[[#This Row],[HDD]],2,1)="x", LEFT(tbl_data[[#This Row],[HDD]],2), LEFT(tbl_data[[#This Row],[HDD]],3))</f>
        <v>2x</v>
      </c>
      <c r="J302" t="str">
        <f>MID(tbl_data[[#This Row],[HDD]],LEN(tbl_data[[#This Row],[HDD Count]])+1,LEN(tbl_data[[#This Row],[HDD]])-LEN(tbl_data[[#This Row],[Hard Type]])-LEN(tbl_data[[#This Row],[HDD Count]]))</f>
        <v>500GB</v>
      </c>
      <c r="K302" t="str">
        <f>IF(RIGHT(tbl_data[[#This Row],[HDD]],5)="SATA2","SATA2",IF(RIGHT(tbl_data[[#This Row],[HDD]],3)="SSD","SSD", IF(RIGHT(tbl_data[[#This Row],[HDD]],3)="SAS","SAS", FALSE)))</f>
        <v>SATA2</v>
      </c>
      <c r="L302" t="s">
        <v>189</v>
      </c>
      <c r="M302" t="str">
        <f>LEFT(tbl_data[[#This Row],[Location]],LEN(tbl_data[[#This Row],[Location]])-6)</f>
        <v>Dallas</v>
      </c>
      <c r="N302" t="str">
        <f>MID(tbl_data[[#This Row],[Location]],LEN(tbl_data[[#This Row],[City]])+1,3)</f>
        <v>DAL</v>
      </c>
      <c r="O302" t="str">
        <f>RIGHT(tbl_data[[#This Row],[Location]],2)</f>
        <v>10</v>
      </c>
      <c r="P302" t="s">
        <v>311</v>
      </c>
      <c r="Q302" s="5" t="str">
        <f>LEFT(tbl_data[[#This Row],[Price]],1)</f>
        <v>$</v>
      </c>
      <c r="R302" s="9">
        <f>INT(MID(tbl_data[[#This Row],[Price]],2,10))</f>
        <v>140</v>
      </c>
    </row>
    <row r="303" spans="1:18" x14ac:dyDescent="0.25">
      <c r="A303" s="5">
        <v>302</v>
      </c>
      <c r="B303" t="s">
        <v>312</v>
      </c>
      <c r="C303" t="str">
        <f>LEFT(tbl_data[[#This Row],[Model]],FIND(" ",tbl_data[[#This Row],[Model]]))</f>
        <v xml:space="preserve">Supermicro </v>
      </c>
      <c r="D303" t="str">
        <f>RIGHT(tbl_data[[#This Row],[Model]],LEN(tbl_data[[#This Row],[Model]]) -FIND(" ",tbl_data[[#This Row],[Model]],LEN(tbl_data[[#This Row],[Model]])-9))</f>
        <v>E5-1650v2</v>
      </c>
      <c r="E303" t="s">
        <v>40</v>
      </c>
      <c r="F303">
        <f>IFERROR(INT(LEFT(tbl_data[[#This Row],[RAM]],2)), INT(LEFT(tbl_data[[#This Row],[RAM]],1)))</f>
        <v>64</v>
      </c>
      <c r="G303" t="str">
        <f>"GDDR"&amp; RIGHT(tbl_data[[#This Row],[RAM]],1)</f>
        <v>GDDR3</v>
      </c>
      <c r="H303" t="s">
        <v>49</v>
      </c>
      <c r="I303" t="str">
        <f>IF(MID(tbl_data[[#This Row],[HDD]],2,1)="x", LEFT(tbl_data[[#This Row],[HDD]],2), LEFT(tbl_data[[#This Row],[HDD]],3))</f>
        <v>2x</v>
      </c>
      <c r="J303" t="str">
        <f>MID(tbl_data[[#This Row],[HDD]],LEN(tbl_data[[#This Row],[HDD Count]])+1,LEN(tbl_data[[#This Row],[HDD]])-LEN(tbl_data[[#This Row],[Hard Type]])-LEN(tbl_data[[#This Row],[HDD Count]]))</f>
        <v>120GB</v>
      </c>
      <c r="K303" t="str">
        <f>IF(RIGHT(tbl_data[[#This Row],[HDD]],5)="SATA2","SATA2",IF(RIGHT(tbl_data[[#This Row],[HDD]],3)="SSD","SSD", IF(RIGHT(tbl_data[[#This Row],[HDD]],3)="SAS","SAS", FALSE)))</f>
        <v>SSD</v>
      </c>
      <c r="L303" t="s">
        <v>171</v>
      </c>
      <c r="M303" t="str">
        <f>LEFT(tbl_data[[#This Row],[Location]],LEN(tbl_data[[#This Row],[Location]])-6)</f>
        <v>San Francisco</v>
      </c>
      <c r="N303" t="str">
        <f>MID(tbl_data[[#This Row],[Location]],LEN(tbl_data[[#This Row],[City]])+1,3)</f>
        <v>SFO</v>
      </c>
      <c r="O303" t="str">
        <f>RIGHT(tbl_data[[#This Row],[Location]],2)</f>
        <v>12</v>
      </c>
      <c r="P303" t="s">
        <v>258</v>
      </c>
      <c r="Q303" s="5" t="str">
        <f>LEFT(tbl_data[[#This Row],[Price]],1)</f>
        <v>$</v>
      </c>
      <c r="R303" s="9">
        <f>INT(MID(tbl_data[[#This Row],[Price]],2,10))</f>
        <v>233</v>
      </c>
    </row>
    <row r="304" spans="1:18" x14ac:dyDescent="0.25">
      <c r="A304" s="5">
        <v>303</v>
      </c>
      <c r="B304" t="s">
        <v>312</v>
      </c>
      <c r="C304" t="str">
        <f>LEFT(tbl_data[[#This Row],[Model]],FIND(" ",tbl_data[[#This Row],[Model]]))</f>
        <v xml:space="preserve">Supermicro </v>
      </c>
      <c r="D304" t="str">
        <f>RIGHT(tbl_data[[#This Row],[Model]],LEN(tbl_data[[#This Row],[Model]]) -FIND(" ",tbl_data[[#This Row],[Model]],LEN(tbl_data[[#This Row],[Model]])-9))</f>
        <v>E5-1650v2</v>
      </c>
      <c r="E304" t="s">
        <v>40</v>
      </c>
      <c r="F304">
        <f>IFERROR(INT(LEFT(tbl_data[[#This Row],[RAM]],2)), INT(LEFT(tbl_data[[#This Row],[RAM]],1)))</f>
        <v>64</v>
      </c>
      <c r="G304" t="str">
        <f>"GDDR"&amp; RIGHT(tbl_data[[#This Row],[RAM]],1)</f>
        <v>GDDR3</v>
      </c>
      <c r="H304" t="s">
        <v>49</v>
      </c>
      <c r="I304" t="str">
        <f>IF(MID(tbl_data[[#This Row],[HDD]],2,1)="x", LEFT(tbl_data[[#This Row],[HDD]],2), LEFT(tbl_data[[#This Row],[HDD]],3))</f>
        <v>2x</v>
      </c>
      <c r="J304" t="str">
        <f>MID(tbl_data[[#This Row],[HDD]],LEN(tbl_data[[#This Row],[HDD Count]])+1,LEN(tbl_data[[#This Row],[HDD]])-LEN(tbl_data[[#This Row],[Hard Type]])-LEN(tbl_data[[#This Row],[HDD Count]]))</f>
        <v>120GB</v>
      </c>
      <c r="K304" t="str">
        <f>IF(RIGHT(tbl_data[[#This Row],[HDD]],5)="SATA2","SATA2",IF(RIGHT(tbl_data[[#This Row],[HDD]],3)="SSD","SSD", IF(RIGHT(tbl_data[[#This Row],[HDD]],3)="SAS","SAS", FALSE)))</f>
        <v>SSD</v>
      </c>
      <c r="L304" t="s">
        <v>167</v>
      </c>
      <c r="M304" t="str">
        <f>LEFT(tbl_data[[#This Row],[Location]],LEN(tbl_data[[#This Row],[Location]])-6)</f>
        <v>Washington D.C.</v>
      </c>
      <c r="N304" t="str">
        <f>MID(tbl_data[[#This Row],[Location]],LEN(tbl_data[[#This Row],[City]])+1,3)</f>
        <v>WDC</v>
      </c>
      <c r="O304" t="str">
        <f>RIGHT(tbl_data[[#This Row],[Location]],2)</f>
        <v>01</v>
      </c>
      <c r="P304" t="s">
        <v>258</v>
      </c>
      <c r="Q304" s="5" t="str">
        <f>LEFT(tbl_data[[#This Row],[Price]],1)</f>
        <v>$</v>
      </c>
      <c r="R304" s="9">
        <f>INT(MID(tbl_data[[#This Row],[Price]],2,10))</f>
        <v>233</v>
      </c>
    </row>
    <row r="305" spans="1:18" x14ac:dyDescent="0.25">
      <c r="A305" s="5">
        <v>304</v>
      </c>
      <c r="B305" t="s">
        <v>262</v>
      </c>
      <c r="C305" t="str">
        <f>LEFT(tbl_data[[#This Row],[Model]],FIND(" ",tbl_data[[#This Row],[Model]]))</f>
        <v xml:space="preserve">HP </v>
      </c>
      <c r="D305" t="str">
        <f>RIGHT(tbl_data[[#This Row],[Model]],LEN(tbl_data[[#This Row],[Model]]) -FIND(" ",tbl_data[[#This Row],[Model]],LEN(tbl_data[[#This Row],[Model]])-9))</f>
        <v>X3440</v>
      </c>
      <c r="E305" t="s">
        <v>158</v>
      </c>
      <c r="F305">
        <f>IFERROR(INT(LEFT(tbl_data[[#This Row],[RAM]],2)), INT(LEFT(tbl_data[[#This Row],[RAM]],1)))</f>
        <v>8</v>
      </c>
      <c r="G305" t="str">
        <f>"GDDR"&amp; RIGHT(tbl_data[[#This Row],[RAM]],1)</f>
        <v>GDDR3</v>
      </c>
      <c r="H305" t="s">
        <v>64</v>
      </c>
      <c r="I305" t="str">
        <f>IF(MID(tbl_data[[#This Row],[HDD]],2,1)="x", LEFT(tbl_data[[#This Row],[HDD]],2), LEFT(tbl_data[[#This Row],[HDD]],3))</f>
        <v>2x</v>
      </c>
      <c r="J305" t="str">
        <f>MID(tbl_data[[#This Row],[HDD]],LEN(tbl_data[[#This Row],[HDD Count]])+1,LEN(tbl_data[[#This Row],[HDD]])-LEN(tbl_data[[#This Row],[Hard Type]])-LEN(tbl_data[[#This Row],[HDD Count]]))</f>
        <v>1TB</v>
      </c>
      <c r="K305" t="str">
        <f>IF(RIGHT(tbl_data[[#This Row],[HDD]],5)="SATA2","SATA2",IF(RIGHT(tbl_data[[#This Row],[HDD]],3)="SSD","SSD", IF(RIGHT(tbl_data[[#This Row],[HDD]],3)="SAS","SAS", FALSE)))</f>
        <v>SATA2</v>
      </c>
      <c r="L305" t="s">
        <v>167</v>
      </c>
      <c r="M305" t="str">
        <f>LEFT(tbl_data[[#This Row],[Location]],LEN(tbl_data[[#This Row],[Location]])-6)</f>
        <v>Washington D.C.</v>
      </c>
      <c r="N305" t="str">
        <f>MID(tbl_data[[#This Row],[Location]],LEN(tbl_data[[#This Row],[City]])+1,3)</f>
        <v>WDC</v>
      </c>
      <c r="O305" t="str">
        <f>RIGHT(tbl_data[[#This Row],[Location]],2)</f>
        <v>01</v>
      </c>
      <c r="P305" t="s">
        <v>313</v>
      </c>
      <c r="Q305" s="5" t="str">
        <f>LEFT(tbl_data[[#This Row],[Price]],1)</f>
        <v>$</v>
      </c>
      <c r="R305" s="9">
        <f>INT(MID(tbl_data[[#This Row],[Price]],2,10))</f>
        <v>99</v>
      </c>
    </row>
    <row r="306" spans="1:18" x14ac:dyDescent="0.25">
      <c r="A306" s="5">
        <v>305</v>
      </c>
      <c r="B306" t="s">
        <v>72</v>
      </c>
      <c r="C306" t="str">
        <f>LEFT(tbl_data[[#This Row],[Model]],FIND(" ",tbl_data[[#This Row],[Model]]))</f>
        <v xml:space="preserve">Dell </v>
      </c>
      <c r="D306" t="str">
        <f>RIGHT(tbl_data[[#This Row],[Model]],LEN(tbl_data[[#This Row],[Model]]) -FIND(" ",tbl_data[[#This Row],[Model]],LEN(tbl_data[[#This Row],[Model]])-9))</f>
        <v>E3-1270v2</v>
      </c>
      <c r="E306" t="s">
        <v>19</v>
      </c>
      <c r="F306">
        <f>IFERROR(INT(LEFT(tbl_data[[#This Row],[RAM]],2)), INT(LEFT(tbl_data[[#This Row],[RAM]],1)))</f>
        <v>16</v>
      </c>
      <c r="G306" t="str">
        <f>"GDDR"&amp; RIGHT(tbl_data[[#This Row],[RAM]],1)</f>
        <v>GDDR3</v>
      </c>
      <c r="H306" t="s">
        <v>64</v>
      </c>
      <c r="I306" t="str">
        <f>IF(MID(tbl_data[[#This Row],[HDD]],2,1)="x", LEFT(tbl_data[[#This Row],[HDD]],2), LEFT(tbl_data[[#This Row],[HDD]],3))</f>
        <v>2x</v>
      </c>
      <c r="J306" t="str">
        <f>MID(tbl_data[[#This Row],[HDD]],LEN(tbl_data[[#This Row],[HDD Count]])+1,LEN(tbl_data[[#This Row],[HDD]])-LEN(tbl_data[[#This Row],[Hard Type]])-LEN(tbl_data[[#This Row],[HDD Count]]))</f>
        <v>1TB</v>
      </c>
      <c r="K306" t="str">
        <f>IF(RIGHT(tbl_data[[#This Row],[HDD]],5)="SATA2","SATA2",IF(RIGHT(tbl_data[[#This Row],[HDD]],3)="SSD","SSD", IF(RIGHT(tbl_data[[#This Row],[HDD]],3)="SAS","SAS", FALSE)))</f>
        <v>SATA2</v>
      </c>
      <c r="L306" t="s">
        <v>189</v>
      </c>
      <c r="M306" t="str">
        <f>LEFT(tbl_data[[#This Row],[Location]],LEN(tbl_data[[#This Row],[Location]])-6)</f>
        <v>Dallas</v>
      </c>
      <c r="N306" t="str">
        <f>MID(tbl_data[[#This Row],[Location]],LEN(tbl_data[[#This Row],[City]])+1,3)</f>
        <v>DAL</v>
      </c>
      <c r="O306" t="str">
        <f>RIGHT(tbl_data[[#This Row],[Location]],2)</f>
        <v>10</v>
      </c>
      <c r="P306" t="s">
        <v>287</v>
      </c>
      <c r="Q306" s="5" t="str">
        <f>LEFT(tbl_data[[#This Row],[Price]],1)</f>
        <v>$</v>
      </c>
      <c r="R306" s="9">
        <f>INT(MID(tbl_data[[#This Row],[Price]],2,10))</f>
        <v>151</v>
      </c>
    </row>
    <row r="307" spans="1:18" x14ac:dyDescent="0.25">
      <c r="A307" s="5">
        <v>306</v>
      </c>
      <c r="B307" t="s">
        <v>312</v>
      </c>
      <c r="C307" t="str">
        <f>LEFT(tbl_data[[#This Row],[Model]],FIND(" ",tbl_data[[#This Row],[Model]]))</f>
        <v xml:space="preserve">Supermicro </v>
      </c>
      <c r="D307" t="str">
        <f>RIGHT(tbl_data[[#This Row],[Model]],LEN(tbl_data[[#This Row],[Model]]) -FIND(" ",tbl_data[[#This Row],[Model]],LEN(tbl_data[[#This Row],[Model]])-9))</f>
        <v>E5-1650v2</v>
      </c>
      <c r="E307" t="s">
        <v>40</v>
      </c>
      <c r="F307">
        <f>IFERROR(INT(LEFT(tbl_data[[#This Row],[RAM]],2)), INT(LEFT(tbl_data[[#This Row],[RAM]],1)))</f>
        <v>64</v>
      </c>
      <c r="G307" t="str">
        <f>"GDDR"&amp; RIGHT(tbl_data[[#This Row],[RAM]],1)</f>
        <v>GDDR3</v>
      </c>
      <c r="H307" t="s">
        <v>49</v>
      </c>
      <c r="I307" t="str">
        <f>IF(MID(tbl_data[[#This Row],[HDD]],2,1)="x", LEFT(tbl_data[[#This Row],[HDD]],2), LEFT(tbl_data[[#This Row],[HDD]],3))</f>
        <v>2x</v>
      </c>
      <c r="J307" t="str">
        <f>MID(tbl_data[[#This Row],[HDD]],LEN(tbl_data[[#This Row],[HDD Count]])+1,LEN(tbl_data[[#This Row],[HDD]])-LEN(tbl_data[[#This Row],[Hard Type]])-LEN(tbl_data[[#This Row],[HDD Count]]))</f>
        <v>120GB</v>
      </c>
      <c r="K307" t="str">
        <f>IF(RIGHT(tbl_data[[#This Row],[HDD]],5)="SATA2","SATA2",IF(RIGHT(tbl_data[[#This Row],[HDD]],3)="SSD","SSD", IF(RIGHT(tbl_data[[#This Row],[HDD]],3)="SAS","SAS", FALSE)))</f>
        <v>SSD</v>
      </c>
      <c r="L307" t="s">
        <v>189</v>
      </c>
      <c r="M307" t="str">
        <f>LEFT(tbl_data[[#This Row],[Location]],LEN(tbl_data[[#This Row],[Location]])-6)</f>
        <v>Dallas</v>
      </c>
      <c r="N307" t="str">
        <f>MID(tbl_data[[#This Row],[Location]],LEN(tbl_data[[#This Row],[City]])+1,3)</f>
        <v>DAL</v>
      </c>
      <c r="O307" t="str">
        <f>RIGHT(tbl_data[[#This Row],[Location]],2)</f>
        <v>10</v>
      </c>
      <c r="P307" t="s">
        <v>258</v>
      </c>
      <c r="Q307" s="5" t="str">
        <f>LEFT(tbl_data[[#This Row],[Price]],1)</f>
        <v>$</v>
      </c>
      <c r="R307" s="9">
        <f>INT(MID(tbl_data[[#This Row],[Price]],2,10))</f>
        <v>233</v>
      </c>
    </row>
    <row r="308" spans="1:18" x14ac:dyDescent="0.25">
      <c r="A308" s="5">
        <v>307</v>
      </c>
      <c r="B308" t="s">
        <v>239</v>
      </c>
      <c r="C308" t="str">
        <f>LEFT(tbl_data[[#This Row],[Model]],FIND(" ",tbl_data[[#This Row],[Model]]))</f>
        <v xml:space="preserve">HP </v>
      </c>
      <c r="D308" t="str">
        <f>RIGHT(tbl_data[[#This Row],[Model]],LEN(tbl_data[[#This Row],[Model]]) -FIND(" ",tbl_data[[#This Row],[Model]],LEN(tbl_data[[#This Row],[Model]])-9))</f>
        <v>E3-1270</v>
      </c>
      <c r="E308" t="s">
        <v>19</v>
      </c>
      <c r="F308">
        <f>IFERROR(INT(LEFT(tbl_data[[#This Row],[RAM]],2)), INT(LEFT(tbl_data[[#This Row],[RAM]],1)))</f>
        <v>16</v>
      </c>
      <c r="G308" t="str">
        <f>"GDDR"&amp; RIGHT(tbl_data[[#This Row],[RAM]],1)</f>
        <v>GDDR3</v>
      </c>
      <c r="H308" t="s">
        <v>64</v>
      </c>
      <c r="I308" t="str">
        <f>IF(MID(tbl_data[[#This Row],[HDD]],2,1)="x", LEFT(tbl_data[[#This Row],[HDD]],2), LEFT(tbl_data[[#This Row],[HDD]],3))</f>
        <v>2x</v>
      </c>
      <c r="J308" t="str">
        <f>MID(tbl_data[[#This Row],[HDD]],LEN(tbl_data[[#This Row],[HDD Count]])+1,LEN(tbl_data[[#This Row],[HDD]])-LEN(tbl_data[[#This Row],[Hard Type]])-LEN(tbl_data[[#This Row],[HDD Count]]))</f>
        <v>1TB</v>
      </c>
      <c r="K308" t="str">
        <f>IF(RIGHT(tbl_data[[#This Row],[HDD]],5)="SATA2","SATA2",IF(RIGHT(tbl_data[[#This Row],[HDD]],3)="SSD","SSD", IF(RIGHT(tbl_data[[#This Row],[HDD]],3)="SAS","SAS", FALSE)))</f>
        <v>SATA2</v>
      </c>
      <c r="L308" t="s">
        <v>167</v>
      </c>
      <c r="M308" t="str">
        <f>LEFT(tbl_data[[#This Row],[Location]],LEN(tbl_data[[#This Row],[Location]])-6)</f>
        <v>Washington D.C.</v>
      </c>
      <c r="N308" t="str">
        <f>MID(tbl_data[[#This Row],[Location]],LEN(tbl_data[[#This Row],[City]])+1,3)</f>
        <v>WDC</v>
      </c>
      <c r="O308" t="str">
        <f>RIGHT(tbl_data[[#This Row],[Location]],2)</f>
        <v>01</v>
      </c>
      <c r="P308" t="s">
        <v>311</v>
      </c>
      <c r="Q308" s="5" t="str">
        <f>LEFT(tbl_data[[#This Row],[Price]],1)</f>
        <v>$</v>
      </c>
      <c r="R308" s="9">
        <f>INT(MID(tbl_data[[#This Row],[Price]],2,10))</f>
        <v>140</v>
      </c>
    </row>
    <row r="309" spans="1:18" x14ac:dyDescent="0.25">
      <c r="A309" s="5">
        <v>308</v>
      </c>
      <c r="B309" t="s">
        <v>78</v>
      </c>
      <c r="C309" t="str">
        <f>LEFT(tbl_data[[#This Row],[Model]],FIND(" ",tbl_data[[#This Row],[Model]]))</f>
        <v xml:space="preserve">HP </v>
      </c>
      <c r="D309" t="str">
        <f>RIGHT(tbl_data[[#This Row],[Model]],LEN(tbl_data[[#This Row],[Model]]) -FIND(" ",tbl_data[[#This Row],[Model]],LEN(tbl_data[[#This Row],[Model]])-9))</f>
        <v>E3-1230</v>
      </c>
      <c r="E309" t="s">
        <v>19</v>
      </c>
      <c r="F309">
        <f>IFERROR(INT(LEFT(tbl_data[[#This Row],[RAM]],2)), INT(LEFT(tbl_data[[#This Row],[RAM]],1)))</f>
        <v>16</v>
      </c>
      <c r="G309" t="str">
        <f>"GDDR"&amp; RIGHT(tbl_data[[#This Row],[RAM]],1)</f>
        <v>GDDR3</v>
      </c>
      <c r="H309" t="s">
        <v>61</v>
      </c>
      <c r="I309" t="str">
        <f>IF(MID(tbl_data[[#This Row],[HDD]],2,1)="x", LEFT(tbl_data[[#This Row],[HDD]],2), LEFT(tbl_data[[#This Row],[HDD]],3))</f>
        <v>2x</v>
      </c>
      <c r="J309" t="str">
        <f>MID(tbl_data[[#This Row],[HDD]],LEN(tbl_data[[#This Row],[HDD Count]])+1,LEN(tbl_data[[#This Row],[HDD]])-LEN(tbl_data[[#This Row],[Hard Type]])-LEN(tbl_data[[#This Row],[HDD Count]]))</f>
        <v>500GB</v>
      </c>
      <c r="K309" t="str">
        <f>IF(RIGHT(tbl_data[[#This Row],[HDD]],5)="SATA2","SATA2",IF(RIGHT(tbl_data[[#This Row],[HDD]],3)="SSD","SSD", IF(RIGHT(tbl_data[[#This Row],[HDD]],3)="SAS","SAS", FALSE)))</f>
        <v>SATA2</v>
      </c>
      <c r="L309" t="s">
        <v>167</v>
      </c>
      <c r="M309" t="str">
        <f>LEFT(tbl_data[[#This Row],[Location]],LEN(tbl_data[[#This Row],[Location]])-6)</f>
        <v>Washington D.C.</v>
      </c>
      <c r="N309" t="str">
        <f>MID(tbl_data[[#This Row],[Location]],LEN(tbl_data[[#This Row],[City]])+1,3)</f>
        <v>WDC</v>
      </c>
      <c r="O309" t="str">
        <f>RIGHT(tbl_data[[#This Row],[Location]],2)</f>
        <v>01</v>
      </c>
      <c r="P309" t="s">
        <v>204</v>
      </c>
      <c r="Q309" s="5" t="str">
        <f>LEFT(tbl_data[[#This Row],[Price]],1)</f>
        <v>$</v>
      </c>
      <c r="R309" s="9">
        <f>INT(MID(tbl_data[[#This Row],[Price]],2,10))</f>
        <v>135</v>
      </c>
    </row>
    <row r="310" spans="1:18" x14ac:dyDescent="0.25">
      <c r="A310" s="5">
        <v>309</v>
      </c>
      <c r="B310" t="s">
        <v>68</v>
      </c>
      <c r="C310" t="str">
        <f>LEFT(tbl_data[[#This Row],[Model]],FIND(" ",tbl_data[[#This Row],[Model]]))</f>
        <v xml:space="preserve">Dell </v>
      </c>
      <c r="D310" t="str">
        <f>RIGHT(tbl_data[[#This Row],[Model]],LEN(tbl_data[[#This Row],[Model]]) -FIND(" ",tbl_data[[#This Row],[Model]],LEN(tbl_data[[#This Row],[Model]])-9))</f>
        <v>E7-4820v3</v>
      </c>
      <c r="E310" t="s">
        <v>34</v>
      </c>
      <c r="F310">
        <f>IFERROR(INT(LEFT(tbl_data[[#This Row],[RAM]],2)), INT(LEFT(tbl_data[[#This Row],[RAM]],1)))</f>
        <v>64</v>
      </c>
      <c r="G310" t="str">
        <f>"GDDR"&amp; RIGHT(tbl_data[[#This Row],[RAM]],1)</f>
        <v>GDDR4</v>
      </c>
      <c r="H310" t="s">
        <v>49</v>
      </c>
      <c r="I310" t="str">
        <f>IF(MID(tbl_data[[#This Row],[HDD]],2,1)="x", LEFT(tbl_data[[#This Row],[HDD]],2), LEFT(tbl_data[[#This Row],[HDD]],3))</f>
        <v>2x</v>
      </c>
      <c r="J310" t="str">
        <f>MID(tbl_data[[#This Row],[HDD]],LEN(tbl_data[[#This Row],[HDD Count]])+1,LEN(tbl_data[[#This Row],[HDD]])-LEN(tbl_data[[#This Row],[Hard Type]])-LEN(tbl_data[[#This Row],[HDD Count]]))</f>
        <v>120GB</v>
      </c>
      <c r="K310" t="str">
        <f>IF(RIGHT(tbl_data[[#This Row],[HDD]],5)="SATA2","SATA2",IF(RIGHT(tbl_data[[#This Row],[HDD]],3)="SSD","SSD", IF(RIGHT(tbl_data[[#This Row],[HDD]],3)="SAS","SAS", FALSE)))</f>
        <v>SSD</v>
      </c>
      <c r="L310" t="s">
        <v>174</v>
      </c>
      <c r="M310" t="str">
        <f>LEFT(tbl_data[[#This Row],[Location]],LEN(tbl_data[[#This Row],[Location]])-6)</f>
        <v>Singapore</v>
      </c>
      <c r="N310" t="str">
        <f>MID(tbl_data[[#This Row],[Location]],LEN(tbl_data[[#This Row],[City]])+1,3)</f>
        <v>SIN</v>
      </c>
      <c r="O310" t="str">
        <f>RIGHT(tbl_data[[#This Row],[Location]],2)</f>
        <v>11</v>
      </c>
      <c r="P310" t="s">
        <v>314</v>
      </c>
      <c r="Q310" s="5" t="str">
        <f>LEFT(tbl_data[[#This Row],[Price]],1)</f>
        <v>S</v>
      </c>
      <c r="R310" s="9">
        <f>INT(MID(tbl_data[[#This Row],[Price]],2,10))</f>
        <v>1953</v>
      </c>
    </row>
    <row r="311" spans="1:18" x14ac:dyDescent="0.25">
      <c r="A311" s="5">
        <v>310</v>
      </c>
      <c r="B311" t="s">
        <v>70</v>
      </c>
      <c r="C311" t="str">
        <f>LEFT(tbl_data[[#This Row],[Model]],FIND(" ",tbl_data[[#This Row],[Model]]))</f>
        <v xml:space="preserve">Dell </v>
      </c>
      <c r="D311" t="str">
        <f>RIGHT(tbl_data[[#This Row],[Model]],LEN(tbl_data[[#This Row],[Model]]) -FIND(" ",tbl_data[[#This Row],[Model]],LEN(tbl_data[[#This Row],[Model]])-9))</f>
        <v>E7-4830v3</v>
      </c>
      <c r="E311" t="s">
        <v>34</v>
      </c>
      <c r="F311">
        <f>IFERROR(INT(LEFT(tbl_data[[#This Row],[RAM]],2)), INT(LEFT(tbl_data[[#This Row],[RAM]],1)))</f>
        <v>64</v>
      </c>
      <c r="G311" t="str">
        <f>"GDDR"&amp; RIGHT(tbl_data[[#This Row],[RAM]],1)</f>
        <v>GDDR4</v>
      </c>
      <c r="H311" t="s">
        <v>49</v>
      </c>
      <c r="I311" t="str">
        <f>IF(MID(tbl_data[[#This Row],[HDD]],2,1)="x", LEFT(tbl_data[[#This Row],[HDD]],2), LEFT(tbl_data[[#This Row],[HDD]],3))</f>
        <v>2x</v>
      </c>
      <c r="J311" t="str">
        <f>MID(tbl_data[[#This Row],[HDD]],LEN(tbl_data[[#This Row],[HDD Count]])+1,LEN(tbl_data[[#This Row],[HDD]])-LEN(tbl_data[[#This Row],[Hard Type]])-LEN(tbl_data[[#This Row],[HDD Count]]))</f>
        <v>120GB</v>
      </c>
      <c r="K311" t="str">
        <f>IF(RIGHT(tbl_data[[#This Row],[HDD]],5)="SATA2","SATA2",IF(RIGHT(tbl_data[[#This Row],[HDD]],3)="SSD","SSD", IF(RIGHT(tbl_data[[#This Row],[HDD]],3)="SAS","SAS", FALSE)))</f>
        <v>SSD</v>
      </c>
      <c r="L311" t="s">
        <v>174</v>
      </c>
      <c r="M311" t="str">
        <f>LEFT(tbl_data[[#This Row],[Location]],LEN(tbl_data[[#This Row],[Location]])-6)</f>
        <v>Singapore</v>
      </c>
      <c r="N311" t="str">
        <f>MID(tbl_data[[#This Row],[Location]],LEN(tbl_data[[#This Row],[City]])+1,3)</f>
        <v>SIN</v>
      </c>
      <c r="O311" t="str">
        <f>RIGHT(tbl_data[[#This Row],[Location]],2)</f>
        <v>11</v>
      </c>
      <c r="P311" t="s">
        <v>315</v>
      </c>
      <c r="Q311" s="5" t="str">
        <f>LEFT(tbl_data[[#This Row],[Price]],1)</f>
        <v>S</v>
      </c>
      <c r="R311" s="9">
        <f>INT(MID(tbl_data[[#This Row],[Price]],2,10))</f>
        <v>2141</v>
      </c>
    </row>
    <row r="312" spans="1:18" x14ac:dyDescent="0.25">
      <c r="A312" s="5">
        <v>311</v>
      </c>
      <c r="B312" t="s">
        <v>66</v>
      </c>
      <c r="C312" t="str">
        <f>LEFT(tbl_data[[#This Row],[Model]],FIND(" ",tbl_data[[#This Row],[Model]]))</f>
        <v xml:space="preserve">Dell </v>
      </c>
      <c r="D312" t="str">
        <f>RIGHT(tbl_data[[#This Row],[Model]],LEN(tbl_data[[#This Row],[Model]]) -FIND(" ",tbl_data[[#This Row],[Model]],LEN(tbl_data[[#This Row],[Model]])-9))</f>
        <v>E7-4850v3</v>
      </c>
      <c r="E312" t="s">
        <v>34</v>
      </c>
      <c r="F312">
        <f>IFERROR(INT(LEFT(tbl_data[[#This Row],[RAM]],2)), INT(LEFT(tbl_data[[#This Row],[RAM]],1)))</f>
        <v>64</v>
      </c>
      <c r="G312" t="str">
        <f>"GDDR"&amp; RIGHT(tbl_data[[#This Row],[RAM]],1)</f>
        <v>GDDR4</v>
      </c>
      <c r="H312" t="s">
        <v>49</v>
      </c>
      <c r="I312" t="str">
        <f>IF(MID(tbl_data[[#This Row],[HDD]],2,1)="x", LEFT(tbl_data[[#This Row],[HDD]],2), LEFT(tbl_data[[#This Row],[HDD]],3))</f>
        <v>2x</v>
      </c>
      <c r="J312" t="str">
        <f>MID(tbl_data[[#This Row],[HDD]],LEN(tbl_data[[#This Row],[HDD Count]])+1,LEN(tbl_data[[#This Row],[HDD]])-LEN(tbl_data[[#This Row],[Hard Type]])-LEN(tbl_data[[#This Row],[HDD Count]]))</f>
        <v>120GB</v>
      </c>
      <c r="K312" t="str">
        <f>IF(RIGHT(tbl_data[[#This Row],[HDD]],5)="SATA2","SATA2",IF(RIGHT(tbl_data[[#This Row],[HDD]],3)="SSD","SSD", IF(RIGHT(tbl_data[[#This Row],[HDD]],3)="SAS","SAS", FALSE)))</f>
        <v>SSD</v>
      </c>
      <c r="L312" t="s">
        <v>211</v>
      </c>
      <c r="M312" t="str">
        <f>LEFT(tbl_data[[#This Row],[Location]],LEN(tbl_data[[#This Row],[Location]])-6)</f>
        <v>Frankfurt</v>
      </c>
      <c r="N312" t="str">
        <f>MID(tbl_data[[#This Row],[Location]],LEN(tbl_data[[#This Row],[City]])+1,3)</f>
        <v>FRA</v>
      </c>
      <c r="O312" t="str">
        <f>RIGHT(tbl_data[[#This Row],[Location]],2)</f>
        <v>10</v>
      </c>
      <c r="P312" t="s">
        <v>117</v>
      </c>
      <c r="Q312" s="5" t="str">
        <f>LEFT(tbl_data[[#This Row],[Price]],1)</f>
        <v>€</v>
      </c>
      <c r="R312" s="9">
        <f>INT(MID(tbl_data[[#This Row],[Price]],2,10))</f>
        <v>1069</v>
      </c>
    </row>
    <row r="313" spans="1:18" x14ac:dyDescent="0.25">
      <c r="A313" s="5">
        <v>312</v>
      </c>
      <c r="B313" t="s">
        <v>66</v>
      </c>
      <c r="C313" t="str">
        <f>LEFT(tbl_data[[#This Row],[Model]],FIND(" ",tbl_data[[#This Row],[Model]]))</f>
        <v xml:space="preserve">Dell </v>
      </c>
      <c r="D313" t="str">
        <f>RIGHT(tbl_data[[#This Row],[Model]],LEN(tbl_data[[#This Row],[Model]]) -FIND(" ",tbl_data[[#This Row],[Model]],LEN(tbl_data[[#This Row],[Model]])-9))</f>
        <v>E7-4850v3</v>
      </c>
      <c r="E313" t="s">
        <v>34</v>
      </c>
      <c r="F313">
        <f>IFERROR(INT(LEFT(tbl_data[[#This Row],[RAM]],2)), INT(LEFT(tbl_data[[#This Row],[RAM]],1)))</f>
        <v>64</v>
      </c>
      <c r="G313" t="str">
        <f>"GDDR"&amp; RIGHT(tbl_data[[#This Row],[RAM]],1)</f>
        <v>GDDR4</v>
      </c>
      <c r="H313" t="s">
        <v>49</v>
      </c>
      <c r="I313" t="str">
        <f>IF(MID(tbl_data[[#This Row],[HDD]],2,1)="x", LEFT(tbl_data[[#This Row],[HDD]],2), LEFT(tbl_data[[#This Row],[HDD]],3))</f>
        <v>2x</v>
      </c>
      <c r="J313" t="str">
        <f>MID(tbl_data[[#This Row],[HDD]],LEN(tbl_data[[#This Row],[HDD Count]])+1,LEN(tbl_data[[#This Row],[HDD]])-LEN(tbl_data[[#This Row],[Hard Type]])-LEN(tbl_data[[#This Row],[HDD Count]]))</f>
        <v>120GB</v>
      </c>
      <c r="K313" t="str">
        <f>IF(RIGHT(tbl_data[[#This Row],[HDD]],5)="SATA2","SATA2",IF(RIGHT(tbl_data[[#This Row],[HDD]],3)="SSD","SSD", IF(RIGHT(tbl_data[[#This Row],[HDD]],3)="SAS","SAS", FALSE)))</f>
        <v>SSD</v>
      </c>
      <c r="L313" t="s">
        <v>174</v>
      </c>
      <c r="M313" t="str">
        <f>LEFT(tbl_data[[#This Row],[Location]],LEN(tbl_data[[#This Row],[Location]])-6)</f>
        <v>Singapore</v>
      </c>
      <c r="N313" t="str">
        <f>MID(tbl_data[[#This Row],[Location]],LEN(tbl_data[[#This Row],[City]])+1,3)</f>
        <v>SIN</v>
      </c>
      <c r="O313" t="str">
        <f>RIGHT(tbl_data[[#This Row],[Location]],2)</f>
        <v>11</v>
      </c>
      <c r="P313" t="s">
        <v>316</v>
      </c>
      <c r="Q313" s="5" t="str">
        <f>LEFT(tbl_data[[#This Row],[Price]],1)</f>
        <v>S</v>
      </c>
      <c r="R313" s="9">
        <f>INT(MID(tbl_data[[#This Row],[Price]],2,10))</f>
        <v>2412</v>
      </c>
    </row>
    <row r="314" spans="1:18" x14ac:dyDescent="0.25">
      <c r="A314" s="5">
        <v>313</v>
      </c>
      <c r="B314" t="s">
        <v>68</v>
      </c>
      <c r="C314" t="str">
        <f>LEFT(tbl_data[[#This Row],[Model]],FIND(" ",tbl_data[[#This Row],[Model]]))</f>
        <v xml:space="preserve">Dell </v>
      </c>
      <c r="D314" t="str">
        <f>RIGHT(tbl_data[[#This Row],[Model]],LEN(tbl_data[[#This Row],[Model]]) -FIND(" ",tbl_data[[#This Row],[Model]],LEN(tbl_data[[#This Row],[Model]])-9))</f>
        <v>E7-4820v3</v>
      </c>
      <c r="E314" t="s">
        <v>34</v>
      </c>
      <c r="F314">
        <f>IFERROR(INT(LEFT(tbl_data[[#This Row],[RAM]],2)), INT(LEFT(tbl_data[[#This Row],[RAM]],1)))</f>
        <v>64</v>
      </c>
      <c r="G314" t="str">
        <f>"GDDR"&amp; RIGHT(tbl_data[[#This Row],[RAM]],1)</f>
        <v>GDDR4</v>
      </c>
      <c r="H314" t="s">
        <v>49</v>
      </c>
      <c r="I314" t="str">
        <f>IF(MID(tbl_data[[#This Row],[HDD]],2,1)="x", LEFT(tbl_data[[#This Row],[HDD]],2), LEFT(tbl_data[[#This Row],[HDD]],3))</f>
        <v>2x</v>
      </c>
      <c r="J314" t="str">
        <f>MID(tbl_data[[#This Row],[HDD]],LEN(tbl_data[[#This Row],[HDD Count]])+1,LEN(tbl_data[[#This Row],[HDD]])-LEN(tbl_data[[#This Row],[Hard Type]])-LEN(tbl_data[[#This Row],[HDD Count]]))</f>
        <v>120GB</v>
      </c>
      <c r="K314" t="str">
        <f>IF(RIGHT(tbl_data[[#This Row],[HDD]],5)="SATA2","SATA2",IF(RIGHT(tbl_data[[#This Row],[HDD]],3)="SSD","SSD", IF(RIGHT(tbl_data[[#This Row],[HDD]],3)="SAS","SAS", FALSE)))</f>
        <v>SSD</v>
      </c>
      <c r="L314" t="s">
        <v>211</v>
      </c>
      <c r="M314" t="str">
        <f>LEFT(tbl_data[[#This Row],[Location]],LEN(tbl_data[[#This Row],[Location]])-6)</f>
        <v>Frankfurt</v>
      </c>
      <c r="N314" t="str">
        <f>MID(tbl_data[[#This Row],[Location]],LEN(tbl_data[[#This Row],[City]])+1,3)</f>
        <v>FRA</v>
      </c>
      <c r="O314" t="str">
        <f>RIGHT(tbl_data[[#This Row],[Location]],2)</f>
        <v>10</v>
      </c>
      <c r="P314" t="s">
        <v>118</v>
      </c>
      <c r="Q314" s="5" t="str">
        <f>LEFT(tbl_data[[#This Row],[Price]],1)</f>
        <v>€</v>
      </c>
      <c r="R314" s="9">
        <f>INT(MID(tbl_data[[#This Row],[Price]],2,10))</f>
        <v>781</v>
      </c>
    </row>
    <row r="315" spans="1:18" x14ac:dyDescent="0.25">
      <c r="A315" s="5">
        <v>314</v>
      </c>
      <c r="B315" t="s">
        <v>70</v>
      </c>
      <c r="C315" t="str">
        <f>LEFT(tbl_data[[#This Row],[Model]],FIND(" ",tbl_data[[#This Row],[Model]]))</f>
        <v xml:space="preserve">Dell </v>
      </c>
      <c r="D315" t="str">
        <f>RIGHT(tbl_data[[#This Row],[Model]],LEN(tbl_data[[#This Row],[Model]]) -FIND(" ",tbl_data[[#This Row],[Model]],LEN(tbl_data[[#This Row],[Model]])-9))</f>
        <v>E7-4830v3</v>
      </c>
      <c r="E315" t="s">
        <v>34</v>
      </c>
      <c r="F315">
        <f>IFERROR(INT(LEFT(tbl_data[[#This Row],[RAM]],2)), INT(LEFT(tbl_data[[#This Row],[RAM]],1)))</f>
        <v>64</v>
      </c>
      <c r="G315" t="str">
        <f>"GDDR"&amp; RIGHT(tbl_data[[#This Row],[RAM]],1)</f>
        <v>GDDR4</v>
      </c>
      <c r="H315" t="s">
        <v>49</v>
      </c>
      <c r="I315" t="str">
        <f>IF(MID(tbl_data[[#This Row],[HDD]],2,1)="x", LEFT(tbl_data[[#This Row],[HDD]],2), LEFT(tbl_data[[#This Row],[HDD]],3))</f>
        <v>2x</v>
      </c>
      <c r="J315" t="str">
        <f>MID(tbl_data[[#This Row],[HDD]],LEN(tbl_data[[#This Row],[HDD Count]])+1,LEN(tbl_data[[#This Row],[HDD]])-LEN(tbl_data[[#This Row],[Hard Type]])-LEN(tbl_data[[#This Row],[HDD Count]]))</f>
        <v>120GB</v>
      </c>
      <c r="K315" t="str">
        <f>IF(RIGHT(tbl_data[[#This Row],[HDD]],5)="SATA2","SATA2",IF(RIGHT(tbl_data[[#This Row],[HDD]],3)="SSD","SSD", IF(RIGHT(tbl_data[[#This Row],[HDD]],3)="SAS","SAS", FALSE)))</f>
        <v>SSD</v>
      </c>
      <c r="L315" t="s">
        <v>211</v>
      </c>
      <c r="M315" t="str">
        <f>LEFT(tbl_data[[#This Row],[Location]],LEN(tbl_data[[#This Row],[Location]])-6)</f>
        <v>Frankfurt</v>
      </c>
      <c r="N315" t="str">
        <f>MID(tbl_data[[#This Row],[Location]],LEN(tbl_data[[#This Row],[City]])+1,3)</f>
        <v>FRA</v>
      </c>
      <c r="O315" t="str">
        <f>RIGHT(tbl_data[[#This Row],[Location]],2)</f>
        <v>10</v>
      </c>
      <c r="P315" t="s">
        <v>119</v>
      </c>
      <c r="Q315" s="5" t="str">
        <f>LEFT(tbl_data[[#This Row],[Price]],1)</f>
        <v>€</v>
      </c>
      <c r="R315" s="9">
        <f>INT(MID(tbl_data[[#This Row],[Price]],2,10))</f>
        <v>899</v>
      </c>
    </row>
    <row r="316" spans="1:18" x14ac:dyDescent="0.25">
      <c r="A316" s="5">
        <v>315</v>
      </c>
      <c r="B316" t="s">
        <v>74</v>
      </c>
      <c r="C316" t="str">
        <f>LEFT(tbl_data[[#This Row],[Model]],FIND(" ",tbl_data[[#This Row],[Model]]))</f>
        <v xml:space="preserve">Supermicro </v>
      </c>
      <c r="D316" t="str">
        <f>RIGHT(tbl_data[[#This Row],[Model]],LEN(tbl_data[[#This Row],[Model]]) -FIND(" ",tbl_data[[#This Row],[Model]],LEN(tbl_data[[#This Row],[Model]])-9))</f>
        <v>E5620</v>
      </c>
      <c r="E316" t="s">
        <v>24</v>
      </c>
      <c r="F316">
        <f>IFERROR(INT(LEFT(tbl_data[[#This Row],[RAM]],2)), INT(LEFT(tbl_data[[#This Row],[RAM]],1)))</f>
        <v>32</v>
      </c>
      <c r="G316" t="str">
        <f>"GDDR"&amp; RIGHT(tbl_data[[#This Row],[RAM]],1)</f>
        <v>GDDR3</v>
      </c>
      <c r="H316" t="s">
        <v>75</v>
      </c>
      <c r="I316" t="str">
        <f>IF(MID(tbl_data[[#This Row],[HDD]],2,1)="x", LEFT(tbl_data[[#This Row],[HDD]],2), LEFT(tbl_data[[#This Row],[HDD]],3))</f>
        <v>24x</v>
      </c>
      <c r="J316" t="str">
        <f>MID(tbl_data[[#This Row],[HDD]],LEN(tbl_data[[#This Row],[HDD Count]])+1,LEN(tbl_data[[#This Row],[HDD]])-LEN(tbl_data[[#This Row],[Hard Type]])-LEN(tbl_data[[#This Row],[HDD Count]]))</f>
        <v>1TB</v>
      </c>
      <c r="K316" t="str">
        <f>IF(RIGHT(tbl_data[[#This Row],[HDD]],5)="SATA2","SATA2",IF(RIGHT(tbl_data[[#This Row],[HDD]],3)="SSD","SSD", IF(RIGHT(tbl_data[[#This Row],[HDD]],3)="SAS","SAS", FALSE)))</f>
        <v>SATA2</v>
      </c>
      <c r="L316" t="s">
        <v>167</v>
      </c>
      <c r="M316" t="str">
        <f>LEFT(tbl_data[[#This Row],[Location]],LEN(tbl_data[[#This Row],[Location]])-6)</f>
        <v>Washington D.C.</v>
      </c>
      <c r="N316" t="str">
        <f>MID(tbl_data[[#This Row],[Location]],LEN(tbl_data[[#This Row],[City]])+1,3)</f>
        <v>WDC</v>
      </c>
      <c r="O316" t="str">
        <f>RIGHT(tbl_data[[#This Row],[Location]],2)</f>
        <v>01</v>
      </c>
      <c r="P316" t="s">
        <v>291</v>
      </c>
      <c r="Q316" s="5" t="str">
        <f>LEFT(tbl_data[[#This Row],[Price]],1)</f>
        <v>$</v>
      </c>
      <c r="R316" s="9">
        <f>INT(MID(tbl_data[[#This Row],[Price]],2,10))</f>
        <v>451</v>
      </c>
    </row>
    <row r="317" spans="1:18" x14ac:dyDescent="0.25">
      <c r="A317" s="5">
        <v>316</v>
      </c>
      <c r="B317" t="s">
        <v>74</v>
      </c>
      <c r="C317" t="str">
        <f>LEFT(tbl_data[[#This Row],[Model]],FIND(" ",tbl_data[[#This Row],[Model]]))</f>
        <v xml:space="preserve">Supermicro </v>
      </c>
      <c r="D317" t="str">
        <f>RIGHT(tbl_data[[#This Row],[Model]],LEN(tbl_data[[#This Row],[Model]]) -FIND(" ",tbl_data[[#This Row],[Model]],LEN(tbl_data[[#This Row],[Model]])-9))</f>
        <v>E5620</v>
      </c>
      <c r="E317" t="s">
        <v>24</v>
      </c>
      <c r="F317">
        <f>IFERROR(INT(LEFT(tbl_data[[#This Row],[RAM]],2)), INT(LEFT(tbl_data[[#This Row],[RAM]],1)))</f>
        <v>32</v>
      </c>
      <c r="G317" t="str">
        <f>"GDDR"&amp; RIGHT(tbl_data[[#This Row],[RAM]],1)</f>
        <v>GDDR3</v>
      </c>
      <c r="H317" t="s">
        <v>75</v>
      </c>
      <c r="I317" t="str">
        <f>IF(MID(tbl_data[[#This Row],[HDD]],2,1)="x", LEFT(tbl_data[[#This Row],[HDD]],2), LEFT(tbl_data[[#This Row],[HDD]],3))</f>
        <v>24x</v>
      </c>
      <c r="J317" t="str">
        <f>MID(tbl_data[[#This Row],[HDD]],LEN(tbl_data[[#This Row],[HDD Count]])+1,LEN(tbl_data[[#This Row],[HDD]])-LEN(tbl_data[[#This Row],[Hard Type]])-LEN(tbl_data[[#This Row],[HDD Count]]))</f>
        <v>1TB</v>
      </c>
      <c r="K317" t="str">
        <f>IF(RIGHT(tbl_data[[#This Row],[HDD]],5)="SATA2","SATA2",IF(RIGHT(tbl_data[[#This Row],[HDD]],3)="SSD","SSD", IF(RIGHT(tbl_data[[#This Row],[HDD]],3)="SAS","SAS", FALSE)))</f>
        <v>SATA2</v>
      </c>
      <c r="L317" t="s">
        <v>211</v>
      </c>
      <c r="M317" t="str">
        <f>LEFT(tbl_data[[#This Row],[Location]],LEN(tbl_data[[#This Row],[Location]])-6)</f>
        <v>Frankfurt</v>
      </c>
      <c r="N317" t="str">
        <f>MID(tbl_data[[#This Row],[Location]],LEN(tbl_data[[#This Row],[City]])+1,3)</f>
        <v>FRA</v>
      </c>
      <c r="O317" t="str">
        <f>RIGHT(tbl_data[[#This Row],[Location]],2)</f>
        <v>10</v>
      </c>
      <c r="P317" t="s">
        <v>317</v>
      </c>
      <c r="Q317" s="5" t="str">
        <f>LEFT(tbl_data[[#This Row],[Price]],1)</f>
        <v>€</v>
      </c>
      <c r="R317" s="9">
        <f>INT(MID(tbl_data[[#This Row],[Price]],2,10))</f>
        <v>375</v>
      </c>
    </row>
    <row r="318" spans="1:18" x14ac:dyDescent="0.25">
      <c r="A318" s="5">
        <v>317</v>
      </c>
      <c r="B318" t="s">
        <v>37</v>
      </c>
      <c r="C318" t="str">
        <f>LEFT(tbl_data[[#This Row],[Model]],FIND(" ",tbl_data[[#This Row],[Model]]))</f>
        <v xml:space="preserve">Dell </v>
      </c>
      <c r="D318" t="str">
        <f>RIGHT(tbl_data[[#This Row],[Model]],LEN(tbl_data[[#This Row],[Model]]) -FIND(" ",tbl_data[[#This Row],[Model]],LEN(tbl_data[[#This Row],[Model]])-9))</f>
        <v>E3-1230v2</v>
      </c>
      <c r="E318" t="s">
        <v>19</v>
      </c>
      <c r="F318">
        <f>IFERROR(INT(LEFT(tbl_data[[#This Row],[RAM]],2)), INT(LEFT(tbl_data[[#This Row],[RAM]],1)))</f>
        <v>16</v>
      </c>
      <c r="G318" t="str">
        <f>"GDDR"&amp; RIGHT(tbl_data[[#This Row],[RAM]],1)</f>
        <v>GDDR3</v>
      </c>
      <c r="H318" t="s">
        <v>61</v>
      </c>
      <c r="I318" t="str">
        <f>IF(MID(tbl_data[[#This Row],[HDD]],2,1)="x", LEFT(tbl_data[[#This Row],[HDD]],2), LEFT(tbl_data[[#This Row],[HDD]],3))</f>
        <v>2x</v>
      </c>
      <c r="J318" t="str">
        <f>MID(tbl_data[[#This Row],[HDD]],LEN(tbl_data[[#This Row],[HDD Count]])+1,LEN(tbl_data[[#This Row],[HDD]])-LEN(tbl_data[[#This Row],[Hard Type]])-LEN(tbl_data[[#This Row],[HDD Count]]))</f>
        <v>500GB</v>
      </c>
      <c r="K318" t="str">
        <f>IF(RIGHT(tbl_data[[#This Row],[HDD]],5)="SATA2","SATA2",IF(RIGHT(tbl_data[[#This Row],[HDD]],3)="SSD","SSD", IF(RIGHT(tbl_data[[#This Row],[HDD]],3)="SAS","SAS", FALSE)))</f>
        <v>SATA2</v>
      </c>
      <c r="L318" t="s">
        <v>211</v>
      </c>
      <c r="M318" t="str">
        <f>LEFT(tbl_data[[#This Row],[Location]],LEN(tbl_data[[#This Row],[Location]])-6)</f>
        <v>Frankfurt</v>
      </c>
      <c r="N318" t="str">
        <f>MID(tbl_data[[#This Row],[Location]],LEN(tbl_data[[#This Row],[City]])+1,3)</f>
        <v>FRA</v>
      </c>
      <c r="O318" t="str">
        <f>RIGHT(tbl_data[[#This Row],[Location]],2)</f>
        <v>10</v>
      </c>
      <c r="P318" t="s">
        <v>318</v>
      </c>
      <c r="Q318" s="5" t="str">
        <f>LEFT(tbl_data[[#This Row],[Price]],1)</f>
        <v>€</v>
      </c>
      <c r="R318" s="9">
        <f>INT(MID(tbl_data[[#This Row],[Price]],2,10))</f>
        <v>96</v>
      </c>
    </row>
    <row r="319" spans="1:18" x14ac:dyDescent="0.25">
      <c r="A319" s="5">
        <v>318</v>
      </c>
      <c r="B319" t="s">
        <v>39</v>
      </c>
      <c r="C319" t="str">
        <f>LEFT(tbl_data[[#This Row],[Model]],FIND(" ",tbl_data[[#This Row],[Model]]))</f>
        <v xml:space="preserve">HP </v>
      </c>
      <c r="D319" t="str">
        <f>RIGHT(tbl_data[[#This Row],[Model]],LEN(tbl_data[[#This Row],[Model]]) -FIND(" ",tbl_data[[#This Row],[Model]],LEN(tbl_data[[#This Row],[Model]])-9))</f>
        <v>E5-2650</v>
      </c>
      <c r="E319" t="s">
        <v>199</v>
      </c>
      <c r="F319">
        <f>IFERROR(INT(LEFT(tbl_data[[#This Row],[RAM]],2)), INT(LEFT(tbl_data[[#This Row],[RAM]],1)))</f>
        <v>12</v>
      </c>
      <c r="G319" t="str">
        <f>"GDDR"&amp; RIGHT(tbl_data[[#This Row],[RAM]],1)</f>
        <v>GDDR3</v>
      </c>
      <c r="H319" t="s">
        <v>200</v>
      </c>
      <c r="I319" t="str">
        <f>IF(MID(tbl_data[[#This Row],[HDD]],2,1)="x", LEFT(tbl_data[[#This Row],[HDD]],2), LEFT(tbl_data[[#This Row],[HDD]],3))</f>
        <v>1x</v>
      </c>
      <c r="J319" t="str">
        <f>MID(tbl_data[[#This Row],[HDD]],LEN(tbl_data[[#This Row],[HDD Count]])+1,LEN(tbl_data[[#This Row],[HDD]])-LEN(tbl_data[[#This Row],[Hard Type]])-LEN(tbl_data[[#This Row],[HDD Count]]))</f>
        <v>120GB</v>
      </c>
      <c r="K319" t="str">
        <f>IF(RIGHT(tbl_data[[#This Row],[HDD]],5)="SATA2","SATA2",IF(RIGHT(tbl_data[[#This Row],[HDD]],3)="SSD","SSD", IF(RIGHT(tbl_data[[#This Row],[HDD]],3)="SAS","SAS", FALSE)))</f>
        <v>SSD</v>
      </c>
      <c r="L319" t="s">
        <v>211</v>
      </c>
      <c r="M319" t="str">
        <f>LEFT(tbl_data[[#This Row],[Location]],LEN(tbl_data[[#This Row],[Location]])-6)</f>
        <v>Frankfurt</v>
      </c>
      <c r="N319" t="str">
        <f>MID(tbl_data[[#This Row],[Location]],LEN(tbl_data[[#This Row],[City]])+1,3)</f>
        <v>FRA</v>
      </c>
      <c r="O319" t="str">
        <f>RIGHT(tbl_data[[#This Row],[Location]],2)</f>
        <v>10</v>
      </c>
      <c r="P319" t="s">
        <v>104</v>
      </c>
      <c r="Q319" s="5" t="str">
        <f>LEFT(tbl_data[[#This Row],[Price]],1)</f>
        <v>€</v>
      </c>
      <c r="R319" s="9">
        <f>INT(MID(tbl_data[[#This Row],[Price]],2,10))</f>
        <v>272</v>
      </c>
    </row>
    <row r="320" spans="1:18" x14ac:dyDescent="0.25">
      <c r="A320" s="5">
        <v>319</v>
      </c>
      <c r="B320" t="s">
        <v>23</v>
      </c>
      <c r="C320" t="str">
        <f>LEFT(tbl_data[[#This Row],[Model]],FIND(" ",tbl_data[[#This Row],[Model]]))</f>
        <v xml:space="preserve">HP </v>
      </c>
      <c r="D320" t="str">
        <f>RIGHT(tbl_data[[#This Row],[Model]],LEN(tbl_data[[#This Row],[Model]]) -FIND(" ",tbl_data[[#This Row],[Model]],LEN(tbl_data[[#This Row],[Model]])-9))</f>
        <v>E5620</v>
      </c>
      <c r="E320" t="s">
        <v>24</v>
      </c>
      <c r="F320">
        <f>IFERROR(INT(LEFT(tbl_data[[#This Row],[RAM]],2)), INT(LEFT(tbl_data[[#This Row],[RAM]],1)))</f>
        <v>32</v>
      </c>
      <c r="G320" t="str">
        <f>"GDDR"&amp; RIGHT(tbl_data[[#This Row],[RAM]],1)</f>
        <v>GDDR3</v>
      </c>
      <c r="H320" t="s">
        <v>188</v>
      </c>
      <c r="I320" t="str">
        <f>IF(MID(tbl_data[[#This Row],[HDD]],2,1)="x", LEFT(tbl_data[[#This Row],[HDD]],2), LEFT(tbl_data[[#This Row],[HDD]],3))</f>
        <v>8x</v>
      </c>
      <c r="J320" t="str">
        <f>MID(tbl_data[[#This Row],[HDD]],LEN(tbl_data[[#This Row],[HDD Count]])+1,LEN(tbl_data[[#This Row],[HDD]])-LEN(tbl_data[[#This Row],[Hard Type]])-LEN(tbl_data[[#This Row],[HDD Count]]))</f>
        <v>300GB</v>
      </c>
      <c r="K320" t="str">
        <f>IF(RIGHT(tbl_data[[#This Row],[HDD]],5)="SATA2","SATA2",IF(RIGHT(tbl_data[[#This Row],[HDD]],3)="SSD","SSD", IF(RIGHT(tbl_data[[#This Row],[HDD]],3)="SAS","SAS", FALSE)))</f>
        <v>SAS</v>
      </c>
      <c r="L320" t="s">
        <v>211</v>
      </c>
      <c r="M320" t="str">
        <f>LEFT(tbl_data[[#This Row],[Location]],LEN(tbl_data[[#This Row],[Location]])-6)</f>
        <v>Frankfurt</v>
      </c>
      <c r="N320" t="str">
        <f>MID(tbl_data[[#This Row],[Location]],LEN(tbl_data[[#This Row],[City]])+1,3)</f>
        <v>FRA</v>
      </c>
      <c r="O320" t="str">
        <f>RIGHT(tbl_data[[#This Row],[Location]],2)</f>
        <v>10</v>
      </c>
      <c r="P320" t="s">
        <v>112</v>
      </c>
      <c r="Q320" s="5" t="str">
        <f>LEFT(tbl_data[[#This Row],[Price]],1)</f>
        <v>€</v>
      </c>
      <c r="R320" s="9">
        <f>INT(MID(tbl_data[[#This Row],[Price]],2,10))</f>
        <v>166</v>
      </c>
    </row>
    <row r="321" spans="1:18" x14ac:dyDescent="0.25">
      <c r="A321" s="5">
        <v>320</v>
      </c>
      <c r="B321" t="s">
        <v>27</v>
      </c>
      <c r="C321" t="str">
        <f>LEFT(tbl_data[[#This Row],[Model]],FIND(" ",tbl_data[[#This Row],[Model]]))</f>
        <v xml:space="preserve">HP </v>
      </c>
      <c r="D321" t="str">
        <f>RIGHT(tbl_data[[#This Row],[Model]],LEN(tbl_data[[#This Row],[Model]]) -FIND(" ",tbl_data[[#This Row],[Model]],LEN(tbl_data[[#This Row],[Model]])-9))</f>
        <v>E5-2420</v>
      </c>
      <c r="E321" t="s">
        <v>19</v>
      </c>
      <c r="F321">
        <f>IFERROR(INT(LEFT(tbl_data[[#This Row],[RAM]],2)), INT(LEFT(tbl_data[[#This Row],[RAM]],1)))</f>
        <v>16</v>
      </c>
      <c r="G321" t="str">
        <f>"GDDR"&amp; RIGHT(tbl_data[[#This Row],[RAM]],1)</f>
        <v>GDDR3</v>
      </c>
      <c r="H321" t="s">
        <v>194</v>
      </c>
      <c r="I321" t="str">
        <f>IF(MID(tbl_data[[#This Row],[HDD]],2,1)="x", LEFT(tbl_data[[#This Row],[HDD]],2), LEFT(tbl_data[[#This Row],[HDD]],3))</f>
        <v>8x</v>
      </c>
      <c r="J321" t="str">
        <f>MID(tbl_data[[#This Row],[HDD]],LEN(tbl_data[[#This Row],[HDD Count]])+1,LEN(tbl_data[[#This Row],[HDD]])-LEN(tbl_data[[#This Row],[Hard Type]])-LEN(tbl_data[[#This Row],[HDD Count]]))</f>
        <v>3TB</v>
      </c>
      <c r="K321" t="str">
        <f>IF(RIGHT(tbl_data[[#This Row],[HDD]],5)="SATA2","SATA2",IF(RIGHT(tbl_data[[#This Row],[HDD]],3)="SSD","SSD", IF(RIGHT(tbl_data[[#This Row],[HDD]],3)="SAS","SAS", FALSE)))</f>
        <v>SATA2</v>
      </c>
      <c r="L321" t="s">
        <v>211</v>
      </c>
      <c r="M321" t="str">
        <f>LEFT(tbl_data[[#This Row],[Location]],LEN(tbl_data[[#This Row],[Location]])-6)</f>
        <v>Frankfurt</v>
      </c>
      <c r="N321" t="str">
        <f>MID(tbl_data[[#This Row],[Location]],LEN(tbl_data[[#This Row],[City]])+1,3)</f>
        <v>FRA</v>
      </c>
      <c r="O321" t="str">
        <f>RIGHT(tbl_data[[#This Row],[Location]],2)</f>
        <v>10</v>
      </c>
      <c r="P321" t="s">
        <v>138</v>
      </c>
      <c r="Q321" s="5" t="str">
        <f>LEFT(tbl_data[[#This Row],[Price]],1)</f>
        <v>€</v>
      </c>
      <c r="R321" s="9">
        <f>INT(MID(tbl_data[[#This Row],[Price]],2,10))</f>
        <v>190</v>
      </c>
    </row>
    <row r="322" spans="1:18" x14ac:dyDescent="0.25">
      <c r="A322" s="5">
        <v>321</v>
      </c>
      <c r="B322" t="s">
        <v>157</v>
      </c>
      <c r="C322" t="str">
        <f>LEFT(tbl_data[[#This Row],[Model]],FIND(" ",tbl_data[[#This Row],[Model]]))</f>
        <v xml:space="preserve">Dell </v>
      </c>
      <c r="D322" t="str">
        <f>RIGHT(tbl_data[[#This Row],[Model]],LEN(tbl_data[[#This Row],[Model]]) -FIND(" ",tbl_data[[#This Row],[Model]],LEN(tbl_data[[#This Row],[Model]])-9))</f>
        <v>E5-2620</v>
      </c>
      <c r="E322" t="s">
        <v>24</v>
      </c>
      <c r="F322">
        <f>IFERROR(INT(LEFT(tbl_data[[#This Row],[RAM]],2)), INT(LEFT(tbl_data[[#This Row],[RAM]],1)))</f>
        <v>32</v>
      </c>
      <c r="G322" t="str">
        <f>"GDDR"&amp; RIGHT(tbl_data[[#This Row],[RAM]],1)</f>
        <v>GDDR3</v>
      </c>
      <c r="H322" t="s">
        <v>64</v>
      </c>
      <c r="I322" t="str">
        <f>IF(MID(tbl_data[[#This Row],[HDD]],2,1)="x", LEFT(tbl_data[[#This Row],[HDD]],2), LEFT(tbl_data[[#This Row],[HDD]],3))</f>
        <v>2x</v>
      </c>
      <c r="J322" t="str">
        <f>MID(tbl_data[[#This Row],[HDD]],LEN(tbl_data[[#This Row],[HDD Count]])+1,LEN(tbl_data[[#This Row],[HDD]])-LEN(tbl_data[[#This Row],[Hard Type]])-LEN(tbl_data[[#This Row],[HDD Count]]))</f>
        <v>1TB</v>
      </c>
      <c r="K322" t="str">
        <f>IF(RIGHT(tbl_data[[#This Row],[HDD]],5)="SATA2","SATA2",IF(RIGHT(tbl_data[[#This Row],[HDD]],3)="SSD","SSD", IF(RIGHT(tbl_data[[#This Row],[HDD]],3)="SAS","SAS", FALSE)))</f>
        <v>SATA2</v>
      </c>
      <c r="L322" t="s">
        <v>211</v>
      </c>
      <c r="M322" t="str">
        <f>LEFT(tbl_data[[#This Row],[Location]],LEN(tbl_data[[#This Row],[Location]])-6)</f>
        <v>Frankfurt</v>
      </c>
      <c r="N322" t="str">
        <f>MID(tbl_data[[#This Row],[Location]],LEN(tbl_data[[#This Row],[City]])+1,3)</f>
        <v>FRA</v>
      </c>
      <c r="O322" t="str">
        <f>RIGHT(tbl_data[[#This Row],[Location]],2)</f>
        <v>10</v>
      </c>
      <c r="P322" t="s">
        <v>106</v>
      </c>
      <c r="Q322" s="5" t="str">
        <f>LEFT(tbl_data[[#This Row],[Price]],1)</f>
        <v>€</v>
      </c>
      <c r="R322" s="9">
        <f>INT(MID(tbl_data[[#This Row],[Price]],2,10))</f>
        <v>212</v>
      </c>
    </row>
    <row r="323" spans="1:18" x14ac:dyDescent="0.25">
      <c r="A323" s="5">
        <v>322</v>
      </c>
      <c r="B323" t="s">
        <v>92</v>
      </c>
      <c r="C323" t="str">
        <f>LEFT(tbl_data[[#This Row],[Model]],FIND(" ",tbl_data[[#This Row],[Model]]))</f>
        <v xml:space="preserve">Dell </v>
      </c>
      <c r="D323" t="str">
        <f>RIGHT(tbl_data[[#This Row],[Model]],LEN(tbl_data[[#This Row],[Model]]) -FIND(" ",tbl_data[[#This Row],[Model]],LEN(tbl_data[[#This Row],[Model]])-9))</f>
        <v>E5-2643</v>
      </c>
      <c r="E323" t="s">
        <v>24</v>
      </c>
      <c r="F323">
        <f>IFERROR(INT(LEFT(tbl_data[[#This Row],[RAM]],2)), INT(LEFT(tbl_data[[#This Row],[RAM]],1)))</f>
        <v>32</v>
      </c>
      <c r="G323" t="str">
        <f>"GDDR"&amp; RIGHT(tbl_data[[#This Row],[RAM]],1)</f>
        <v>GDDR3</v>
      </c>
      <c r="H323" t="s">
        <v>49</v>
      </c>
      <c r="I323" t="str">
        <f>IF(MID(tbl_data[[#This Row],[HDD]],2,1)="x", LEFT(tbl_data[[#This Row],[HDD]],2), LEFT(tbl_data[[#This Row],[HDD]],3))</f>
        <v>2x</v>
      </c>
      <c r="J323" t="str">
        <f>MID(tbl_data[[#This Row],[HDD]],LEN(tbl_data[[#This Row],[HDD Count]])+1,LEN(tbl_data[[#This Row],[HDD]])-LEN(tbl_data[[#This Row],[Hard Type]])-LEN(tbl_data[[#This Row],[HDD Count]]))</f>
        <v>120GB</v>
      </c>
      <c r="K323" t="str">
        <f>IF(RIGHT(tbl_data[[#This Row],[HDD]],5)="SATA2","SATA2",IF(RIGHT(tbl_data[[#This Row],[HDD]],3)="SSD","SSD", IF(RIGHT(tbl_data[[#This Row],[HDD]],3)="SAS","SAS", FALSE)))</f>
        <v>SSD</v>
      </c>
      <c r="L323" t="s">
        <v>211</v>
      </c>
      <c r="M323" t="str">
        <f>LEFT(tbl_data[[#This Row],[Location]],LEN(tbl_data[[#This Row],[Location]])-6)</f>
        <v>Frankfurt</v>
      </c>
      <c r="N323" t="str">
        <f>MID(tbl_data[[#This Row],[Location]],LEN(tbl_data[[#This Row],[City]])+1,3)</f>
        <v>FRA</v>
      </c>
      <c r="O323" t="str">
        <f>RIGHT(tbl_data[[#This Row],[Location]],2)</f>
        <v>10</v>
      </c>
      <c r="P323" t="s">
        <v>110</v>
      </c>
      <c r="Q323" s="5" t="str">
        <f>LEFT(tbl_data[[#This Row],[Price]],1)</f>
        <v>€</v>
      </c>
      <c r="R323" s="9">
        <f>INT(MID(tbl_data[[#This Row],[Price]],2,10))</f>
        <v>246</v>
      </c>
    </row>
    <row r="324" spans="1:18" x14ac:dyDescent="0.25">
      <c r="A324" s="5">
        <v>323</v>
      </c>
      <c r="B324" t="s">
        <v>27</v>
      </c>
      <c r="C324" t="str">
        <f>LEFT(tbl_data[[#This Row],[Model]],FIND(" ",tbl_data[[#This Row],[Model]]))</f>
        <v xml:space="preserve">HP </v>
      </c>
      <c r="D324" t="str">
        <f>RIGHT(tbl_data[[#This Row],[Model]],LEN(tbl_data[[#This Row],[Model]]) -FIND(" ",tbl_data[[#This Row],[Model]],LEN(tbl_data[[#This Row],[Model]])-9))</f>
        <v>E5-2420</v>
      </c>
      <c r="E324" t="s">
        <v>40</v>
      </c>
      <c r="F324">
        <f>IFERROR(INT(LEFT(tbl_data[[#This Row],[RAM]],2)), INT(LEFT(tbl_data[[#This Row],[RAM]],1)))</f>
        <v>64</v>
      </c>
      <c r="G324" t="str">
        <f>"GDDR"&amp; RIGHT(tbl_data[[#This Row],[RAM]],1)</f>
        <v>GDDR3</v>
      </c>
      <c r="H324" t="s">
        <v>25</v>
      </c>
      <c r="I324" t="str">
        <f>IF(MID(tbl_data[[#This Row],[HDD]],2,1)="x", LEFT(tbl_data[[#This Row],[HDD]],2), LEFT(tbl_data[[#This Row],[HDD]],3))</f>
        <v>8x</v>
      </c>
      <c r="J324" t="str">
        <f>MID(tbl_data[[#This Row],[HDD]],LEN(tbl_data[[#This Row],[HDD Count]])+1,LEN(tbl_data[[#This Row],[HDD]])-LEN(tbl_data[[#This Row],[Hard Type]])-LEN(tbl_data[[#This Row],[HDD Count]]))</f>
        <v>2TB</v>
      </c>
      <c r="K324" t="str">
        <f>IF(RIGHT(tbl_data[[#This Row],[HDD]],5)="SATA2","SATA2",IF(RIGHT(tbl_data[[#This Row],[HDD]],3)="SSD","SSD", IF(RIGHT(tbl_data[[#This Row],[HDD]],3)="SAS","SAS", FALSE)))</f>
        <v>SATA2</v>
      </c>
      <c r="L324" t="s">
        <v>211</v>
      </c>
      <c r="M324" t="str">
        <f>LEFT(tbl_data[[#This Row],[Location]],LEN(tbl_data[[#This Row],[Location]])-6)</f>
        <v>Frankfurt</v>
      </c>
      <c r="N324" t="str">
        <f>MID(tbl_data[[#This Row],[Location]],LEN(tbl_data[[#This Row],[City]])+1,3)</f>
        <v>FRA</v>
      </c>
      <c r="O324" t="str">
        <f>RIGHT(tbl_data[[#This Row],[Location]],2)</f>
        <v>10</v>
      </c>
      <c r="P324" t="s">
        <v>138</v>
      </c>
      <c r="Q324" s="5" t="str">
        <f>LEFT(tbl_data[[#This Row],[Price]],1)</f>
        <v>€</v>
      </c>
      <c r="R324" s="9">
        <f>INT(MID(tbl_data[[#This Row],[Price]],2,10))</f>
        <v>190</v>
      </c>
    </row>
    <row r="325" spans="1:18" x14ac:dyDescent="0.25">
      <c r="A325" s="5">
        <v>324</v>
      </c>
      <c r="B325" t="s">
        <v>27</v>
      </c>
      <c r="C325" t="str">
        <f>LEFT(tbl_data[[#This Row],[Model]],FIND(" ",tbl_data[[#This Row],[Model]]))</f>
        <v xml:space="preserve">HP </v>
      </c>
      <c r="D325" t="str">
        <f>RIGHT(tbl_data[[#This Row],[Model]],LEN(tbl_data[[#This Row],[Model]]) -FIND(" ",tbl_data[[#This Row],[Model]],LEN(tbl_data[[#This Row],[Model]])-9))</f>
        <v>E5-2420</v>
      </c>
      <c r="E325" t="s">
        <v>40</v>
      </c>
      <c r="F325">
        <f>IFERROR(INT(LEFT(tbl_data[[#This Row],[RAM]],2)), INT(LEFT(tbl_data[[#This Row],[RAM]],1)))</f>
        <v>64</v>
      </c>
      <c r="G325" t="str">
        <f>"GDDR"&amp; RIGHT(tbl_data[[#This Row],[RAM]],1)</f>
        <v>GDDR3</v>
      </c>
      <c r="H325" t="s">
        <v>25</v>
      </c>
      <c r="I325" t="str">
        <f>IF(MID(tbl_data[[#This Row],[HDD]],2,1)="x", LEFT(tbl_data[[#This Row],[HDD]],2), LEFT(tbl_data[[#This Row],[HDD]],3))</f>
        <v>8x</v>
      </c>
      <c r="J325" t="str">
        <f>MID(tbl_data[[#This Row],[HDD]],LEN(tbl_data[[#This Row],[HDD Count]])+1,LEN(tbl_data[[#This Row],[HDD]])-LEN(tbl_data[[#This Row],[Hard Type]])-LEN(tbl_data[[#This Row],[HDD Count]]))</f>
        <v>2TB</v>
      </c>
      <c r="K325" t="str">
        <f>IF(RIGHT(tbl_data[[#This Row],[HDD]],5)="SATA2","SATA2",IF(RIGHT(tbl_data[[#This Row],[HDD]],3)="SSD","SSD", IF(RIGHT(tbl_data[[#This Row],[HDD]],3)="SAS","SAS", FALSE)))</f>
        <v>SATA2</v>
      </c>
      <c r="L325" t="s">
        <v>167</v>
      </c>
      <c r="M325" t="str">
        <f>LEFT(tbl_data[[#This Row],[Location]],LEN(tbl_data[[#This Row],[Location]])-6)</f>
        <v>Washington D.C.</v>
      </c>
      <c r="N325" t="str">
        <f>MID(tbl_data[[#This Row],[Location]],LEN(tbl_data[[#This Row],[City]])+1,3)</f>
        <v>WDC</v>
      </c>
      <c r="O325" t="str">
        <f>RIGHT(tbl_data[[#This Row],[Location]],2)</f>
        <v>01</v>
      </c>
      <c r="P325" t="s">
        <v>319</v>
      </c>
      <c r="Q325" s="5" t="str">
        <f>LEFT(tbl_data[[#This Row],[Price]],1)</f>
        <v>$</v>
      </c>
      <c r="R325" s="9">
        <f>INT(MID(tbl_data[[#This Row],[Price]],2,10))</f>
        <v>230</v>
      </c>
    </row>
    <row r="326" spans="1:18" x14ac:dyDescent="0.25">
      <c r="A326" s="5">
        <v>325</v>
      </c>
      <c r="B326" t="s">
        <v>23</v>
      </c>
      <c r="C326" t="str">
        <f>LEFT(tbl_data[[#This Row],[Model]],FIND(" ",tbl_data[[#This Row],[Model]]))</f>
        <v xml:space="preserve">HP </v>
      </c>
      <c r="D326" t="str">
        <f>RIGHT(tbl_data[[#This Row],[Model]],LEN(tbl_data[[#This Row],[Model]]) -FIND(" ",tbl_data[[#This Row],[Model]],LEN(tbl_data[[#This Row],[Model]])-9))</f>
        <v>E5620</v>
      </c>
      <c r="E326" t="s">
        <v>24</v>
      </c>
      <c r="F326">
        <f>IFERROR(INT(LEFT(tbl_data[[#This Row],[RAM]],2)), INT(LEFT(tbl_data[[#This Row],[RAM]],1)))</f>
        <v>32</v>
      </c>
      <c r="G326" t="str">
        <f>"GDDR"&amp; RIGHT(tbl_data[[#This Row],[RAM]],1)</f>
        <v>GDDR3</v>
      </c>
      <c r="H326" t="s">
        <v>64</v>
      </c>
      <c r="I326" t="str">
        <f>IF(MID(tbl_data[[#This Row],[HDD]],2,1)="x", LEFT(tbl_data[[#This Row],[HDD]],2), LEFT(tbl_data[[#This Row],[HDD]],3))</f>
        <v>2x</v>
      </c>
      <c r="J326" t="str">
        <f>MID(tbl_data[[#This Row],[HDD]],LEN(tbl_data[[#This Row],[HDD Count]])+1,LEN(tbl_data[[#This Row],[HDD]])-LEN(tbl_data[[#This Row],[Hard Type]])-LEN(tbl_data[[#This Row],[HDD Count]]))</f>
        <v>1TB</v>
      </c>
      <c r="K326" t="str">
        <f>IF(RIGHT(tbl_data[[#This Row],[HDD]],5)="SATA2","SATA2",IF(RIGHT(tbl_data[[#This Row],[HDD]],3)="SSD","SSD", IF(RIGHT(tbl_data[[#This Row],[HDD]],3)="SAS","SAS", FALSE)))</f>
        <v>SATA2</v>
      </c>
      <c r="L326" t="s">
        <v>174</v>
      </c>
      <c r="M326" t="str">
        <f>LEFT(tbl_data[[#This Row],[Location]],LEN(tbl_data[[#This Row],[Location]])-6)</f>
        <v>Singapore</v>
      </c>
      <c r="N326" t="str">
        <f>MID(tbl_data[[#This Row],[Location]],LEN(tbl_data[[#This Row],[City]])+1,3)</f>
        <v>SIN</v>
      </c>
      <c r="O326" t="str">
        <f>RIGHT(tbl_data[[#This Row],[Location]],2)</f>
        <v>11</v>
      </c>
      <c r="P326" t="s">
        <v>292</v>
      </c>
      <c r="Q326" s="5" t="str">
        <f>LEFT(tbl_data[[#This Row],[Price]],1)</f>
        <v>S</v>
      </c>
      <c r="R326" s="9">
        <f>INT(MID(tbl_data[[#This Row],[Price]],2,10))</f>
        <v>719</v>
      </c>
    </row>
    <row r="327" spans="1:18" x14ac:dyDescent="0.25">
      <c r="A327" s="5">
        <v>326</v>
      </c>
      <c r="B327" t="s">
        <v>23</v>
      </c>
      <c r="C327" t="str">
        <f>LEFT(tbl_data[[#This Row],[Model]],FIND(" ",tbl_data[[#This Row],[Model]]))</f>
        <v xml:space="preserve">HP </v>
      </c>
      <c r="D327" t="str">
        <f>RIGHT(tbl_data[[#This Row],[Model]],LEN(tbl_data[[#This Row],[Model]]) -FIND(" ",tbl_data[[#This Row],[Model]],LEN(tbl_data[[#This Row],[Model]])-9))</f>
        <v>E5620</v>
      </c>
      <c r="E327" t="s">
        <v>158</v>
      </c>
      <c r="F327">
        <f>IFERROR(INT(LEFT(tbl_data[[#This Row],[RAM]],2)), INT(LEFT(tbl_data[[#This Row],[RAM]],1)))</f>
        <v>8</v>
      </c>
      <c r="G327" t="str">
        <f>"GDDR"&amp; RIGHT(tbl_data[[#This Row],[RAM]],1)</f>
        <v>GDDR3</v>
      </c>
      <c r="H327" t="s">
        <v>46</v>
      </c>
      <c r="I327" t="str">
        <f>IF(MID(tbl_data[[#This Row],[HDD]],2,1)="x", LEFT(tbl_data[[#This Row],[HDD]],2), LEFT(tbl_data[[#This Row],[HDD]],3))</f>
        <v>4x</v>
      </c>
      <c r="J327" t="str">
        <f>MID(tbl_data[[#This Row],[HDD]],LEN(tbl_data[[#This Row],[HDD Count]])+1,LEN(tbl_data[[#This Row],[HDD]])-LEN(tbl_data[[#This Row],[Hard Type]])-LEN(tbl_data[[#This Row],[HDD Count]]))</f>
        <v>1TB</v>
      </c>
      <c r="K327" t="str">
        <f>IF(RIGHT(tbl_data[[#This Row],[HDD]],5)="SATA2","SATA2",IF(RIGHT(tbl_data[[#This Row],[HDD]],3)="SSD","SSD", IF(RIGHT(tbl_data[[#This Row],[HDD]],3)="SAS","SAS", FALSE)))</f>
        <v>SATA2</v>
      </c>
      <c r="L327" t="s">
        <v>167</v>
      </c>
      <c r="M327" t="str">
        <f>LEFT(tbl_data[[#This Row],[Location]],LEN(tbl_data[[#This Row],[Location]])-6)</f>
        <v>Washington D.C.</v>
      </c>
      <c r="N327" t="str">
        <f>MID(tbl_data[[#This Row],[Location]],LEN(tbl_data[[#This Row],[City]])+1,3)</f>
        <v>WDC</v>
      </c>
      <c r="O327" t="str">
        <f>RIGHT(tbl_data[[#This Row],[Location]],2)</f>
        <v>01</v>
      </c>
      <c r="P327" t="s">
        <v>320</v>
      </c>
      <c r="Q327" s="5" t="str">
        <f>LEFT(tbl_data[[#This Row],[Price]],1)</f>
        <v>$</v>
      </c>
      <c r="R327" s="9">
        <f>INT(MID(tbl_data[[#This Row],[Price]],2,10))</f>
        <v>143</v>
      </c>
    </row>
    <row r="328" spans="1:18" x14ac:dyDescent="0.25">
      <c r="A328" s="5">
        <v>327</v>
      </c>
      <c r="B328" t="s">
        <v>78</v>
      </c>
      <c r="C328" t="str">
        <f>LEFT(tbl_data[[#This Row],[Model]],FIND(" ",tbl_data[[#This Row],[Model]]))</f>
        <v xml:space="preserve">HP </v>
      </c>
      <c r="D328" t="str">
        <f>RIGHT(tbl_data[[#This Row],[Model]],LEN(tbl_data[[#This Row],[Model]]) -FIND(" ",tbl_data[[#This Row],[Model]],LEN(tbl_data[[#This Row],[Model]])-9))</f>
        <v>E3-1230</v>
      </c>
      <c r="E328" t="s">
        <v>19</v>
      </c>
      <c r="F328">
        <f>IFERROR(INT(LEFT(tbl_data[[#This Row],[RAM]],2)), INT(LEFT(tbl_data[[#This Row],[RAM]],1)))</f>
        <v>16</v>
      </c>
      <c r="G328" t="str">
        <f>"GDDR"&amp; RIGHT(tbl_data[[#This Row],[RAM]],1)</f>
        <v>GDDR3</v>
      </c>
      <c r="H328" t="s">
        <v>61</v>
      </c>
      <c r="I328" t="str">
        <f>IF(MID(tbl_data[[#This Row],[HDD]],2,1)="x", LEFT(tbl_data[[#This Row],[HDD]],2), LEFT(tbl_data[[#This Row],[HDD]],3))</f>
        <v>2x</v>
      </c>
      <c r="J328" t="str">
        <f>MID(tbl_data[[#This Row],[HDD]],LEN(tbl_data[[#This Row],[HDD Count]])+1,LEN(tbl_data[[#This Row],[HDD]])-LEN(tbl_data[[#This Row],[Hard Type]])-LEN(tbl_data[[#This Row],[HDD Count]]))</f>
        <v>500GB</v>
      </c>
      <c r="K328" t="str">
        <f>IF(RIGHT(tbl_data[[#This Row],[HDD]],5)="SATA2","SATA2",IF(RIGHT(tbl_data[[#This Row],[HDD]],3)="SSD","SSD", IF(RIGHT(tbl_data[[#This Row],[HDD]],3)="SAS","SAS", FALSE)))</f>
        <v>SATA2</v>
      </c>
      <c r="L328" t="s">
        <v>171</v>
      </c>
      <c r="M328" t="str">
        <f>LEFT(tbl_data[[#This Row],[Location]],LEN(tbl_data[[#This Row],[Location]])-6)</f>
        <v>San Francisco</v>
      </c>
      <c r="N328" t="str">
        <f>MID(tbl_data[[#This Row],[Location]],LEN(tbl_data[[#This Row],[City]])+1,3)</f>
        <v>SFO</v>
      </c>
      <c r="O328" t="str">
        <f>RIGHT(tbl_data[[#This Row],[Location]],2)</f>
        <v>12</v>
      </c>
      <c r="P328" t="s">
        <v>321</v>
      </c>
      <c r="Q328" s="5" t="str">
        <f>LEFT(tbl_data[[#This Row],[Price]],1)</f>
        <v>$</v>
      </c>
      <c r="R328" s="9">
        <f>INT(MID(tbl_data[[#This Row],[Price]],2,10))</f>
        <v>111</v>
      </c>
    </row>
    <row r="329" spans="1:18" x14ac:dyDescent="0.25">
      <c r="A329" s="5">
        <v>328</v>
      </c>
      <c r="B329" t="s">
        <v>169</v>
      </c>
      <c r="C329" t="str">
        <f>LEFT(tbl_data[[#This Row],[Model]],FIND(" ",tbl_data[[#This Row],[Model]]))</f>
        <v xml:space="preserve">Dell </v>
      </c>
      <c r="D329" t="str">
        <f>RIGHT(tbl_data[[#This Row],[Model]],LEN(tbl_data[[#This Row],[Model]]) -FIND(" ",tbl_data[[#This Row],[Model]],LEN(tbl_data[[#This Row],[Model]])-9))</f>
        <v>X3430</v>
      </c>
      <c r="E329" t="s">
        <v>158</v>
      </c>
      <c r="F329">
        <f>IFERROR(INT(LEFT(tbl_data[[#This Row],[RAM]],2)), INT(LEFT(tbl_data[[#This Row],[RAM]],1)))</f>
        <v>8</v>
      </c>
      <c r="G329" t="str">
        <f>"GDDR"&amp; RIGHT(tbl_data[[#This Row],[RAM]],1)</f>
        <v>GDDR3</v>
      </c>
      <c r="H329" t="s">
        <v>61</v>
      </c>
      <c r="I329" t="str">
        <f>IF(MID(tbl_data[[#This Row],[HDD]],2,1)="x", LEFT(tbl_data[[#This Row],[HDD]],2), LEFT(tbl_data[[#This Row],[HDD]],3))</f>
        <v>2x</v>
      </c>
      <c r="J329" t="str">
        <f>MID(tbl_data[[#This Row],[HDD]],LEN(tbl_data[[#This Row],[HDD Count]])+1,LEN(tbl_data[[#This Row],[HDD]])-LEN(tbl_data[[#This Row],[Hard Type]])-LEN(tbl_data[[#This Row],[HDD Count]]))</f>
        <v>500GB</v>
      </c>
      <c r="K329" t="str">
        <f>IF(RIGHT(tbl_data[[#This Row],[HDD]],5)="SATA2","SATA2",IF(RIGHT(tbl_data[[#This Row],[HDD]],3)="SSD","SSD", IF(RIGHT(tbl_data[[#This Row],[HDD]],3)="SAS","SAS", FALSE)))</f>
        <v>SATA2</v>
      </c>
      <c r="L329" t="s">
        <v>167</v>
      </c>
      <c r="M329" t="str">
        <f>LEFT(tbl_data[[#This Row],[Location]],LEN(tbl_data[[#This Row],[Location]])-6)</f>
        <v>Washington D.C.</v>
      </c>
      <c r="N329" t="str">
        <f>MID(tbl_data[[#This Row],[Location]],LEN(tbl_data[[#This Row],[City]])+1,3)</f>
        <v>WDC</v>
      </c>
      <c r="O329" t="str">
        <f>RIGHT(tbl_data[[#This Row],[Location]],2)</f>
        <v>01</v>
      </c>
      <c r="P329" t="s">
        <v>322</v>
      </c>
      <c r="Q329" s="5" t="str">
        <f>LEFT(tbl_data[[#This Row],[Price]],1)</f>
        <v>$</v>
      </c>
      <c r="R329" s="9">
        <f>INT(MID(tbl_data[[#This Row],[Price]],2,10))</f>
        <v>61</v>
      </c>
    </row>
    <row r="330" spans="1:18" x14ac:dyDescent="0.25">
      <c r="A330" s="5">
        <v>329</v>
      </c>
      <c r="B330" t="s">
        <v>72</v>
      </c>
      <c r="C330" t="str">
        <f>LEFT(tbl_data[[#This Row],[Model]],FIND(" ",tbl_data[[#This Row],[Model]]))</f>
        <v xml:space="preserve">Dell </v>
      </c>
      <c r="D330" t="str">
        <f>RIGHT(tbl_data[[#This Row],[Model]],LEN(tbl_data[[#This Row],[Model]]) -FIND(" ",tbl_data[[#This Row],[Model]],LEN(tbl_data[[#This Row],[Model]])-9))</f>
        <v>E3-1270v2</v>
      </c>
      <c r="E330" t="s">
        <v>19</v>
      </c>
      <c r="F330">
        <f>IFERROR(INT(LEFT(tbl_data[[#This Row],[RAM]],2)), INT(LEFT(tbl_data[[#This Row],[RAM]],1)))</f>
        <v>16</v>
      </c>
      <c r="G330" t="str">
        <f>"GDDR"&amp; RIGHT(tbl_data[[#This Row],[RAM]],1)</f>
        <v>GDDR3</v>
      </c>
      <c r="H330" t="s">
        <v>64</v>
      </c>
      <c r="I330" t="str">
        <f>IF(MID(tbl_data[[#This Row],[HDD]],2,1)="x", LEFT(tbl_data[[#This Row],[HDD]],2), LEFT(tbl_data[[#This Row],[HDD]],3))</f>
        <v>2x</v>
      </c>
      <c r="J330" t="str">
        <f>MID(tbl_data[[#This Row],[HDD]],LEN(tbl_data[[#This Row],[HDD Count]])+1,LEN(tbl_data[[#This Row],[HDD]])-LEN(tbl_data[[#This Row],[Hard Type]])-LEN(tbl_data[[#This Row],[HDD Count]]))</f>
        <v>1TB</v>
      </c>
      <c r="K330" t="str">
        <f>IF(RIGHT(tbl_data[[#This Row],[HDD]],5)="SATA2","SATA2",IF(RIGHT(tbl_data[[#This Row],[HDD]],3)="SSD","SSD", IF(RIGHT(tbl_data[[#This Row],[HDD]],3)="SAS","SAS", FALSE)))</f>
        <v>SATA2</v>
      </c>
      <c r="L330" t="s">
        <v>171</v>
      </c>
      <c r="M330" t="str">
        <f>LEFT(tbl_data[[#This Row],[Location]],LEN(tbl_data[[#This Row],[Location]])-6)</f>
        <v>San Francisco</v>
      </c>
      <c r="N330" t="str">
        <f>MID(tbl_data[[#This Row],[Location]],LEN(tbl_data[[#This Row],[City]])+1,3)</f>
        <v>SFO</v>
      </c>
      <c r="O330" t="str">
        <f>RIGHT(tbl_data[[#This Row],[Location]],2)</f>
        <v>12</v>
      </c>
      <c r="P330" t="s">
        <v>323</v>
      </c>
      <c r="Q330" s="5" t="str">
        <f>LEFT(tbl_data[[#This Row],[Price]],1)</f>
        <v>$</v>
      </c>
      <c r="R330" s="9">
        <f>INT(MID(tbl_data[[#This Row],[Price]],2,10))</f>
        <v>127</v>
      </c>
    </row>
    <row r="331" spans="1:18" x14ac:dyDescent="0.25">
      <c r="A331" s="5">
        <v>330</v>
      </c>
      <c r="B331" t="s">
        <v>78</v>
      </c>
      <c r="C331" t="str">
        <f>LEFT(tbl_data[[#This Row],[Model]],FIND(" ",tbl_data[[#This Row],[Model]]))</f>
        <v xml:space="preserve">HP </v>
      </c>
      <c r="D331" t="str">
        <f>RIGHT(tbl_data[[#This Row],[Model]],LEN(tbl_data[[#This Row],[Model]]) -FIND(" ",tbl_data[[#This Row],[Model]],LEN(tbl_data[[#This Row],[Model]])-9))</f>
        <v>E3-1230</v>
      </c>
      <c r="E331" t="s">
        <v>19</v>
      </c>
      <c r="F331">
        <f>IFERROR(INT(LEFT(tbl_data[[#This Row],[RAM]],2)), INT(LEFT(tbl_data[[#This Row],[RAM]],1)))</f>
        <v>16</v>
      </c>
      <c r="G331" t="str">
        <f>"GDDR"&amp; RIGHT(tbl_data[[#This Row],[RAM]],1)</f>
        <v>GDDR3</v>
      </c>
      <c r="H331" t="s">
        <v>61</v>
      </c>
      <c r="I331" t="str">
        <f>IF(MID(tbl_data[[#This Row],[HDD]],2,1)="x", LEFT(tbl_data[[#This Row],[HDD]],2), LEFT(tbl_data[[#This Row],[HDD]],3))</f>
        <v>2x</v>
      </c>
      <c r="J331" t="str">
        <f>MID(tbl_data[[#This Row],[HDD]],LEN(tbl_data[[#This Row],[HDD Count]])+1,LEN(tbl_data[[#This Row],[HDD]])-LEN(tbl_data[[#This Row],[Hard Type]])-LEN(tbl_data[[#This Row],[HDD Count]]))</f>
        <v>500GB</v>
      </c>
      <c r="K331" t="str">
        <f>IF(RIGHT(tbl_data[[#This Row],[HDD]],5)="SATA2","SATA2",IF(RIGHT(tbl_data[[#This Row],[HDD]],3)="SSD","SSD", IF(RIGHT(tbl_data[[#This Row],[HDD]],3)="SAS","SAS", FALSE)))</f>
        <v>SATA2</v>
      </c>
      <c r="L331" t="s">
        <v>167</v>
      </c>
      <c r="M331" t="str">
        <f>LEFT(tbl_data[[#This Row],[Location]],LEN(tbl_data[[#This Row],[Location]])-6)</f>
        <v>Washington D.C.</v>
      </c>
      <c r="N331" t="str">
        <f>MID(tbl_data[[#This Row],[Location]],LEN(tbl_data[[#This Row],[City]])+1,3)</f>
        <v>WDC</v>
      </c>
      <c r="O331" t="str">
        <f>RIGHT(tbl_data[[#This Row],[Location]],2)</f>
        <v>01</v>
      </c>
      <c r="P331" t="s">
        <v>321</v>
      </c>
      <c r="Q331" s="5" t="str">
        <f>LEFT(tbl_data[[#This Row],[Price]],1)</f>
        <v>$</v>
      </c>
      <c r="R331" s="9">
        <f>INT(MID(tbl_data[[#This Row],[Price]],2,10))</f>
        <v>111</v>
      </c>
    </row>
    <row r="332" spans="1:18" x14ac:dyDescent="0.25">
      <c r="A332" s="5">
        <v>331</v>
      </c>
      <c r="B332" t="s">
        <v>239</v>
      </c>
      <c r="C332" t="str">
        <f>LEFT(tbl_data[[#This Row],[Model]],FIND(" ",tbl_data[[#This Row],[Model]]))</f>
        <v xml:space="preserve">HP </v>
      </c>
      <c r="D332" t="str">
        <f>RIGHT(tbl_data[[#This Row],[Model]],LEN(tbl_data[[#This Row],[Model]]) -FIND(" ",tbl_data[[#This Row],[Model]],LEN(tbl_data[[#This Row],[Model]])-9))</f>
        <v>E3-1270</v>
      </c>
      <c r="E332" t="s">
        <v>19</v>
      </c>
      <c r="F332">
        <f>IFERROR(INT(LEFT(tbl_data[[#This Row],[RAM]],2)), INT(LEFT(tbl_data[[#This Row],[RAM]],1)))</f>
        <v>16</v>
      </c>
      <c r="G332" t="str">
        <f>"GDDR"&amp; RIGHT(tbl_data[[#This Row],[RAM]],1)</f>
        <v>GDDR3</v>
      </c>
      <c r="H332" t="s">
        <v>64</v>
      </c>
      <c r="I332" t="str">
        <f>IF(MID(tbl_data[[#This Row],[HDD]],2,1)="x", LEFT(tbl_data[[#This Row],[HDD]],2), LEFT(tbl_data[[#This Row],[HDD]],3))</f>
        <v>2x</v>
      </c>
      <c r="J332" t="str">
        <f>MID(tbl_data[[#This Row],[HDD]],LEN(tbl_data[[#This Row],[HDD Count]])+1,LEN(tbl_data[[#This Row],[HDD]])-LEN(tbl_data[[#This Row],[Hard Type]])-LEN(tbl_data[[#This Row],[HDD Count]]))</f>
        <v>1TB</v>
      </c>
      <c r="K332" t="str">
        <f>IF(RIGHT(tbl_data[[#This Row],[HDD]],5)="SATA2","SATA2",IF(RIGHT(tbl_data[[#This Row],[HDD]],3)="SSD","SSD", IF(RIGHT(tbl_data[[#This Row],[HDD]],3)="SAS","SAS", FALSE)))</f>
        <v>SATA2</v>
      </c>
      <c r="L332" t="s">
        <v>167</v>
      </c>
      <c r="M332" t="str">
        <f>LEFT(tbl_data[[#This Row],[Location]],LEN(tbl_data[[#This Row],[Location]])-6)</f>
        <v>Washington D.C.</v>
      </c>
      <c r="N332" t="str">
        <f>MID(tbl_data[[#This Row],[Location]],LEN(tbl_data[[#This Row],[City]])+1,3)</f>
        <v>WDC</v>
      </c>
      <c r="O332" t="str">
        <f>RIGHT(tbl_data[[#This Row],[Location]],2)</f>
        <v>01</v>
      </c>
      <c r="P332" t="s">
        <v>324</v>
      </c>
      <c r="Q332" s="5" t="str">
        <f>LEFT(tbl_data[[#This Row],[Price]],1)</f>
        <v>$</v>
      </c>
      <c r="R332" s="9">
        <f>INT(MID(tbl_data[[#This Row],[Price]],2,10))</f>
        <v>116</v>
      </c>
    </row>
    <row r="333" spans="1:18" x14ac:dyDescent="0.25">
      <c r="A333" s="5">
        <v>332</v>
      </c>
      <c r="B333" t="s">
        <v>56</v>
      </c>
      <c r="C333" t="str">
        <f>LEFT(tbl_data[[#This Row],[Model]],FIND(" ",tbl_data[[#This Row],[Model]]))</f>
        <v xml:space="preserve">Dell </v>
      </c>
      <c r="D333" t="str">
        <f>RIGHT(tbl_data[[#This Row],[Model]],LEN(tbl_data[[#This Row],[Model]]) -FIND(" ",tbl_data[[#This Row],[Model]],LEN(tbl_data[[#This Row],[Model]])-9))</f>
        <v>E5-2630v4</v>
      </c>
      <c r="E333" t="s">
        <v>30</v>
      </c>
      <c r="F333">
        <f>IFERROR(INT(LEFT(tbl_data[[#This Row],[RAM]],2)), INT(LEFT(tbl_data[[#This Row],[RAM]],1)))</f>
        <v>12</v>
      </c>
      <c r="G333" t="str">
        <f>"GDDR"&amp; RIGHT(tbl_data[[#This Row],[RAM]],1)</f>
        <v>GDDR4</v>
      </c>
      <c r="H333" t="s">
        <v>31</v>
      </c>
      <c r="I333" t="str">
        <f>IF(MID(tbl_data[[#This Row],[HDD]],2,1)="x", LEFT(tbl_data[[#This Row],[HDD]],2), LEFT(tbl_data[[#This Row],[HDD]],3))</f>
        <v>4x</v>
      </c>
      <c r="J333" t="str">
        <f>MID(tbl_data[[#This Row],[HDD]],LEN(tbl_data[[#This Row],[HDD Count]])+1,LEN(tbl_data[[#This Row],[HDD]])-LEN(tbl_data[[#This Row],[Hard Type]])-LEN(tbl_data[[#This Row],[HDD Count]]))</f>
        <v>480GB</v>
      </c>
      <c r="K333" t="str">
        <f>IF(RIGHT(tbl_data[[#This Row],[HDD]],5)="SATA2","SATA2",IF(RIGHT(tbl_data[[#This Row],[HDD]],3)="SSD","SSD", IF(RIGHT(tbl_data[[#This Row],[HDD]],3)="SAS","SAS", FALSE)))</f>
        <v>SSD</v>
      </c>
      <c r="L333" t="s">
        <v>167</v>
      </c>
      <c r="M333" t="str">
        <f>LEFT(tbl_data[[#This Row],[Location]],LEN(tbl_data[[#This Row],[Location]])-6)</f>
        <v>Washington D.C.</v>
      </c>
      <c r="N333" t="str">
        <f>MID(tbl_data[[#This Row],[Location]],LEN(tbl_data[[#This Row],[City]])+1,3)</f>
        <v>WDC</v>
      </c>
      <c r="O333" t="str">
        <f>RIGHT(tbl_data[[#This Row],[Location]],2)</f>
        <v>01</v>
      </c>
      <c r="P333" t="s">
        <v>325</v>
      </c>
      <c r="Q333" s="5" t="str">
        <f>LEFT(tbl_data[[#This Row],[Price]],1)</f>
        <v>$</v>
      </c>
      <c r="R333" s="9">
        <f>INT(MID(tbl_data[[#This Row],[Price]],2,10))</f>
        <v>386</v>
      </c>
    </row>
    <row r="334" spans="1:18" x14ac:dyDescent="0.25">
      <c r="A334" s="5">
        <v>333</v>
      </c>
      <c r="B334" t="s">
        <v>23</v>
      </c>
      <c r="C334" t="str">
        <f>LEFT(tbl_data[[#This Row],[Model]],FIND(" ",tbl_data[[#This Row],[Model]]))</f>
        <v xml:space="preserve">HP </v>
      </c>
      <c r="D334" t="str">
        <f>RIGHT(tbl_data[[#This Row],[Model]],LEN(tbl_data[[#This Row],[Model]]) -FIND(" ",tbl_data[[#This Row],[Model]],LEN(tbl_data[[#This Row],[Model]])-9))</f>
        <v>E5620</v>
      </c>
      <c r="E334" t="s">
        <v>24</v>
      </c>
      <c r="F334">
        <f>IFERROR(INT(LEFT(tbl_data[[#This Row],[RAM]],2)), INT(LEFT(tbl_data[[#This Row],[RAM]],1)))</f>
        <v>32</v>
      </c>
      <c r="G334" t="str">
        <f>"GDDR"&amp; RIGHT(tbl_data[[#This Row],[RAM]],1)</f>
        <v>GDDR3</v>
      </c>
      <c r="H334" t="s">
        <v>188</v>
      </c>
      <c r="I334" t="str">
        <f>IF(MID(tbl_data[[#This Row],[HDD]],2,1)="x", LEFT(tbl_data[[#This Row],[HDD]],2), LEFT(tbl_data[[#This Row],[HDD]],3))</f>
        <v>8x</v>
      </c>
      <c r="J334" t="str">
        <f>MID(tbl_data[[#This Row],[HDD]],LEN(tbl_data[[#This Row],[HDD Count]])+1,LEN(tbl_data[[#This Row],[HDD]])-LEN(tbl_data[[#This Row],[Hard Type]])-LEN(tbl_data[[#This Row],[HDD Count]]))</f>
        <v>300GB</v>
      </c>
      <c r="K334" t="str">
        <f>IF(RIGHT(tbl_data[[#This Row],[HDD]],5)="SATA2","SATA2",IF(RIGHT(tbl_data[[#This Row],[HDD]],3)="SSD","SSD", IF(RIGHT(tbl_data[[#This Row],[HDD]],3)="SAS","SAS", FALSE)))</f>
        <v>SAS</v>
      </c>
      <c r="L334" t="s">
        <v>189</v>
      </c>
      <c r="M334" t="str">
        <f>LEFT(tbl_data[[#This Row],[Location]],LEN(tbl_data[[#This Row],[Location]])-6)</f>
        <v>Dallas</v>
      </c>
      <c r="N334" t="str">
        <f>MID(tbl_data[[#This Row],[Location]],LEN(tbl_data[[#This Row],[City]])+1,3)</f>
        <v>DAL</v>
      </c>
      <c r="O334" t="str">
        <f>RIGHT(tbl_data[[#This Row],[Location]],2)</f>
        <v>10</v>
      </c>
      <c r="P334" t="s">
        <v>249</v>
      </c>
      <c r="Q334" s="5" t="str">
        <f>LEFT(tbl_data[[#This Row],[Price]],1)</f>
        <v>$</v>
      </c>
      <c r="R334" s="9">
        <f>INT(MID(tbl_data[[#This Row],[Price]],2,10))</f>
        <v>176</v>
      </c>
    </row>
    <row r="335" spans="1:18" x14ac:dyDescent="0.25">
      <c r="A335" s="5">
        <v>334</v>
      </c>
      <c r="B335" t="s">
        <v>191</v>
      </c>
      <c r="C335" t="str">
        <f>LEFT(tbl_data[[#This Row],[Model]],FIND(" ",tbl_data[[#This Row],[Model]]))</f>
        <v xml:space="preserve">Dell </v>
      </c>
      <c r="D335" t="str">
        <f>RIGHT(tbl_data[[#This Row],[Model]],LEN(tbl_data[[#This Row],[Model]]) -FIND(" ",tbl_data[[#This Row],[Model]],LEN(tbl_data[[#This Row],[Model]])-9))</f>
        <v>E5620</v>
      </c>
      <c r="E335" t="s">
        <v>158</v>
      </c>
      <c r="F335">
        <f>IFERROR(INT(LEFT(tbl_data[[#This Row],[RAM]],2)), INT(LEFT(tbl_data[[#This Row],[RAM]],1)))</f>
        <v>8</v>
      </c>
      <c r="G335" t="str">
        <f>"GDDR"&amp; RIGHT(tbl_data[[#This Row],[RAM]],1)</f>
        <v>GDDR3</v>
      </c>
      <c r="H335" t="s">
        <v>64</v>
      </c>
      <c r="I335" t="str">
        <f>IF(MID(tbl_data[[#This Row],[HDD]],2,1)="x", LEFT(tbl_data[[#This Row],[HDD]],2), LEFT(tbl_data[[#This Row],[HDD]],3))</f>
        <v>2x</v>
      </c>
      <c r="J335" t="str">
        <f>MID(tbl_data[[#This Row],[HDD]],LEN(tbl_data[[#This Row],[HDD Count]])+1,LEN(tbl_data[[#This Row],[HDD]])-LEN(tbl_data[[#This Row],[Hard Type]])-LEN(tbl_data[[#This Row],[HDD Count]]))</f>
        <v>1TB</v>
      </c>
      <c r="K335" t="str">
        <f>IF(RIGHT(tbl_data[[#This Row],[HDD]],5)="SATA2","SATA2",IF(RIGHT(tbl_data[[#This Row],[HDD]],3)="SSD","SSD", IF(RIGHT(tbl_data[[#This Row],[HDD]],3)="SAS","SAS", FALSE)))</f>
        <v>SATA2</v>
      </c>
      <c r="L335" t="s">
        <v>189</v>
      </c>
      <c r="M335" t="str">
        <f>LEFT(tbl_data[[#This Row],[Location]],LEN(tbl_data[[#This Row],[Location]])-6)</f>
        <v>Dallas</v>
      </c>
      <c r="N335" t="str">
        <f>MID(tbl_data[[#This Row],[Location]],LEN(tbl_data[[#This Row],[City]])+1,3)</f>
        <v>DAL</v>
      </c>
      <c r="O335" t="str">
        <f>RIGHT(tbl_data[[#This Row],[Location]],2)</f>
        <v>10</v>
      </c>
      <c r="P335" t="s">
        <v>326</v>
      </c>
      <c r="Q335" s="5" t="str">
        <f>LEFT(tbl_data[[#This Row],[Price]],1)</f>
        <v>$</v>
      </c>
      <c r="R335" s="9">
        <f>INT(MID(tbl_data[[#This Row],[Price]],2,10))</f>
        <v>171</v>
      </c>
    </row>
    <row r="336" spans="1:18" x14ac:dyDescent="0.25">
      <c r="A336" s="5">
        <v>335</v>
      </c>
      <c r="B336" t="s">
        <v>94</v>
      </c>
      <c r="C336" t="str">
        <f>LEFT(tbl_data[[#This Row],[Model]],FIND(" ",tbl_data[[#This Row],[Model]]))</f>
        <v xml:space="preserve">HP </v>
      </c>
      <c r="D336" t="str">
        <f>RIGHT(tbl_data[[#This Row],[Model]],LEN(tbl_data[[#This Row],[Model]]) -FIND(" ",tbl_data[[#This Row],[Model]],LEN(tbl_data[[#This Row],[Model]])-9))</f>
        <v>E5645</v>
      </c>
      <c r="E336" t="s">
        <v>24</v>
      </c>
      <c r="F336">
        <f>IFERROR(INT(LEFT(tbl_data[[#This Row],[RAM]],2)), INT(LEFT(tbl_data[[#This Row],[RAM]],1)))</f>
        <v>32</v>
      </c>
      <c r="G336" t="str">
        <f>"GDDR"&amp; RIGHT(tbl_data[[#This Row],[RAM]],1)</f>
        <v>GDDR3</v>
      </c>
      <c r="H336" t="s">
        <v>25</v>
      </c>
      <c r="I336" t="str">
        <f>IF(MID(tbl_data[[#This Row],[HDD]],2,1)="x", LEFT(tbl_data[[#This Row],[HDD]],2), LEFT(tbl_data[[#This Row],[HDD]],3))</f>
        <v>8x</v>
      </c>
      <c r="J336" t="str">
        <f>MID(tbl_data[[#This Row],[HDD]],LEN(tbl_data[[#This Row],[HDD Count]])+1,LEN(tbl_data[[#This Row],[HDD]])-LEN(tbl_data[[#This Row],[Hard Type]])-LEN(tbl_data[[#This Row],[HDD Count]]))</f>
        <v>2TB</v>
      </c>
      <c r="K336" t="str">
        <f>IF(RIGHT(tbl_data[[#This Row],[HDD]],5)="SATA2","SATA2",IF(RIGHT(tbl_data[[#This Row],[HDD]],3)="SSD","SSD", IF(RIGHT(tbl_data[[#This Row],[HDD]],3)="SAS","SAS", FALSE)))</f>
        <v>SATA2</v>
      </c>
      <c r="L336" t="s">
        <v>189</v>
      </c>
      <c r="M336" t="str">
        <f>LEFT(tbl_data[[#This Row],[Location]],LEN(tbl_data[[#This Row],[Location]])-6)</f>
        <v>Dallas</v>
      </c>
      <c r="N336" t="str">
        <f>MID(tbl_data[[#This Row],[Location]],LEN(tbl_data[[#This Row],[City]])+1,3)</f>
        <v>DAL</v>
      </c>
      <c r="O336" t="str">
        <f>RIGHT(tbl_data[[#This Row],[Location]],2)</f>
        <v>10</v>
      </c>
      <c r="P336" t="s">
        <v>327</v>
      </c>
      <c r="Q336" s="5" t="str">
        <f>LEFT(tbl_data[[#This Row],[Price]],1)</f>
        <v>$</v>
      </c>
      <c r="R336" s="9">
        <f>INT(MID(tbl_data[[#This Row],[Price]],2,10))</f>
        <v>193</v>
      </c>
    </row>
    <row r="337" spans="1:18" x14ac:dyDescent="0.25">
      <c r="A337" s="5">
        <v>336</v>
      </c>
      <c r="B337" t="s">
        <v>27</v>
      </c>
      <c r="C337" t="str">
        <f>LEFT(tbl_data[[#This Row],[Model]],FIND(" ",tbl_data[[#This Row],[Model]]))</f>
        <v xml:space="preserve">HP </v>
      </c>
      <c r="D337" t="str">
        <f>RIGHT(tbl_data[[#This Row],[Model]],LEN(tbl_data[[#This Row],[Model]]) -FIND(" ",tbl_data[[#This Row],[Model]],LEN(tbl_data[[#This Row],[Model]])-9))</f>
        <v>E5-2420</v>
      </c>
      <c r="E337" t="s">
        <v>40</v>
      </c>
      <c r="F337">
        <f>IFERROR(INT(LEFT(tbl_data[[#This Row],[RAM]],2)), INT(LEFT(tbl_data[[#This Row],[RAM]],1)))</f>
        <v>64</v>
      </c>
      <c r="G337" t="str">
        <f>"GDDR"&amp; RIGHT(tbl_data[[#This Row],[RAM]],1)</f>
        <v>GDDR3</v>
      </c>
      <c r="H337" t="s">
        <v>25</v>
      </c>
      <c r="I337" t="str">
        <f>IF(MID(tbl_data[[#This Row],[HDD]],2,1)="x", LEFT(tbl_data[[#This Row],[HDD]],2), LEFT(tbl_data[[#This Row],[HDD]],3))</f>
        <v>8x</v>
      </c>
      <c r="J337" t="str">
        <f>MID(tbl_data[[#This Row],[HDD]],LEN(tbl_data[[#This Row],[HDD Count]])+1,LEN(tbl_data[[#This Row],[HDD]])-LEN(tbl_data[[#This Row],[Hard Type]])-LEN(tbl_data[[#This Row],[HDD Count]]))</f>
        <v>2TB</v>
      </c>
      <c r="K337" t="str">
        <f>IF(RIGHT(tbl_data[[#This Row],[HDD]],5)="SATA2","SATA2",IF(RIGHT(tbl_data[[#This Row],[HDD]],3)="SSD","SSD", IF(RIGHT(tbl_data[[#This Row],[HDD]],3)="SAS","SAS", FALSE)))</f>
        <v>SATA2</v>
      </c>
      <c r="L337" t="s">
        <v>189</v>
      </c>
      <c r="M337" t="str">
        <f>LEFT(tbl_data[[#This Row],[Location]],LEN(tbl_data[[#This Row],[Location]])-6)</f>
        <v>Dallas</v>
      </c>
      <c r="N337" t="str">
        <f>MID(tbl_data[[#This Row],[Location]],LEN(tbl_data[[#This Row],[City]])+1,3)</f>
        <v>DAL</v>
      </c>
      <c r="O337" t="str">
        <f>RIGHT(tbl_data[[#This Row],[Location]],2)</f>
        <v>10</v>
      </c>
      <c r="P337" t="s">
        <v>319</v>
      </c>
      <c r="Q337" s="5" t="str">
        <f>LEFT(tbl_data[[#This Row],[Price]],1)</f>
        <v>$</v>
      </c>
      <c r="R337" s="9">
        <f>INT(MID(tbl_data[[#This Row],[Price]],2,10))</f>
        <v>230</v>
      </c>
    </row>
    <row r="338" spans="1:18" x14ac:dyDescent="0.25">
      <c r="A338" s="5">
        <v>337</v>
      </c>
      <c r="B338" t="s">
        <v>27</v>
      </c>
      <c r="C338" t="str">
        <f>LEFT(tbl_data[[#This Row],[Model]],FIND(" ",tbl_data[[#This Row],[Model]]))</f>
        <v xml:space="preserve">HP </v>
      </c>
      <c r="D338" t="str">
        <f>RIGHT(tbl_data[[#This Row],[Model]],LEN(tbl_data[[#This Row],[Model]]) -FIND(" ",tbl_data[[#This Row],[Model]],LEN(tbl_data[[#This Row],[Model]])-9))</f>
        <v>E5-2420</v>
      </c>
      <c r="E338" t="s">
        <v>19</v>
      </c>
      <c r="F338">
        <f>IFERROR(INT(LEFT(tbl_data[[#This Row],[RAM]],2)), INT(LEFT(tbl_data[[#This Row],[RAM]],1)))</f>
        <v>16</v>
      </c>
      <c r="G338" t="str">
        <f>"GDDR"&amp; RIGHT(tbl_data[[#This Row],[RAM]],1)</f>
        <v>GDDR3</v>
      </c>
      <c r="H338" t="s">
        <v>194</v>
      </c>
      <c r="I338" t="str">
        <f>IF(MID(tbl_data[[#This Row],[HDD]],2,1)="x", LEFT(tbl_data[[#This Row],[HDD]],2), LEFT(tbl_data[[#This Row],[HDD]],3))</f>
        <v>8x</v>
      </c>
      <c r="J338" t="str">
        <f>MID(tbl_data[[#This Row],[HDD]],LEN(tbl_data[[#This Row],[HDD Count]])+1,LEN(tbl_data[[#This Row],[HDD]])-LEN(tbl_data[[#This Row],[Hard Type]])-LEN(tbl_data[[#This Row],[HDD Count]]))</f>
        <v>3TB</v>
      </c>
      <c r="K338" t="str">
        <f>IF(RIGHT(tbl_data[[#This Row],[HDD]],5)="SATA2","SATA2",IF(RIGHT(tbl_data[[#This Row],[HDD]],3)="SSD","SSD", IF(RIGHT(tbl_data[[#This Row],[HDD]],3)="SAS","SAS", FALSE)))</f>
        <v>SATA2</v>
      </c>
      <c r="L338" t="s">
        <v>189</v>
      </c>
      <c r="M338" t="str">
        <f>LEFT(tbl_data[[#This Row],[Location]],LEN(tbl_data[[#This Row],[Location]])-6)</f>
        <v>Dallas</v>
      </c>
      <c r="N338" t="str">
        <f>MID(tbl_data[[#This Row],[Location]],LEN(tbl_data[[#This Row],[City]])+1,3)</f>
        <v>DAL</v>
      </c>
      <c r="O338" t="str">
        <f>RIGHT(tbl_data[[#This Row],[Location]],2)</f>
        <v>10</v>
      </c>
      <c r="P338" t="s">
        <v>319</v>
      </c>
      <c r="Q338" s="5" t="str">
        <f>LEFT(tbl_data[[#This Row],[Price]],1)</f>
        <v>$</v>
      </c>
      <c r="R338" s="9">
        <f>INT(MID(tbl_data[[#This Row],[Price]],2,10))</f>
        <v>230</v>
      </c>
    </row>
    <row r="339" spans="1:18" x14ac:dyDescent="0.25">
      <c r="A339" s="5">
        <v>338</v>
      </c>
      <c r="B339" t="s">
        <v>196</v>
      </c>
      <c r="C339" t="str">
        <f>LEFT(tbl_data[[#This Row],[Model]],FIND(" ",tbl_data[[#This Row],[Model]]))</f>
        <v xml:space="preserve">IBM </v>
      </c>
      <c r="D339" t="str">
        <f>RIGHT(tbl_data[[#This Row],[Model]],LEN(tbl_data[[#This Row],[Model]]) -FIND(" ",tbl_data[[#This Row],[Model]],LEN(tbl_data[[#This Row],[Model]])-9))</f>
        <v>E5-2620</v>
      </c>
      <c r="E339" t="s">
        <v>24</v>
      </c>
      <c r="F339">
        <f>IFERROR(INT(LEFT(tbl_data[[#This Row],[RAM]],2)), INT(LEFT(tbl_data[[#This Row],[RAM]],1)))</f>
        <v>32</v>
      </c>
      <c r="G339" t="str">
        <f>"GDDR"&amp; RIGHT(tbl_data[[#This Row],[RAM]],1)</f>
        <v>GDDR3</v>
      </c>
      <c r="H339" t="s">
        <v>64</v>
      </c>
      <c r="I339" t="str">
        <f>IF(MID(tbl_data[[#This Row],[HDD]],2,1)="x", LEFT(tbl_data[[#This Row],[HDD]],2), LEFT(tbl_data[[#This Row],[HDD]],3))</f>
        <v>2x</v>
      </c>
      <c r="J339" t="str">
        <f>MID(tbl_data[[#This Row],[HDD]],LEN(tbl_data[[#This Row],[HDD Count]])+1,LEN(tbl_data[[#This Row],[HDD]])-LEN(tbl_data[[#This Row],[Hard Type]])-LEN(tbl_data[[#This Row],[HDD Count]]))</f>
        <v>1TB</v>
      </c>
      <c r="K339" t="str">
        <f>IF(RIGHT(tbl_data[[#This Row],[HDD]],5)="SATA2","SATA2",IF(RIGHT(tbl_data[[#This Row],[HDD]],3)="SSD","SSD", IF(RIGHT(tbl_data[[#This Row],[HDD]],3)="SAS","SAS", FALSE)))</f>
        <v>SATA2</v>
      </c>
      <c r="L339" t="s">
        <v>189</v>
      </c>
      <c r="M339" t="str">
        <f>LEFT(tbl_data[[#This Row],[Location]],LEN(tbl_data[[#This Row],[Location]])-6)</f>
        <v>Dallas</v>
      </c>
      <c r="N339" t="str">
        <f>MID(tbl_data[[#This Row],[Location]],LEN(tbl_data[[#This Row],[City]])+1,3)</f>
        <v>DAL</v>
      </c>
      <c r="O339" t="str">
        <f>RIGHT(tbl_data[[#This Row],[Location]],2)</f>
        <v>10</v>
      </c>
      <c r="P339" t="s">
        <v>328</v>
      </c>
      <c r="Q339" s="5" t="str">
        <f>LEFT(tbl_data[[#This Row],[Price]],1)</f>
        <v>$</v>
      </c>
      <c r="R339" s="9">
        <f>INT(MID(tbl_data[[#This Row],[Price]],2,10))</f>
        <v>226</v>
      </c>
    </row>
    <row r="340" spans="1:18" x14ac:dyDescent="0.25">
      <c r="A340" s="5">
        <v>339</v>
      </c>
      <c r="B340" t="s">
        <v>86</v>
      </c>
      <c r="C340" t="str">
        <f>LEFT(tbl_data[[#This Row],[Model]],FIND(" ",tbl_data[[#This Row],[Model]]))</f>
        <v xml:space="preserve">HP </v>
      </c>
      <c r="D340" t="str">
        <f>RIGHT(tbl_data[[#This Row],[Model]],LEN(tbl_data[[#This Row],[Model]]) -FIND(" ",tbl_data[[#This Row],[Model]],LEN(tbl_data[[#This Row],[Model]])-9))</f>
        <v>E5-2620</v>
      </c>
      <c r="E340" t="s">
        <v>24</v>
      </c>
      <c r="F340">
        <f>IFERROR(INT(LEFT(tbl_data[[#This Row],[RAM]],2)), INT(LEFT(tbl_data[[#This Row],[RAM]],1)))</f>
        <v>32</v>
      </c>
      <c r="G340" t="str">
        <f>"GDDR"&amp; RIGHT(tbl_data[[#This Row],[RAM]],1)</f>
        <v>GDDR3</v>
      </c>
      <c r="H340" t="s">
        <v>64</v>
      </c>
      <c r="I340" t="str">
        <f>IF(MID(tbl_data[[#This Row],[HDD]],2,1)="x", LEFT(tbl_data[[#This Row],[HDD]],2), LEFT(tbl_data[[#This Row],[HDD]],3))</f>
        <v>2x</v>
      </c>
      <c r="J340" t="str">
        <f>MID(tbl_data[[#This Row],[HDD]],LEN(tbl_data[[#This Row],[HDD Count]])+1,LEN(tbl_data[[#This Row],[HDD]])-LEN(tbl_data[[#This Row],[Hard Type]])-LEN(tbl_data[[#This Row],[HDD Count]]))</f>
        <v>1TB</v>
      </c>
      <c r="K340" t="str">
        <f>IF(RIGHT(tbl_data[[#This Row],[HDD]],5)="SATA2","SATA2",IF(RIGHT(tbl_data[[#This Row],[HDD]],3)="SSD","SSD", IF(RIGHT(tbl_data[[#This Row],[HDD]],3)="SAS","SAS", FALSE)))</f>
        <v>SATA2</v>
      </c>
      <c r="L340" t="s">
        <v>189</v>
      </c>
      <c r="M340" t="str">
        <f>LEFT(tbl_data[[#This Row],[Location]],LEN(tbl_data[[#This Row],[Location]])-6)</f>
        <v>Dallas</v>
      </c>
      <c r="N340" t="str">
        <f>MID(tbl_data[[#This Row],[Location]],LEN(tbl_data[[#This Row],[City]])+1,3)</f>
        <v>DAL</v>
      </c>
      <c r="O340" t="str">
        <f>RIGHT(tbl_data[[#This Row],[Location]],2)</f>
        <v>10</v>
      </c>
      <c r="P340" t="s">
        <v>329</v>
      </c>
      <c r="Q340" s="5" t="str">
        <f>LEFT(tbl_data[[#This Row],[Price]],1)</f>
        <v>$</v>
      </c>
      <c r="R340" s="9">
        <f>INT(MID(tbl_data[[#This Row],[Price]],2,10))</f>
        <v>231</v>
      </c>
    </row>
    <row r="341" spans="1:18" x14ac:dyDescent="0.25">
      <c r="A341" s="5">
        <v>340</v>
      </c>
      <c r="B341" t="s">
        <v>39</v>
      </c>
      <c r="C341" t="str">
        <f>LEFT(tbl_data[[#This Row],[Model]],FIND(" ",tbl_data[[#This Row],[Model]]))</f>
        <v xml:space="preserve">HP </v>
      </c>
      <c r="D341" t="str">
        <f>RIGHT(tbl_data[[#This Row],[Model]],LEN(tbl_data[[#This Row],[Model]]) -FIND(" ",tbl_data[[#This Row],[Model]],LEN(tbl_data[[#This Row],[Model]])-9))</f>
        <v>E5-2650</v>
      </c>
      <c r="E341" t="s">
        <v>199</v>
      </c>
      <c r="F341">
        <f>IFERROR(INT(LEFT(tbl_data[[#This Row],[RAM]],2)), INT(LEFT(tbl_data[[#This Row],[RAM]],1)))</f>
        <v>12</v>
      </c>
      <c r="G341" t="str">
        <f>"GDDR"&amp; RIGHT(tbl_data[[#This Row],[RAM]],1)</f>
        <v>GDDR3</v>
      </c>
      <c r="H341" t="s">
        <v>200</v>
      </c>
      <c r="I341" t="str">
        <f>IF(MID(tbl_data[[#This Row],[HDD]],2,1)="x", LEFT(tbl_data[[#This Row],[HDD]],2), LEFT(tbl_data[[#This Row],[HDD]],3))</f>
        <v>1x</v>
      </c>
      <c r="J341" t="str">
        <f>MID(tbl_data[[#This Row],[HDD]],LEN(tbl_data[[#This Row],[HDD Count]])+1,LEN(tbl_data[[#This Row],[HDD]])-LEN(tbl_data[[#This Row],[Hard Type]])-LEN(tbl_data[[#This Row],[HDD Count]]))</f>
        <v>120GB</v>
      </c>
      <c r="K341" t="str">
        <f>IF(RIGHT(tbl_data[[#This Row],[HDD]],5)="SATA2","SATA2",IF(RIGHT(tbl_data[[#This Row],[HDD]],3)="SSD","SSD", IF(RIGHT(tbl_data[[#This Row],[HDD]],3)="SAS","SAS", FALSE)))</f>
        <v>SSD</v>
      </c>
      <c r="L341" t="s">
        <v>189</v>
      </c>
      <c r="M341" t="str">
        <f>LEFT(tbl_data[[#This Row],[Location]],LEN(tbl_data[[#This Row],[Location]])-6)</f>
        <v>Dallas</v>
      </c>
      <c r="N341" t="str">
        <f>MID(tbl_data[[#This Row],[Location]],LEN(tbl_data[[#This Row],[City]])+1,3)</f>
        <v>DAL</v>
      </c>
      <c r="O341" t="str">
        <f>RIGHT(tbl_data[[#This Row],[Location]],2)</f>
        <v>10</v>
      </c>
      <c r="P341" t="s">
        <v>183</v>
      </c>
      <c r="Q341" s="5" t="str">
        <f>LEFT(tbl_data[[#This Row],[Price]],1)</f>
        <v>$</v>
      </c>
      <c r="R341" s="9">
        <f>INT(MID(tbl_data[[#This Row],[Price]],2,10))</f>
        <v>303</v>
      </c>
    </row>
    <row r="342" spans="1:18" x14ac:dyDescent="0.25">
      <c r="A342" s="5">
        <v>341</v>
      </c>
      <c r="B342" t="s">
        <v>74</v>
      </c>
      <c r="C342" t="str">
        <f>LEFT(tbl_data[[#This Row],[Model]],FIND(" ",tbl_data[[#This Row],[Model]]))</f>
        <v xml:space="preserve">Supermicro </v>
      </c>
      <c r="D342" t="str">
        <f>RIGHT(tbl_data[[#This Row],[Model]],LEN(tbl_data[[#This Row],[Model]]) -FIND(" ",tbl_data[[#This Row],[Model]],LEN(tbl_data[[#This Row],[Model]])-9))</f>
        <v>E5620</v>
      </c>
      <c r="E342" t="s">
        <v>24</v>
      </c>
      <c r="F342">
        <f>IFERROR(INT(LEFT(tbl_data[[#This Row],[RAM]],2)), INT(LEFT(tbl_data[[#This Row],[RAM]],1)))</f>
        <v>32</v>
      </c>
      <c r="G342" t="str">
        <f>"GDDR"&amp; RIGHT(tbl_data[[#This Row],[RAM]],1)</f>
        <v>GDDR3</v>
      </c>
      <c r="H342" t="s">
        <v>75</v>
      </c>
      <c r="I342" t="str">
        <f>IF(MID(tbl_data[[#This Row],[HDD]],2,1)="x", LEFT(tbl_data[[#This Row],[HDD]],2), LEFT(tbl_data[[#This Row],[HDD]],3))</f>
        <v>24x</v>
      </c>
      <c r="J342" t="str">
        <f>MID(tbl_data[[#This Row],[HDD]],LEN(tbl_data[[#This Row],[HDD Count]])+1,LEN(tbl_data[[#This Row],[HDD]])-LEN(tbl_data[[#This Row],[Hard Type]])-LEN(tbl_data[[#This Row],[HDD Count]]))</f>
        <v>1TB</v>
      </c>
      <c r="K342" t="str">
        <f>IF(RIGHT(tbl_data[[#This Row],[HDD]],5)="SATA2","SATA2",IF(RIGHT(tbl_data[[#This Row],[HDD]],3)="SSD","SSD", IF(RIGHT(tbl_data[[#This Row],[HDD]],3)="SAS","SAS", FALSE)))</f>
        <v>SATA2</v>
      </c>
      <c r="L342" t="s">
        <v>189</v>
      </c>
      <c r="M342" t="str">
        <f>LEFT(tbl_data[[#This Row],[Location]],LEN(tbl_data[[#This Row],[Location]])-6)</f>
        <v>Dallas</v>
      </c>
      <c r="N342" t="str">
        <f>MID(tbl_data[[#This Row],[Location]],LEN(tbl_data[[#This Row],[City]])+1,3)</f>
        <v>DAL</v>
      </c>
      <c r="O342" t="str">
        <f>RIGHT(tbl_data[[#This Row],[Location]],2)</f>
        <v>10</v>
      </c>
      <c r="P342" t="s">
        <v>330</v>
      </c>
      <c r="Q342" s="5" t="str">
        <f>LEFT(tbl_data[[#This Row],[Price]],1)</f>
        <v>$</v>
      </c>
      <c r="R342" s="9">
        <f>INT(MID(tbl_data[[#This Row],[Price]],2,10))</f>
        <v>427</v>
      </c>
    </row>
    <row r="343" spans="1:18" x14ac:dyDescent="0.25">
      <c r="A343" s="5">
        <v>342</v>
      </c>
      <c r="B343" t="s">
        <v>23</v>
      </c>
      <c r="C343" t="str">
        <f>LEFT(tbl_data[[#This Row],[Model]],FIND(" ",tbl_data[[#This Row],[Model]]))</f>
        <v xml:space="preserve">HP </v>
      </c>
      <c r="D343" t="str">
        <f>RIGHT(tbl_data[[#This Row],[Model]],LEN(tbl_data[[#This Row],[Model]]) -FIND(" ",tbl_data[[#This Row],[Model]],LEN(tbl_data[[#This Row],[Model]])-9))</f>
        <v>E5620</v>
      </c>
      <c r="E343" t="s">
        <v>24</v>
      </c>
      <c r="F343">
        <f>IFERROR(INT(LEFT(tbl_data[[#This Row],[RAM]],2)), INT(LEFT(tbl_data[[#This Row],[RAM]],1)))</f>
        <v>32</v>
      </c>
      <c r="G343" t="str">
        <f>"GDDR"&amp; RIGHT(tbl_data[[#This Row],[RAM]],1)</f>
        <v>GDDR3</v>
      </c>
      <c r="H343" t="s">
        <v>64</v>
      </c>
      <c r="I343" t="str">
        <f>IF(MID(tbl_data[[#This Row],[HDD]],2,1)="x", LEFT(tbl_data[[#This Row],[HDD]],2), LEFT(tbl_data[[#This Row],[HDD]],3))</f>
        <v>2x</v>
      </c>
      <c r="J343" t="str">
        <f>MID(tbl_data[[#This Row],[HDD]],LEN(tbl_data[[#This Row],[HDD Count]])+1,LEN(tbl_data[[#This Row],[HDD]])-LEN(tbl_data[[#This Row],[Hard Type]])-LEN(tbl_data[[#This Row],[HDD Count]]))</f>
        <v>1TB</v>
      </c>
      <c r="K343" t="str">
        <f>IF(RIGHT(tbl_data[[#This Row],[HDD]],5)="SATA2","SATA2",IF(RIGHT(tbl_data[[#This Row],[HDD]],3)="SSD","SSD", IF(RIGHT(tbl_data[[#This Row],[HDD]],3)="SAS","SAS", FALSE)))</f>
        <v>SATA2</v>
      </c>
      <c r="L343" t="s">
        <v>221</v>
      </c>
      <c r="M343" t="str">
        <f>LEFT(tbl_data[[#This Row],[Location]],LEN(tbl_data[[#This Row],[Location]])-6)</f>
        <v>Hong Kong</v>
      </c>
      <c r="N343" t="str">
        <f>MID(tbl_data[[#This Row],[Location]],LEN(tbl_data[[#This Row],[City]])+1,3)</f>
        <v>HKG</v>
      </c>
      <c r="O343" t="str">
        <f>RIGHT(tbl_data[[#This Row],[Location]],2)</f>
        <v>10</v>
      </c>
      <c r="P343" t="s">
        <v>331</v>
      </c>
      <c r="Q343" s="5" t="str">
        <f>LEFT(tbl_data[[#This Row],[Price]],1)</f>
        <v>S</v>
      </c>
      <c r="R343" s="9">
        <f>INT(MID(tbl_data[[#This Row],[Price]],2,10))</f>
        <v>569</v>
      </c>
    </row>
    <row r="344" spans="1:18" x14ac:dyDescent="0.25">
      <c r="A344" s="5">
        <v>343</v>
      </c>
      <c r="B344" t="s">
        <v>23</v>
      </c>
      <c r="C344" t="str">
        <f>LEFT(tbl_data[[#This Row],[Model]],FIND(" ",tbl_data[[#This Row],[Model]]))</f>
        <v xml:space="preserve">HP </v>
      </c>
      <c r="D344" t="str">
        <f>RIGHT(tbl_data[[#This Row],[Model]],LEN(tbl_data[[#This Row],[Model]]) -FIND(" ",tbl_data[[#This Row],[Model]],LEN(tbl_data[[#This Row],[Model]])-9))</f>
        <v>E5620</v>
      </c>
      <c r="E344" t="s">
        <v>24</v>
      </c>
      <c r="F344">
        <f>IFERROR(INT(LEFT(tbl_data[[#This Row],[RAM]],2)), INT(LEFT(tbl_data[[#This Row],[RAM]],1)))</f>
        <v>32</v>
      </c>
      <c r="G344" t="str">
        <f>"GDDR"&amp; RIGHT(tbl_data[[#This Row],[RAM]],1)</f>
        <v>GDDR3</v>
      </c>
      <c r="H344" t="s">
        <v>25</v>
      </c>
      <c r="I344" t="str">
        <f>IF(MID(tbl_data[[#This Row],[HDD]],2,1)="x", LEFT(tbl_data[[#This Row],[HDD]],2), LEFT(tbl_data[[#This Row],[HDD]],3))</f>
        <v>8x</v>
      </c>
      <c r="J344" t="str">
        <f>MID(tbl_data[[#This Row],[HDD]],LEN(tbl_data[[#This Row],[HDD Count]])+1,LEN(tbl_data[[#This Row],[HDD]])-LEN(tbl_data[[#This Row],[Hard Type]])-LEN(tbl_data[[#This Row],[HDD Count]]))</f>
        <v>2TB</v>
      </c>
      <c r="K344" t="str">
        <f>IF(RIGHT(tbl_data[[#This Row],[HDD]],5)="SATA2","SATA2",IF(RIGHT(tbl_data[[#This Row],[HDD]],3)="SSD","SSD", IF(RIGHT(tbl_data[[#This Row],[HDD]],3)="SAS","SAS", FALSE)))</f>
        <v>SATA2</v>
      </c>
      <c r="L344" t="s">
        <v>211</v>
      </c>
      <c r="M344" t="str">
        <f>LEFT(tbl_data[[#This Row],[Location]],LEN(tbl_data[[#This Row],[Location]])-6)</f>
        <v>Frankfurt</v>
      </c>
      <c r="N344" t="str">
        <f>MID(tbl_data[[#This Row],[Location]],LEN(tbl_data[[#This Row],[City]])+1,3)</f>
        <v>FRA</v>
      </c>
      <c r="O344" t="str">
        <f>RIGHT(tbl_data[[#This Row],[Location]],2)</f>
        <v>10</v>
      </c>
      <c r="P344" t="s">
        <v>125</v>
      </c>
      <c r="Q344" s="5" t="str">
        <f>LEFT(tbl_data[[#This Row],[Price]],1)</f>
        <v>€</v>
      </c>
      <c r="R344" s="9">
        <f>INT(MID(tbl_data[[#This Row],[Price]],2,10))</f>
        <v>146</v>
      </c>
    </row>
    <row r="345" spans="1:18" x14ac:dyDescent="0.25">
      <c r="A345" s="5">
        <v>344</v>
      </c>
      <c r="B345" t="s">
        <v>90</v>
      </c>
      <c r="C345" t="str">
        <f>LEFT(tbl_data[[#This Row],[Model]],FIND(" ",tbl_data[[#This Row],[Model]]))</f>
        <v xml:space="preserve">Dell </v>
      </c>
      <c r="D345" t="str">
        <f>RIGHT(tbl_data[[#This Row],[Model]],LEN(tbl_data[[#This Row],[Model]]) -FIND(" ",tbl_data[[#This Row],[Model]],LEN(tbl_data[[#This Row],[Model]])-9))</f>
        <v>E5-2620v4</v>
      </c>
      <c r="E345" t="s">
        <v>34</v>
      </c>
      <c r="F345">
        <f>IFERROR(INT(LEFT(tbl_data[[#This Row],[RAM]],2)), INT(LEFT(tbl_data[[#This Row],[RAM]],1)))</f>
        <v>64</v>
      </c>
      <c r="G345" t="str">
        <f>"GDDR"&amp; RIGHT(tbl_data[[#This Row],[RAM]],1)</f>
        <v>GDDR4</v>
      </c>
      <c r="H345" t="s">
        <v>49</v>
      </c>
      <c r="I345" t="str">
        <f>IF(MID(tbl_data[[#This Row],[HDD]],2,1)="x", LEFT(tbl_data[[#This Row],[HDD]],2), LEFT(tbl_data[[#This Row],[HDD]],3))</f>
        <v>2x</v>
      </c>
      <c r="J345" t="str">
        <f>MID(tbl_data[[#This Row],[HDD]],LEN(tbl_data[[#This Row],[HDD Count]])+1,LEN(tbl_data[[#This Row],[HDD]])-LEN(tbl_data[[#This Row],[Hard Type]])-LEN(tbl_data[[#This Row],[HDD Count]]))</f>
        <v>120GB</v>
      </c>
      <c r="K345" t="str">
        <f>IF(RIGHT(tbl_data[[#This Row],[HDD]],5)="SATA2","SATA2",IF(RIGHT(tbl_data[[#This Row],[HDD]],3)="SSD","SSD", IF(RIGHT(tbl_data[[#This Row],[HDD]],3)="SAS","SAS", FALSE)))</f>
        <v>SSD</v>
      </c>
      <c r="L345" t="s">
        <v>167</v>
      </c>
      <c r="M345" t="str">
        <f>LEFT(tbl_data[[#This Row],[Location]],LEN(tbl_data[[#This Row],[Location]])-6)</f>
        <v>Washington D.C.</v>
      </c>
      <c r="N345" t="str">
        <f>MID(tbl_data[[#This Row],[Location]],LEN(tbl_data[[#This Row],[City]])+1,3)</f>
        <v>WDC</v>
      </c>
      <c r="O345" t="str">
        <f>RIGHT(tbl_data[[#This Row],[Location]],2)</f>
        <v>01</v>
      </c>
      <c r="P345" t="s">
        <v>332</v>
      </c>
      <c r="Q345" s="5" t="str">
        <f>LEFT(tbl_data[[#This Row],[Price]],1)</f>
        <v>$</v>
      </c>
      <c r="R345" s="9">
        <f>INT(MID(tbl_data[[#This Row],[Price]],2,10))</f>
        <v>464</v>
      </c>
    </row>
    <row r="346" spans="1:18" x14ac:dyDescent="0.25">
      <c r="A346" s="5">
        <v>345</v>
      </c>
      <c r="B346" t="s">
        <v>54</v>
      </c>
      <c r="C346" t="str">
        <f>LEFT(tbl_data[[#This Row],[Model]],FIND(" ",tbl_data[[#This Row],[Model]]))</f>
        <v xml:space="preserve">Dell </v>
      </c>
      <c r="D346" t="str">
        <f>RIGHT(tbl_data[[#This Row],[Model]],LEN(tbl_data[[#This Row],[Model]]) -FIND(" ",tbl_data[[#This Row],[Model]],LEN(tbl_data[[#This Row],[Model]])-9))</f>
        <v>E5-2650v4</v>
      </c>
      <c r="E346" t="s">
        <v>30</v>
      </c>
      <c r="F346">
        <f>IFERROR(INT(LEFT(tbl_data[[#This Row],[RAM]],2)), INT(LEFT(tbl_data[[#This Row],[RAM]],1)))</f>
        <v>12</v>
      </c>
      <c r="G346" t="str">
        <f>"GDDR"&amp; RIGHT(tbl_data[[#This Row],[RAM]],1)</f>
        <v>GDDR4</v>
      </c>
      <c r="H346" t="s">
        <v>31</v>
      </c>
      <c r="I346" t="str">
        <f>IF(MID(tbl_data[[#This Row],[HDD]],2,1)="x", LEFT(tbl_data[[#This Row],[HDD]],2), LEFT(tbl_data[[#This Row],[HDD]],3))</f>
        <v>4x</v>
      </c>
      <c r="J346" t="str">
        <f>MID(tbl_data[[#This Row],[HDD]],LEN(tbl_data[[#This Row],[HDD Count]])+1,LEN(tbl_data[[#This Row],[HDD]])-LEN(tbl_data[[#This Row],[Hard Type]])-LEN(tbl_data[[#This Row],[HDD Count]]))</f>
        <v>480GB</v>
      </c>
      <c r="K346" t="str">
        <f>IF(RIGHT(tbl_data[[#This Row],[HDD]],5)="SATA2","SATA2",IF(RIGHT(tbl_data[[#This Row],[HDD]],3)="SSD","SSD", IF(RIGHT(tbl_data[[#This Row],[HDD]],3)="SAS","SAS", FALSE)))</f>
        <v>SSD</v>
      </c>
      <c r="L346" t="s">
        <v>167</v>
      </c>
      <c r="M346" t="str">
        <f>LEFT(tbl_data[[#This Row],[Location]],LEN(tbl_data[[#This Row],[Location]])-6)</f>
        <v>Washington D.C.</v>
      </c>
      <c r="N346" t="str">
        <f>MID(tbl_data[[#This Row],[Location]],LEN(tbl_data[[#This Row],[City]])+1,3)</f>
        <v>WDC</v>
      </c>
      <c r="O346" t="str">
        <f>RIGHT(tbl_data[[#This Row],[Location]],2)</f>
        <v>01</v>
      </c>
      <c r="P346" t="s">
        <v>333</v>
      </c>
      <c r="Q346" s="5" t="str">
        <f>LEFT(tbl_data[[#This Row],[Price]],1)</f>
        <v>$</v>
      </c>
      <c r="R346" s="9">
        <f>INT(MID(tbl_data[[#This Row],[Price]],2,10))</f>
        <v>576</v>
      </c>
    </row>
    <row r="347" spans="1:18" x14ac:dyDescent="0.25">
      <c r="A347" s="5">
        <v>346</v>
      </c>
      <c r="B347" t="s">
        <v>80</v>
      </c>
      <c r="C347" t="str">
        <f>LEFT(tbl_data[[#This Row],[Model]],FIND(" ",tbl_data[[#This Row],[Model]]))</f>
        <v xml:space="preserve">DL20G9Intel </v>
      </c>
      <c r="D347" t="str">
        <f>RIGHT(tbl_data[[#This Row],[Model]],LEN(tbl_data[[#This Row],[Model]]) -FIND(" ",tbl_data[[#This Row],[Model]],LEN(tbl_data[[#This Row],[Model]])-9))</f>
        <v>E3-1270v5</v>
      </c>
      <c r="E347" t="s">
        <v>81</v>
      </c>
      <c r="F347">
        <f>IFERROR(INT(LEFT(tbl_data[[#This Row],[RAM]],2)), INT(LEFT(tbl_data[[#This Row],[RAM]],1)))</f>
        <v>16</v>
      </c>
      <c r="G347" t="str">
        <f>"GDDR"&amp; RIGHT(tbl_data[[#This Row],[RAM]],1)</f>
        <v>GDDR4</v>
      </c>
      <c r="H347" t="s">
        <v>64</v>
      </c>
      <c r="I347" t="str">
        <f>IF(MID(tbl_data[[#This Row],[HDD]],2,1)="x", LEFT(tbl_data[[#This Row],[HDD]],2), LEFT(tbl_data[[#This Row],[HDD]],3))</f>
        <v>2x</v>
      </c>
      <c r="J347" t="str">
        <f>MID(tbl_data[[#This Row],[HDD]],LEN(tbl_data[[#This Row],[HDD Count]])+1,LEN(tbl_data[[#This Row],[HDD]])-LEN(tbl_data[[#This Row],[Hard Type]])-LEN(tbl_data[[#This Row],[HDD Count]]))</f>
        <v>1TB</v>
      </c>
      <c r="K347" t="str">
        <f>IF(RIGHT(tbl_data[[#This Row],[HDD]],5)="SATA2","SATA2",IF(RIGHT(tbl_data[[#This Row],[HDD]],3)="SSD","SSD", IF(RIGHT(tbl_data[[#This Row],[HDD]],3)="SAS","SAS", FALSE)))</f>
        <v>SATA2</v>
      </c>
      <c r="L347" t="s">
        <v>167</v>
      </c>
      <c r="M347" t="str">
        <f>LEFT(tbl_data[[#This Row],[Location]],LEN(tbl_data[[#This Row],[Location]])-6)</f>
        <v>Washington D.C.</v>
      </c>
      <c r="N347" t="str">
        <f>MID(tbl_data[[#This Row],[Location]],LEN(tbl_data[[#This Row],[City]])+1,3)</f>
        <v>WDC</v>
      </c>
      <c r="O347" t="str">
        <f>RIGHT(tbl_data[[#This Row],[Location]],2)</f>
        <v>01</v>
      </c>
      <c r="P347" t="s">
        <v>334</v>
      </c>
      <c r="Q347" s="5" t="str">
        <f>LEFT(tbl_data[[#This Row],[Price]],1)</f>
        <v>$</v>
      </c>
      <c r="R347" s="9">
        <f>INT(MID(tbl_data[[#This Row],[Price]],2,10))</f>
        <v>280</v>
      </c>
    </row>
    <row r="348" spans="1:18" x14ac:dyDescent="0.25">
      <c r="A348" s="5">
        <v>347</v>
      </c>
      <c r="B348" t="s">
        <v>88</v>
      </c>
      <c r="C348" t="str">
        <f>LEFT(tbl_data[[#This Row],[Model]],FIND(" ",tbl_data[[#This Row],[Model]]))</f>
        <v xml:space="preserve">Dell </v>
      </c>
      <c r="D348" t="str">
        <f>RIGHT(tbl_data[[#This Row],[Model]],LEN(tbl_data[[#This Row],[Model]]) -FIND(" ",tbl_data[[#This Row],[Model]],LEN(tbl_data[[#This Row],[Model]])-9))</f>
        <v>E5-2620v3</v>
      </c>
      <c r="E348" t="s">
        <v>34</v>
      </c>
      <c r="F348">
        <f>IFERROR(INT(LEFT(tbl_data[[#This Row],[RAM]],2)), INT(LEFT(tbl_data[[#This Row],[RAM]],1)))</f>
        <v>64</v>
      </c>
      <c r="G348" t="str">
        <f>"GDDR"&amp; RIGHT(tbl_data[[#This Row],[RAM]],1)</f>
        <v>GDDR4</v>
      </c>
      <c r="H348" t="s">
        <v>49</v>
      </c>
      <c r="I348" t="str">
        <f>IF(MID(tbl_data[[#This Row],[HDD]],2,1)="x", LEFT(tbl_data[[#This Row],[HDD]],2), LEFT(tbl_data[[#This Row],[HDD]],3))</f>
        <v>2x</v>
      </c>
      <c r="J348" t="str">
        <f>MID(tbl_data[[#This Row],[HDD]],LEN(tbl_data[[#This Row],[HDD Count]])+1,LEN(tbl_data[[#This Row],[HDD]])-LEN(tbl_data[[#This Row],[Hard Type]])-LEN(tbl_data[[#This Row],[HDD Count]]))</f>
        <v>120GB</v>
      </c>
      <c r="K348" t="str">
        <f>IF(RIGHT(tbl_data[[#This Row],[HDD]],5)="SATA2","SATA2",IF(RIGHT(tbl_data[[#This Row],[HDD]],3)="SSD","SSD", IF(RIGHT(tbl_data[[#This Row],[HDD]],3)="SAS","SAS", FALSE)))</f>
        <v>SSD</v>
      </c>
      <c r="L348" t="s">
        <v>211</v>
      </c>
      <c r="M348" t="str">
        <f>LEFT(tbl_data[[#This Row],[Location]],LEN(tbl_data[[#This Row],[Location]])-6)</f>
        <v>Frankfurt</v>
      </c>
      <c r="N348" t="str">
        <f>MID(tbl_data[[#This Row],[Location]],LEN(tbl_data[[#This Row],[City]])+1,3)</f>
        <v>FRA</v>
      </c>
      <c r="O348" t="str">
        <f>RIGHT(tbl_data[[#This Row],[Location]],2)</f>
        <v>10</v>
      </c>
      <c r="P348" t="s">
        <v>126</v>
      </c>
      <c r="Q348" s="5" t="str">
        <f>LEFT(tbl_data[[#This Row],[Price]],1)</f>
        <v>€</v>
      </c>
      <c r="R348" s="9">
        <f>INT(MID(tbl_data[[#This Row],[Price]],2,10))</f>
        <v>257</v>
      </c>
    </row>
    <row r="349" spans="1:18" x14ac:dyDescent="0.25">
      <c r="A349" s="5">
        <v>348</v>
      </c>
      <c r="B349" t="s">
        <v>52</v>
      </c>
      <c r="C349" t="str">
        <f>LEFT(tbl_data[[#This Row],[Model]],FIND(" ",tbl_data[[#This Row],[Model]]))</f>
        <v xml:space="preserve">Dell </v>
      </c>
      <c r="D349" t="str">
        <f>RIGHT(tbl_data[[#This Row],[Model]],LEN(tbl_data[[#This Row],[Model]]) -FIND(" ",tbl_data[[#This Row],[Model]],LEN(tbl_data[[#This Row],[Model]])-9))</f>
        <v>E5-2650v3</v>
      </c>
      <c r="E349" t="s">
        <v>30</v>
      </c>
      <c r="F349">
        <f>IFERROR(INT(LEFT(tbl_data[[#This Row],[RAM]],2)), INT(LEFT(tbl_data[[#This Row],[RAM]],1)))</f>
        <v>12</v>
      </c>
      <c r="G349" t="str">
        <f>"GDDR"&amp; RIGHT(tbl_data[[#This Row],[RAM]],1)</f>
        <v>GDDR4</v>
      </c>
      <c r="H349" t="s">
        <v>49</v>
      </c>
      <c r="I349" t="str">
        <f>IF(MID(tbl_data[[#This Row],[HDD]],2,1)="x", LEFT(tbl_data[[#This Row],[HDD]],2), LEFT(tbl_data[[#This Row],[HDD]],3))</f>
        <v>2x</v>
      </c>
      <c r="J349" t="str">
        <f>MID(tbl_data[[#This Row],[HDD]],LEN(tbl_data[[#This Row],[HDD Count]])+1,LEN(tbl_data[[#This Row],[HDD]])-LEN(tbl_data[[#This Row],[Hard Type]])-LEN(tbl_data[[#This Row],[HDD Count]]))</f>
        <v>120GB</v>
      </c>
      <c r="K349" t="str">
        <f>IF(RIGHT(tbl_data[[#This Row],[HDD]],5)="SATA2","SATA2",IF(RIGHT(tbl_data[[#This Row],[HDD]],3)="SSD","SSD", IF(RIGHT(tbl_data[[#This Row],[HDD]],3)="SAS","SAS", FALSE)))</f>
        <v>SSD</v>
      </c>
      <c r="L349" t="s">
        <v>211</v>
      </c>
      <c r="M349" t="str">
        <f>LEFT(tbl_data[[#This Row],[Location]],LEN(tbl_data[[#This Row],[Location]])-6)</f>
        <v>Frankfurt</v>
      </c>
      <c r="N349" t="str">
        <f>MID(tbl_data[[#This Row],[Location]],LEN(tbl_data[[#This Row],[City]])+1,3)</f>
        <v>FRA</v>
      </c>
      <c r="O349" t="str">
        <f>RIGHT(tbl_data[[#This Row],[Location]],2)</f>
        <v>10</v>
      </c>
      <c r="P349" t="s">
        <v>124</v>
      </c>
      <c r="Q349" s="5" t="str">
        <f>LEFT(tbl_data[[#This Row],[Price]],1)</f>
        <v>€</v>
      </c>
      <c r="R349" s="9">
        <f>INT(MID(tbl_data[[#This Row],[Price]],2,10))</f>
        <v>347</v>
      </c>
    </row>
    <row r="350" spans="1:18" x14ac:dyDescent="0.25">
      <c r="A350" s="5">
        <v>349</v>
      </c>
      <c r="B350" t="s">
        <v>88</v>
      </c>
      <c r="C350" t="str">
        <f>LEFT(tbl_data[[#This Row],[Model]],FIND(" ",tbl_data[[#This Row],[Model]]))</f>
        <v xml:space="preserve">Dell </v>
      </c>
      <c r="D350" t="str">
        <f>RIGHT(tbl_data[[#This Row],[Model]],LEN(tbl_data[[#This Row],[Model]]) -FIND(" ",tbl_data[[#This Row],[Model]],LEN(tbl_data[[#This Row],[Model]])-9))</f>
        <v>E5-2620v3</v>
      </c>
      <c r="E350" t="s">
        <v>34</v>
      </c>
      <c r="F350">
        <f>IFERROR(INT(LEFT(tbl_data[[#This Row],[RAM]],2)), INT(LEFT(tbl_data[[#This Row],[RAM]],1)))</f>
        <v>64</v>
      </c>
      <c r="G350" t="str">
        <f>"GDDR"&amp; RIGHT(tbl_data[[#This Row],[RAM]],1)</f>
        <v>GDDR4</v>
      </c>
      <c r="H350" t="s">
        <v>49</v>
      </c>
      <c r="I350" t="str">
        <f>IF(MID(tbl_data[[#This Row],[HDD]],2,1)="x", LEFT(tbl_data[[#This Row],[HDD]],2), LEFT(tbl_data[[#This Row],[HDD]],3))</f>
        <v>2x</v>
      </c>
      <c r="J350" t="str">
        <f>MID(tbl_data[[#This Row],[HDD]],LEN(tbl_data[[#This Row],[HDD Count]])+1,LEN(tbl_data[[#This Row],[HDD]])-LEN(tbl_data[[#This Row],[Hard Type]])-LEN(tbl_data[[#This Row],[HDD Count]]))</f>
        <v>120GB</v>
      </c>
      <c r="K350" t="str">
        <f>IF(RIGHT(tbl_data[[#This Row],[HDD]],5)="SATA2","SATA2",IF(RIGHT(tbl_data[[#This Row],[HDD]],3)="SSD","SSD", IF(RIGHT(tbl_data[[#This Row],[HDD]],3)="SAS","SAS", FALSE)))</f>
        <v>SSD</v>
      </c>
      <c r="L350" t="s">
        <v>189</v>
      </c>
      <c r="M350" t="str">
        <f>LEFT(tbl_data[[#This Row],[Location]],LEN(tbl_data[[#This Row],[Location]])-6)</f>
        <v>Dallas</v>
      </c>
      <c r="N350" t="str">
        <f>MID(tbl_data[[#This Row],[Location]],LEN(tbl_data[[#This Row],[City]])+1,3)</f>
        <v>DAL</v>
      </c>
      <c r="O350" t="str">
        <f>RIGHT(tbl_data[[#This Row],[Location]],2)</f>
        <v>10</v>
      </c>
      <c r="P350" t="s">
        <v>335</v>
      </c>
      <c r="Q350" s="5" t="str">
        <f>LEFT(tbl_data[[#This Row],[Price]],1)</f>
        <v>$</v>
      </c>
      <c r="R350" s="9">
        <f>INT(MID(tbl_data[[#This Row],[Price]],2,10))</f>
        <v>309</v>
      </c>
    </row>
    <row r="351" spans="1:18" x14ac:dyDescent="0.25">
      <c r="A351" s="5">
        <v>350</v>
      </c>
      <c r="B351" t="s">
        <v>52</v>
      </c>
      <c r="C351" t="str">
        <f>LEFT(tbl_data[[#This Row],[Model]],FIND(" ",tbl_data[[#This Row],[Model]]))</f>
        <v xml:space="preserve">Dell </v>
      </c>
      <c r="D351" t="str">
        <f>RIGHT(tbl_data[[#This Row],[Model]],LEN(tbl_data[[#This Row],[Model]]) -FIND(" ",tbl_data[[#This Row],[Model]],LEN(tbl_data[[#This Row],[Model]])-9))</f>
        <v>E5-2650v3</v>
      </c>
      <c r="E351" t="s">
        <v>30</v>
      </c>
      <c r="F351">
        <f>IFERROR(INT(LEFT(tbl_data[[#This Row],[RAM]],2)), INT(LEFT(tbl_data[[#This Row],[RAM]],1)))</f>
        <v>12</v>
      </c>
      <c r="G351" t="str">
        <f>"GDDR"&amp; RIGHT(tbl_data[[#This Row],[RAM]],1)</f>
        <v>GDDR4</v>
      </c>
      <c r="H351" t="s">
        <v>49</v>
      </c>
      <c r="I351" t="str">
        <f>IF(MID(tbl_data[[#This Row],[HDD]],2,1)="x", LEFT(tbl_data[[#This Row],[HDD]],2), LEFT(tbl_data[[#This Row],[HDD]],3))</f>
        <v>2x</v>
      </c>
      <c r="J351" t="str">
        <f>MID(tbl_data[[#This Row],[HDD]],LEN(tbl_data[[#This Row],[HDD Count]])+1,LEN(tbl_data[[#This Row],[HDD]])-LEN(tbl_data[[#This Row],[Hard Type]])-LEN(tbl_data[[#This Row],[HDD Count]]))</f>
        <v>120GB</v>
      </c>
      <c r="K351" t="str">
        <f>IF(RIGHT(tbl_data[[#This Row],[HDD]],5)="SATA2","SATA2",IF(RIGHT(tbl_data[[#This Row],[HDD]],3)="SSD","SSD", IF(RIGHT(tbl_data[[#This Row],[HDD]],3)="SAS","SAS", FALSE)))</f>
        <v>SSD</v>
      </c>
      <c r="L351" t="s">
        <v>189</v>
      </c>
      <c r="M351" t="str">
        <f>LEFT(tbl_data[[#This Row],[Location]],LEN(tbl_data[[#This Row],[Location]])-6)</f>
        <v>Dallas</v>
      </c>
      <c r="N351" t="str">
        <f>MID(tbl_data[[#This Row],[Location]],LEN(tbl_data[[#This Row],[City]])+1,3)</f>
        <v>DAL</v>
      </c>
      <c r="O351" t="str">
        <f>RIGHT(tbl_data[[#This Row],[Location]],2)</f>
        <v>10</v>
      </c>
      <c r="P351" t="s">
        <v>336</v>
      </c>
      <c r="Q351" s="5" t="str">
        <f>LEFT(tbl_data[[#This Row],[Price]],1)</f>
        <v>$</v>
      </c>
      <c r="R351" s="9">
        <f>INT(MID(tbl_data[[#This Row],[Price]],2,10))</f>
        <v>417</v>
      </c>
    </row>
    <row r="352" spans="1:18" x14ac:dyDescent="0.25">
      <c r="A352" s="5">
        <v>351</v>
      </c>
      <c r="B352" t="s">
        <v>51</v>
      </c>
      <c r="C352" t="str">
        <f>LEFT(tbl_data[[#This Row],[Model]],FIND(" ",tbl_data[[#This Row],[Model]]))</f>
        <v xml:space="preserve">Dell </v>
      </c>
      <c r="D352" t="str">
        <f>RIGHT(tbl_data[[#This Row],[Model]],LEN(tbl_data[[#This Row],[Model]]) -FIND(" ",tbl_data[[#This Row],[Model]],LEN(tbl_data[[#This Row],[Model]])-9))</f>
        <v>E5-2670v3</v>
      </c>
      <c r="E352" t="s">
        <v>30</v>
      </c>
      <c r="F352">
        <f>IFERROR(INT(LEFT(tbl_data[[#This Row],[RAM]],2)), INT(LEFT(tbl_data[[#This Row],[RAM]],1)))</f>
        <v>12</v>
      </c>
      <c r="G352" t="str">
        <f>"GDDR"&amp; RIGHT(tbl_data[[#This Row],[RAM]],1)</f>
        <v>GDDR4</v>
      </c>
      <c r="H352" t="s">
        <v>49</v>
      </c>
      <c r="I352" t="str">
        <f>IF(MID(tbl_data[[#This Row],[HDD]],2,1)="x", LEFT(tbl_data[[#This Row],[HDD]],2), LEFT(tbl_data[[#This Row],[HDD]],3))</f>
        <v>2x</v>
      </c>
      <c r="J352" t="str">
        <f>MID(tbl_data[[#This Row],[HDD]],LEN(tbl_data[[#This Row],[HDD Count]])+1,LEN(tbl_data[[#This Row],[HDD]])-LEN(tbl_data[[#This Row],[Hard Type]])-LEN(tbl_data[[#This Row],[HDD Count]]))</f>
        <v>120GB</v>
      </c>
      <c r="K352" t="str">
        <f>IF(RIGHT(tbl_data[[#This Row],[HDD]],5)="SATA2","SATA2",IF(RIGHT(tbl_data[[#This Row],[HDD]],3)="SSD","SSD", IF(RIGHT(tbl_data[[#This Row],[HDD]],3)="SAS","SAS", FALSE)))</f>
        <v>SSD</v>
      </c>
      <c r="L352" t="s">
        <v>167</v>
      </c>
      <c r="M352" t="str">
        <f>LEFT(tbl_data[[#This Row],[Location]],LEN(tbl_data[[#This Row],[Location]])-6)</f>
        <v>Washington D.C.</v>
      </c>
      <c r="N352" t="str">
        <f>MID(tbl_data[[#This Row],[Location]],LEN(tbl_data[[#This Row],[City]])+1,3)</f>
        <v>WDC</v>
      </c>
      <c r="O352" t="str">
        <f>RIGHT(tbl_data[[#This Row],[Location]],2)</f>
        <v>01</v>
      </c>
      <c r="P352" t="s">
        <v>337</v>
      </c>
      <c r="Q352" s="5" t="str">
        <f>LEFT(tbl_data[[#This Row],[Price]],1)</f>
        <v>$</v>
      </c>
      <c r="R352" s="9">
        <f>INT(MID(tbl_data[[#This Row],[Price]],2,10))</f>
        <v>443</v>
      </c>
    </row>
    <row r="353" spans="1:18" x14ac:dyDescent="0.25">
      <c r="A353" s="5">
        <v>352</v>
      </c>
      <c r="B353" t="s">
        <v>51</v>
      </c>
      <c r="C353" t="str">
        <f>LEFT(tbl_data[[#This Row],[Model]],FIND(" ",tbl_data[[#This Row],[Model]]))</f>
        <v xml:space="preserve">Dell </v>
      </c>
      <c r="D353" t="str">
        <f>RIGHT(tbl_data[[#This Row],[Model]],LEN(tbl_data[[#This Row],[Model]]) -FIND(" ",tbl_data[[#This Row],[Model]],LEN(tbl_data[[#This Row],[Model]])-9))</f>
        <v>E5-2670v3</v>
      </c>
      <c r="E353" t="s">
        <v>30</v>
      </c>
      <c r="F353">
        <f>IFERROR(INT(LEFT(tbl_data[[#This Row],[RAM]],2)), INT(LEFT(tbl_data[[#This Row],[RAM]],1)))</f>
        <v>12</v>
      </c>
      <c r="G353" t="str">
        <f>"GDDR"&amp; RIGHT(tbl_data[[#This Row],[RAM]],1)</f>
        <v>GDDR4</v>
      </c>
      <c r="H353" t="s">
        <v>49</v>
      </c>
      <c r="I353" t="str">
        <f>IF(MID(tbl_data[[#This Row],[HDD]],2,1)="x", LEFT(tbl_data[[#This Row],[HDD]],2), LEFT(tbl_data[[#This Row],[HDD]],3))</f>
        <v>2x</v>
      </c>
      <c r="J353" t="str">
        <f>MID(tbl_data[[#This Row],[HDD]],LEN(tbl_data[[#This Row],[HDD Count]])+1,LEN(tbl_data[[#This Row],[HDD]])-LEN(tbl_data[[#This Row],[Hard Type]])-LEN(tbl_data[[#This Row],[HDD Count]]))</f>
        <v>120GB</v>
      </c>
      <c r="K353" t="str">
        <f>IF(RIGHT(tbl_data[[#This Row],[HDD]],5)="SATA2","SATA2",IF(RIGHT(tbl_data[[#This Row],[HDD]],3)="SSD","SSD", IF(RIGHT(tbl_data[[#This Row],[HDD]],3)="SAS","SAS", FALSE)))</f>
        <v>SSD</v>
      </c>
      <c r="L353" t="s">
        <v>211</v>
      </c>
      <c r="M353" t="str">
        <f>LEFT(tbl_data[[#This Row],[Location]],LEN(tbl_data[[#This Row],[Location]])-6)</f>
        <v>Frankfurt</v>
      </c>
      <c r="N353" t="str">
        <f>MID(tbl_data[[#This Row],[Location]],LEN(tbl_data[[#This Row],[City]])+1,3)</f>
        <v>FRA</v>
      </c>
      <c r="O353" t="str">
        <f>RIGHT(tbl_data[[#This Row],[Location]],2)</f>
        <v>10</v>
      </c>
      <c r="P353" t="s">
        <v>128</v>
      </c>
      <c r="Q353" s="5" t="str">
        <f>LEFT(tbl_data[[#This Row],[Price]],1)</f>
        <v>€</v>
      </c>
      <c r="R353" s="9">
        <f>INT(MID(tbl_data[[#This Row],[Price]],2,10))</f>
        <v>369</v>
      </c>
    </row>
    <row r="354" spans="1:18" x14ac:dyDescent="0.25">
      <c r="A354" s="5">
        <v>353</v>
      </c>
      <c r="B354" t="s">
        <v>157</v>
      </c>
      <c r="C354" t="str">
        <f>LEFT(tbl_data[[#This Row],[Model]],FIND(" ",tbl_data[[#This Row],[Model]]))</f>
        <v xml:space="preserve">Dell </v>
      </c>
      <c r="D354" t="str">
        <f>RIGHT(tbl_data[[#This Row],[Model]],LEN(tbl_data[[#This Row],[Model]]) -FIND(" ",tbl_data[[#This Row],[Model]],LEN(tbl_data[[#This Row],[Model]])-9))</f>
        <v>E5-2620</v>
      </c>
      <c r="E354" t="s">
        <v>24</v>
      </c>
      <c r="F354">
        <f>IFERROR(INT(LEFT(tbl_data[[#This Row],[RAM]],2)), INT(LEFT(tbl_data[[#This Row],[RAM]],1)))</f>
        <v>32</v>
      </c>
      <c r="G354" t="str">
        <f>"GDDR"&amp; RIGHT(tbl_data[[#This Row],[RAM]],1)</f>
        <v>GDDR3</v>
      </c>
      <c r="H354" t="s">
        <v>64</v>
      </c>
      <c r="I354" t="str">
        <f>IF(MID(tbl_data[[#This Row],[HDD]],2,1)="x", LEFT(tbl_data[[#This Row],[HDD]],2), LEFT(tbl_data[[#This Row],[HDD]],3))</f>
        <v>2x</v>
      </c>
      <c r="J354" t="str">
        <f>MID(tbl_data[[#This Row],[HDD]],LEN(tbl_data[[#This Row],[HDD Count]])+1,LEN(tbl_data[[#This Row],[HDD]])-LEN(tbl_data[[#This Row],[Hard Type]])-LEN(tbl_data[[#This Row],[HDD Count]]))</f>
        <v>1TB</v>
      </c>
      <c r="K354" t="str">
        <f>IF(RIGHT(tbl_data[[#This Row],[HDD]],5)="SATA2","SATA2",IF(RIGHT(tbl_data[[#This Row],[HDD]],3)="SSD","SSD", IF(RIGHT(tbl_data[[#This Row],[HDD]],3)="SAS","SAS", FALSE)))</f>
        <v>SATA2</v>
      </c>
      <c r="L354" t="s">
        <v>189</v>
      </c>
      <c r="M354" t="str">
        <f>LEFT(tbl_data[[#This Row],[Location]],LEN(tbl_data[[#This Row],[Location]])-6)</f>
        <v>Dallas</v>
      </c>
      <c r="N354" t="str">
        <f>MID(tbl_data[[#This Row],[Location]],LEN(tbl_data[[#This Row],[City]])+1,3)</f>
        <v>DAL</v>
      </c>
      <c r="O354" t="str">
        <f>RIGHT(tbl_data[[#This Row],[Location]],2)</f>
        <v>10</v>
      </c>
      <c r="P354" t="s">
        <v>329</v>
      </c>
      <c r="Q354" s="5" t="str">
        <f>LEFT(tbl_data[[#This Row],[Price]],1)</f>
        <v>$</v>
      </c>
      <c r="R354" s="9">
        <f>INT(MID(tbl_data[[#This Row],[Price]],2,10))</f>
        <v>231</v>
      </c>
    </row>
    <row r="355" spans="1:18" x14ac:dyDescent="0.25">
      <c r="A355" s="5">
        <v>354</v>
      </c>
      <c r="B355" t="s">
        <v>223</v>
      </c>
      <c r="C355" t="str">
        <f>LEFT(tbl_data[[#This Row],[Model]],FIND(" ",tbl_data[[#This Row],[Model]]))</f>
        <v xml:space="preserve">Dell </v>
      </c>
      <c r="D355" t="str">
        <f>RIGHT(tbl_data[[#This Row],[Model]],LEN(tbl_data[[#This Row],[Model]]) -FIND(" ",tbl_data[[#This Row],[Model]],LEN(tbl_data[[#This Row],[Model]])-9))</f>
        <v>E5-2640v2</v>
      </c>
      <c r="E355" t="s">
        <v>40</v>
      </c>
      <c r="F355">
        <f>IFERROR(INT(LEFT(tbl_data[[#This Row],[RAM]],2)), INT(LEFT(tbl_data[[#This Row],[RAM]],1)))</f>
        <v>64</v>
      </c>
      <c r="G355" t="str">
        <f>"GDDR"&amp; RIGHT(tbl_data[[#This Row],[RAM]],1)</f>
        <v>GDDR3</v>
      </c>
      <c r="H355" t="s">
        <v>224</v>
      </c>
      <c r="I355" t="str">
        <f>IF(MID(tbl_data[[#This Row],[HDD]],2,1)="x", LEFT(tbl_data[[#This Row],[HDD]],2), LEFT(tbl_data[[#This Row],[HDD]],3))</f>
        <v>8x</v>
      </c>
      <c r="J355" t="str">
        <f>MID(tbl_data[[#This Row],[HDD]],LEN(tbl_data[[#This Row],[HDD Count]])+1,LEN(tbl_data[[#This Row],[HDD]])-LEN(tbl_data[[#This Row],[Hard Type]])-LEN(tbl_data[[#This Row],[HDD Count]]))</f>
        <v>1TB</v>
      </c>
      <c r="K355" t="str">
        <f>IF(RIGHT(tbl_data[[#This Row],[HDD]],5)="SATA2","SATA2",IF(RIGHT(tbl_data[[#This Row],[HDD]],3)="SSD","SSD", IF(RIGHT(tbl_data[[#This Row],[HDD]],3)="SAS","SAS", FALSE)))</f>
        <v>SATA2</v>
      </c>
      <c r="L355" t="s">
        <v>211</v>
      </c>
      <c r="M355" t="str">
        <f>LEFT(tbl_data[[#This Row],[Location]],LEN(tbl_data[[#This Row],[Location]])-6)</f>
        <v>Frankfurt</v>
      </c>
      <c r="N355" t="str">
        <f>MID(tbl_data[[#This Row],[Location]],LEN(tbl_data[[#This Row],[City]])+1,3)</f>
        <v>FRA</v>
      </c>
      <c r="O355" t="str">
        <f>RIGHT(tbl_data[[#This Row],[Location]],2)</f>
        <v>10</v>
      </c>
      <c r="P355" t="s">
        <v>338</v>
      </c>
      <c r="Q355" s="5" t="str">
        <f>LEFT(tbl_data[[#This Row],[Price]],1)</f>
        <v>€</v>
      </c>
      <c r="R355" s="9">
        <f>INT(MID(tbl_data[[#This Row],[Price]],2,10))</f>
        <v>279</v>
      </c>
    </row>
    <row r="356" spans="1:18" x14ac:dyDescent="0.25">
      <c r="A356" s="5">
        <v>355</v>
      </c>
      <c r="B356" t="s">
        <v>56</v>
      </c>
      <c r="C356" t="str">
        <f>LEFT(tbl_data[[#This Row],[Model]],FIND(" ",tbl_data[[#This Row],[Model]]))</f>
        <v xml:space="preserve">Dell </v>
      </c>
      <c r="D356" t="str">
        <f>RIGHT(tbl_data[[#This Row],[Model]],LEN(tbl_data[[#This Row],[Model]]) -FIND(" ",tbl_data[[#This Row],[Model]],LEN(tbl_data[[#This Row],[Model]])-9))</f>
        <v>E5-2630v4</v>
      </c>
      <c r="E356" t="s">
        <v>30</v>
      </c>
      <c r="F356">
        <f>IFERROR(INT(LEFT(tbl_data[[#This Row],[RAM]],2)), INT(LEFT(tbl_data[[#This Row],[RAM]],1)))</f>
        <v>12</v>
      </c>
      <c r="G356" t="str">
        <f>"GDDR"&amp; RIGHT(tbl_data[[#This Row],[RAM]],1)</f>
        <v>GDDR4</v>
      </c>
      <c r="H356" t="s">
        <v>31</v>
      </c>
      <c r="I356" t="str">
        <f>IF(MID(tbl_data[[#This Row],[HDD]],2,1)="x", LEFT(tbl_data[[#This Row],[HDD]],2), LEFT(tbl_data[[#This Row],[HDD]],3))</f>
        <v>4x</v>
      </c>
      <c r="J356" t="str">
        <f>MID(tbl_data[[#This Row],[HDD]],LEN(tbl_data[[#This Row],[HDD Count]])+1,LEN(tbl_data[[#This Row],[HDD]])-LEN(tbl_data[[#This Row],[Hard Type]])-LEN(tbl_data[[#This Row],[HDD Count]]))</f>
        <v>480GB</v>
      </c>
      <c r="K356" t="str">
        <f>IF(RIGHT(tbl_data[[#This Row],[HDD]],5)="SATA2","SATA2",IF(RIGHT(tbl_data[[#This Row],[HDD]],3)="SSD","SSD", IF(RIGHT(tbl_data[[#This Row],[HDD]],3)="SAS","SAS", FALSE)))</f>
        <v>SSD</v>
      </c>
      <c r="L356" t="s">
        <v>211</v>
      </c>
      <c r="M356" t="str">
        <f>LEFT(tbl_data[[#This Row],[Location]],LEN(tbl_data[[#This Row],[Location]])-6)</f>
        <v>Frankfurt</v>
      </c>
      <c r="N356" t="str">
        <f>MID(tbl_data[[#This Row],[Location]],LEN(tbl_data[[#This Row],[City]])+1,3)</f>
        <v>FRA</v>
      </c>
      <c r="O356" t="str">
        <f>RIGHT(tbl_data[[#This Row],[Location]],2)</f>
        <v>10</v>
      </c>
      <c r="P356" t="s">
        <v>130</v>
      </c>
      <c r="Q356" s="5" t="str">
        <f>LEFT(tbl_data[[#This Row],[Price]],1)</f>
        <v>€</v>
      </c>
      <c r="R356" s="9">
        <f>INT(MID(tbl_data[[#This Row],[Price]],2,10))</f>
        <v>321</v>
      </c>
    </row>
    <row r="357" spans="1:18" x14ac:dyDescent="0.25">
      <c r="A357" s="5">
        <v>356</v>
      </c>
      <c r="B357" t="s">
        <v>56</v>
      </c>
      <c r="C357" t="str">
        <f>LEFT(tbl_data[[#This Row],[Model]],FIND(" ",tbl_data[[#This Row],[Model]]))</f>
        <v xml:space="preserve">Dell </v>
      </c>
      <c r="D357" t="str">
        <f>RIGHT(tbl_data[[#This Row],[Model]],LEN(tbl_data[[#This Row],[Model]]) -FIND(" ",tbl_data[[#This Row],[Model]],LEN(tbl_data[[#This Row],[Model]])-9))</f>
        <v>E5-2630v4</v>
      </c>
      <c r="E357" t="s">
        <v>30</v>
      </c>
      <c r="F357">
        <f>IFERROR(INT(LEFT(tbl_data[[#This Row],[RAM]],2)), INT(LEFT(tbl_data[[#This Row],[RAM]],1)))</f>
        <v>12</v>
      </c>
      <c r="G357" t="str">
        <f>"GDDR"&amp; RIGHT(tbl_data[[#This Row],[RAM]],1)</f>
        <v>GDDR4</v>
      </c>
      <c r="H357" t="s">
        <v>31</v>
      </c>
      <c r="I357" t="str">
        <f>IF(MID(tbl_data[[#This Row],[HDD]],2,1)="x", LEFT(tbl_data[[#This Row],[HDD]],2), LEFT(tbl_data[[#This Row],[HDD]],3))</f>
        <v>4x</v>
      </c>
      <c r="J357" t="str">
        <f>MID(tbl_data[[#This Row],[HDD]],LEN(tbl_data[[#This Row],[HDD Count]])+1,LEN(tbl_data[[#This Row],[HDD]])-LEN(tbl_data[[#This Row],[Hard Type]])-LEN(tbl_data[[#This Row],[HDD Count]]))</f>
        <v>480GB</v>
      </c>
      <c r="K357" t="str">
        <f>IF(RIGHT(tbl_data[[#This Row],[HDD]],5)="SATA2","SATA2",IF(RIGHT(tbl_data[[#This Row],[HDD]],3)="SSD","SSD", IF(RIGHT(tbl_data[[#This Row],[HDD]],3)="SAS","SAS", FALSE)))</f>
        <v>SSD</v>
      </c>
      <c r="L357" t="s">
        <v>189</v>
      </c>
      <c r="M357" t="str">
        <f>LEFT(tbl_data[[#This Row],[Location]],LEN(tbl_data[[#This Row],[Location]])-6)</f>
        <v>Dallas</v>
      </c>
      <c r="N357" t="str">
        <f>MID(tbl_data[[#This Row],[Location]],LEN(tbl_data[[#This Row],[City]])+1,3)</f>
        <v>DAL</v>
      </c>
      <c r="O357" t="str">
        <f>RIGHT(tbl_data[[#This Row],[Location]],2)</f>
        <v>10</v>
      </c>
      <c r="P357" t="s">
        <v>325</v>
      </c>
      <c r="Q357" s="5" t="str">
        <f>LEFT(tbl_data[[#This Row],[Price]],1)</f>
        <v>$</v>
      </c>
      <c r="R357" s="9">
        <f>INT(MID(tbl_data[[#This Row],[Price]],2,10))</f>
        <v>386</v>
      </c>
    </row>
    <row r="358" spans="1:18" x14ac:dyDescent="0.25">
      <c r="A358" s="5">
        <v>357</v>
      </c>
      <c r="B358" t="s">
        <v>157</v>
      </c>
      <c r="C358" t="str">
        <f>LEFT(tbl_data[[#This Row],[Model]],FIND(" ",tbl_data[[#This Row],[Model]]))</f>
        <v xml:space="preserve">Dell </v>
      </c>
      <c r="D358" t="str">
        <f>RIGHT(tbl_data[[#This Row],[Model]],LEN(tbl_data[[#This Row],[Model]]) -FIND(" ",tbl_data[[#This Row],[Model]],LEN(tbl_data[[#This Row],[Model]])-9))</f>
        <v>E5-2620</v>
      </c>
      <c r="E358" t="s">
        <v>24</v>
      </c>
      <c r="F358">
        <f>IFERROR(INT(LEFT(tbl_data[[#This Row],[RAM]],2)), INT(LEFT(tbl_data[[#This Row],[RAM]],1)))</f>
        <v>32</v>
      </c>
      <c r="G358" t="str">
        <f>"GDDR"&amp; RIGHT(tbl_data[[#This Row],[RAM]],1)</f>
        <v>GDDR3</v>
      </c>
      <c r="H358" t="s">
        <v>64</v>
      </c>
      <c r="I358" t="str">
        <f>IF(MID(tbl_data[[#This Row],[HDD]],2,1)="x", LEFT(tbl_data[[#This Row],[HDD]],2), LEFT(tbl_data[[#This Row],[HDD]],3))</f>
        <v>2x</v>
      </c>
      <c r="J358" t="str">
        <f>MID(tbl_data[[#This Row],[HDD]],LEN(tbl_data[[#This Row],[HDD Count]])+1,LEN(tbl_data[[#This Row],[HDD]])-LEN(tbl_data[[#This Row],[Hard Type]])-LEN(tbl_data[[#This Row],[HDD Count]]))</f>
        <v>1TB</v>
      </c>
      <c r="K358" t="str">
        <f>IF(RIGHT(tbl_data[[#This Row],[HDD]],5)="SATA2","SATA2",IF(RIGHT(tbl_data[[#This Row],[HDD]],3)="SSD","SSD", IF(RIGHT(tbl_data[[#This Row],[HDD]],3)="SAS","SAS", FALSE)))</f>
        <v>SATA2</v>
      </c>
      <c r="L358" t="s">
        <v>167</v>
      </c>
      <c r="M358" t="str">
        <f>LEFT(tbl_data[[#This Row],[Location]],LEN(tbl_data[[#This Row],[Location]])-6)</f>
        <v>Washington D.C.</v>
      </c>
      <c r="N358" t="str">
        <f>MID(tbl_data[[#This Row],[Location]],LEN(tbl_data[[#This Row],[City]])+1,3)</f>
        <v>WDC</v>
      </c>
      <c r="O358" t="str">
        <f>RIGHT(tbl_data[[#This Row],[Location]],2)</f>
        <v>01</v>
      </c>
      <c r="P358" t="s">
        <v>329</v>
      </c>
      <c r="Q358" s="5" t="str">
        <f>LEFT(tbl_data[[#This Row],[Price]],1)</f>
        <v>$</v>
      </c>
      <c r="R358" s="9">
        <f>INT(MID(tbl_data[[#This Row],[Price]],2,10))</f>
        <v>231</v>
      </c>
    </row>
    <row r="359" spans="1:18" x14ac:dyDescent="0.25">
      <c r="A359" s="5">
        <v>358</v>
      </c>
      <c r="B359" t="s">
        <v>23</v>
      </c>
      <c r="C359" t="str">
        <f>LEFT(tbl_data[[#This Row],[Model]],FIND(" ",tbl_data[[#This Row],[Model]]))</f>
        <v xml:space="preserve">HP </v>
      </c>
      <c r="D359" t="str">
        <f>RIGHT(tbl_data[[#This Row],[Model]],LEN(tbl_data[[#This Row],[Model]]) -FIND(" ",tbl_data[[#This Row],[Model]],LEN(tbl_data[[#This Row],[Model]])-9))</f>
        <v>E5620</v>
      </c>
      <c r="E359" t="s">
        <v>24</v>
      </c>
      <c r="F359">
        <f>IFERROR(INT(LEFT(tbl_data[[#This Row],[RAM]],2)), INT(LEFT(tbl_data[[#This Row],[RAM]],1)))</f>
        <v>32</v>
      </c>
      <c r="G359" t="str">
        <f>"GDDR"&amp; RIGHT(tbl_data[[#This Row],[RAM]],1)</f>
        <v>GDDR3</v>
      </c>
      <c r="H359" t="s">
        <v>64</v>
      </c>
      <c r="I359" t="str">
        <f>IF(MID(tbl_data[[#This Row],[HDD]],2,1)="x", LEFT(tbl_data[[#This Row],[HDD]],2), LEFT(tbl_data[[#This Row],[HDD]],3))</f>
        <v>2x</v>
      </c>
      <c r="J359" t="str">
        <f>MID(tbl_data[[#This Row],[HDD]],LEN(tbl_data[[#This Row],[HDD Count]])+1,LEN(tbl_data[[#This Row],[HDD]])-LEN(tbl_data[[#This Row],[Hard Type]])-LEN(tbl_data[[#This Row],[HDD Count]]))</f>
        <v>1TB</v>
      </c>
      <c r="K359" t="str">
        <f>IF(RIGHT(tbl_data[[#This Row],[HDD]],5)="SATA2","SATA2",IF(RIGHT(tbl_data[[#This Row],[HDD]],3)="SSD","SSD", IF(RIGHT(tbl_data[[#This Row],[HDD]],3)="SAS","SAS", FALSE)))</f>
        <v>SATA2</v>
      </c>
      <c r="L359" t="s">
        <v>174</v>
      </c>
      <c r="M359" t="str">
        <f>LEFT(tbl_data[[#This Row],[Location]],LEN(tbl_data[[#This Row],[Location]])-6)</f>
        <v>Singapore</v>
      </c>
      <c r="N359" t="str">
        <f>MID(tbl_data[[#This Row],[Location]],LEN(tbl_data[[#This Row],[City]])+1,3)</f>
        <v>SIN</v>
      </c>
      <c r="O359" t="str">
        <f>RIGHT(tbl_data[[#This Row],[Location]],2)</f>
        <v>11</v>
      </c>
      <c r="P359" t="s">
        <v>331</v>
      </c>
      <c r="Q359" s="5" t="str">
        <f>LEFT(tbl_data[[#This Row],[Price]],1)</f>
        <v>S</v>
      </c>
      <c r="R359" s="9">
        <f>INT(MID(tbl_data[[#This Row],[Price]],2,10))</f>
        <v>569</v>
      </c>
    </row>
    <row r="360" spans="1:18" x14ac:dyDescent="0.25">
      <c r="A360" s="5">
        <v>359</v>
      </c>
      <c r="B360" t="s">
        <v>88</v>
      </c>
      <c r="C360" t="str">
        <f>LEFT(tbl_data[[#This Row],[Model]],FIND(" ",tbl_data[[#This Row],[Model]]))</f>
        <v xml:space="preserve">Dell </v>
      </c>
      <c r="D360" t="str">
        <f>RIGHT(tbl_data[[#This Row],[Model]],LEN(tbl_data[[#This Row],[Model]]) -FIND(" ",tbl_data[[#This Row],[Model]],LEN(tbl_data[[#This Row],[Model]])-9))</f>
        <v>E5-2620v3</v>
      </c>
      <c r="E360" t="s">
        <v>34</v>
      </c>
      <c r="F360">
        <f>IFERROR(INT(LEFT(tbl_data[[#This Row],[RAM]],2)), INT(LEFT(tbl_data[[#This Row],[RAM]],1)))</f>
        <v>64</v>
      </c>
      <c r="G360" t="str">
        <f>"GDDR"&amp; RIGHT(tbl_data[[#This Row],[RAM]],1)</f>
        <v>GDDR4</v>
      </c>
      <c r="H360" t="s">
        <v>49</v>
      </c>
      <c r="I360" t="str">
        <f>IF(MID(tbl_data[[#This Row],[HDD]],2,1)="x", LEFT(tbl_data[[#This Row],[HDD]],2), LEFT(tbl_data[[#This Row],[HDD]],3))</f>
        <v>2x</v>
      </c>
      <c r="J360" t="str">
        <f>MID(tbl_data[[#This Row],[HDD]],LEN(tbl_data[[#This Row],[HDD Count]])+1,LEN(tbl_data[[#This Row],[HDD]])-LEN(tbl_data[[#This Row],[Hard Type]])-LEN(tbl_data[[#This Row],[HDD Count]]))</f>
        <v>120GB</v>
      </c>
      <c r="K360" t="str">
        <f>IF(RIGHT(tbl_data[[#This Row],[HDD]],5)="SATA2","SATA2",IF(RIGHT(tbl_data[[#This Row],[HDD]],3)="SSD","SSD", IF(RIGHT(tbl_data[[#This Row],[HDD]],3)="SAS","SAS", FALSE)))</f>
        <v>SSD</v>
      </c>
      <c r="L360" t="s">
        <v>167</v>
      </c>
      <c r="M360" t="str">
        <f>LEFT(tbl_data[[#This Row],[Location]],LEN(tbl_data[[#This Row],[Location]])-6)</f>
        <v>Washington D.C.</v>
      </c>
      <c r="N360" t="str">
        <f>MID(tbl_data[[#This Row],[Location]],LEN(tbl_data[[#This Row],[City]])+1,3)</f>
        <v>WDC</v>
      </c>
      <c r="O360" t="str">
        <f>RIGHT(tbl_data[[#This Row],[Location]],2)</f>
        <v>01</v>
      </c>
      <c r="P360" t="s">
        <v>335</v>
      </c>
      <c r="Q360" s="5" t="str">
        <f>LEFT(tbl_data[[#This Row],[Price]],1)</f>
        <v>$</v>
      </c>
      <c r="R360" s="9">
        <f>INT(MID(tbl_data[[#This Row],[Price]],2,10))</f>
        <v>309</v>
      </c>
    </row>
    <row r="361" spans="1:18" x14ac:dyDescent="0.25">
      <c r="A361" s="5">
        <v>360</v>
      </c>
      <c r="B361" t="s">
        <v>52</v>
      </c>
      <c r="C361" t="str">
        <f>LEFT(tbl_data[[#This Row],[Model]],FIND(" ",tbl_data[[#This Row],[Model]]))</f>
        <v xml:space="preserve">Dell </v>
      </c>
      <c r="D361" t="str">
        <f>RIGHT(tbl_data[[#This Row],[Model]],LEN(tbl_data[[#This Row],[Model]]) -FIND(" ",tbl_data[[#This Row],[Model]],LEN(tbl_data[[#This Row],[Model]])-9))</f>
        <v>E5-2650v3</v>
      </c>
      <c r="E361" t="s">
        <v>30</v>
      </c>
      <c r="F361">
        <f>IFERROR(INT(LEFT(tbl_data[[#This Row],[RAM]],2)), INT(LEFT(tbl_data[[#This Row],[RAM]],1)))</f>
        <v>12</v>
      </c>
      <c r="G361" t="str">
        <f>"GDDR"&amp; RIGHT(tbl_data[[#This Row],[RAM]],1)</f>
        <v>GDDR4</v>
      </c>
      <c r="H361" t="s">
        <v>49</v>
      </c>
      <c r="I361" t="str">
        <f>IF(MID(tbl_data[[#This Row],[HDD]],2,1)="x", LEFT(tbl_data[[#This Row],[HDD]],2), LEFT(tbl_data[[#This Row],[HDD]],3))</f>
        <v>2x</v>
      </c>
      <c r="J361" t="str">
        <f>MID(tbl_data[[#This Row],[HDD]],LEN(tbl_data[[#This Row],[HDD Count]])+1,LEN(tbl_data[[#This Row],[HDD]])-LEN(tbl_data[[#This Row],[Hard Type]])-LEN(tbl_data[[#This Row],[HDD Count]]))</f>
        <v>120GB</v>
      </c>
      <c r="K361" t="str">
        <f>IF(RIGHT(tbl_data[[#This Row],[HDD]],5)="SATA2","SATA2",IF(RIGHT(tbl_data[[#This Row],[HDD]],3)="SSD","SSD", IF(RIGHT(tbl_data[[#This Row],[HDD]],3)="SAS","SAS", FALSE)))</f>
        <v>SSD</v>
      </c>
      <c r="L361" t="s">
        <v>167</v>
      </c>
      <c r="M361" t="str">
        <f>LEFT(tbl_data[[#This Row],[Location]],LEN(tbl_data[[#This Row],[Location]])-6)</f>
        <v>Washington D.C.</v>
      </c>
      <c r="N361" t="str">
        <f>MID(tbl_data[[#This Row],[Location]],LEN(tbl_data[[#This Row],[City]])+1,3)</f>
        <v>WDC</v>
      </c>
      <c r="O361" t="str">
        <f>RIGHT(tbl_data[[#This Row],[Location]],2)</f>
        <v>01</v>
      </c>
      <c r="P361" t="s">
        <v>336</v>
      </c>
      <c r="Q361" s="5" t="str">
        <f>LEFT(tbl_data[[#This Row],[Price]],1)</f>
        <v>$</v>
      </c>
      <c r="R361" s="9">
        <f>INT(MID(tbl_data[[#This Row],[Price]],2,10))</f>
        <v>417</v>
      </c>
    </row>
    <row r="362" spans="1:18" x14ac:dyDescent="0.25">
      <c r="A362" s="5">
        <v>361</v>
      </c>
      <c r="B362" t="s">
        <v>234</v>
      </c>
      <c r="C362" t="str">
        <f>LEFT(tbl_data[[#This Row],[Model]],FIND(" ",tbl_data[[#This Row],[Model]]))</f>
        <v xml:space="preserve">HP </v>
      </c>
      <c r="D362" t="str">
        <f>RIGHT(tbl_data[[#This Row],[Model]],LEN(tbl_data[[#This Row],[Model]]) -FIND(" ",tbl_data[[#This Row],[Model]],LEN(tbl_data[[#This Row],[Model]])-9))</f>
        <v>E5-2630v3</v>
      </c>
      <c r="E362" t="s">
        <v>30</v>
      </c>
      <c r="F362">
        <f>IFERROR(INT(LEFT(tbl_data[[#This Row],[RAM]],2)), INT(LEFT(tbl_data[[#This Row],[RAM]],1)))</f>
        <v>12</v>
      </c>
      <c r="G362" t="str">
        <f>"GDDR"&amp; RIGHT(tbl_data[[#This Row],[RAM]],1)</f>
        <v>GDDR4</v>
      </c>
      <c r="H362" t="s">
        <v>49</v>
      </c>
      <c r="I362" t="str">
        <f>IF(MID(tbl_data[[#This Row],[HDD]],2,1)="x", LEFT(tbl_data[[#This Row],[HDD]],2), LEFT(tbl_data[[#This Row],[HDD]],3))</f>
        <v>2x</v>
      </c>
      <c r="J362" t="str">
        <f>MID(tbl_data[[#This Row],[HDD]],LEN(tbl_data[[#This Row],[HDD Count]])+1,LEN(tbl_data[[#This Row],[HDD]])-LEN(tbl_data[[#This Row],[Hard Type]])-LEN(tbl_data[[#This Row],[HDD Count]]))</f>
        <v>120GB</v>
      </c>
      <c r="K362" t="str">
        <f>IF(RIGHT(tbl_data[[#This Row],[HDD]],5)="SATA2","SATA2",IF(RIGHT(tbl_data[[#This Row],[HDD]],3)="SSD","SSD", IF(RIGHT(tbl_data[[#This Row],[HDD]],3)="SAS","SAS", FALSE)))</f>
        <v>SSD</v>
      </c>
      <c r="L362" t="s">
        <v>211</v>
      </c>
      <c r="M362" t="str">
        <f>LEFT(tbl_data[[#This Row],[Location]],LEN(tbl_data[[#This Row],[Location]])-6)</f>
        <v>Frankfurt</v>
      </c>
      <c r="N362" t="str">
        <f>MID(tbl_data[[#This Row],[Location]],LEN(tbl_data[[#This Row],[City]])+1,3)</f>
        <v>FRA</v>
      </c>
      <c r="O362" t="str">
        <f>RIGHT(tbl_data[[#This Row],[Location]],2)</f>
        <v>10</v>
      </c>
      <c r="P362" t="s">
        <v>339</v>
      </c>
      <c r="Q362" s="5" t="str">
        <f>LEFT(tbl_data[[#This Row],[Price]],1)</f>
        <v>€</v>
      </c>
      <c r="R362" s="9">
        <f>INT(MID(tbl_data[[#This Row],[Price]],2,10))</f>
        <v>323</v>
      </c>
    </row>
    <row r="363" spans="1:18" x14ac:dyDescent="0.25">
      <c r="A363" s="5">
        <v>362</v>
      </c>
      <c r="B363" t="s">
        <v>58</v>
      </c>
      <c r="C363" t="str">
        <f>LEFT(tbl_data[[#This Row],[Model]],FIND(" ",tbl_data[[#This Row],[Model]]))</f>
        <v xml:space="preserve">HP </v>
      </c>
      <c r="D363" t="str">
        <f>RIGHT(tbl_data[[#This Row],[Model]],LEN(tbl_data[[#This Row],[Model]]) -FIND(" ",tbl_data[[#This Row],[Model]],LEN(tbl_data[[#This Row],[Model]])-9))</f>
        <v>E5-2620v3</v>
      </c>
      <c r="E363" t="s">
        <v>34</v>
      </c>
      <c r="F363">
        <f>IFERROR(INT(LEFT(tbl_data[[#This Row],[RAM]],2)), INT(LEFT(tbl_data[[#This Row],[RAM]],1)))</f>
        <v>64</v>
      </c>
      <c r="G363" t="str">
        <f>"GDDR"&amp; RIGHT(tbl_data[[#This Row],[RAM]],1)</f>
        <v>GDDR4</v>
      </c>
      <c r="H363" t="s">
        <v>49</v>
      </c>
      <c r="I363" t="str">
        <f>IF(MID(tbl_data[[#This Row],[HDD]],2,1)="x", LEFT(tbl_data[[#This Row],[HDD]],2), LEFT(tbl_data[[#This Row],[HDD]],3))</f>
        <v>2x</v>
      </c>
      <c r="J363" t="str">
        <f>MID(tbl_data[[#This Row],[HDD]],LEN(tbl_data[[#This Row],[HDD Count]])+1,LEN(tbl_data[[#This Row],[HDD]])-LEN(tbl_data[[#This Row],[Hard Type]])-LEN(tbl_data[[#This Row],[HDD Count]]))</f>
        <v>120GB</v>
      </c>
      <c r="K363" t="str">
        <f>IF(RIGHT(tbl_data[[#This Row],[HDD]],5)="SATA2","SATA2",IF(RIGHT(tbl_data[[#This Row],[HDD]],3)="SSD","SSD", IF(RIGHT(tbl_data[[#This Row],[HDD]],3)="SAS","SAS", FALSE)))</f>
        <v>SSD</v>
      </c>
      <c r="L363" t="s">
        <v>211</v>
      </c>
      <c r="M363" t="str">
        <f>LEFT(tbl_data[[#This Row],[Location]],LEN(tbl_data[[#This Row],[Location]])-6)</f>
        <v>Frankfurt</v>
      </c>
      <c r="N363" t="str">
        <f>MID(tbl_data[[#This Row],[Location]],LEN(tbl_data[[#This Row],[City]])+1,3)</f>
        <v>FRA</v>
      </c>
      <c r="O363" t="str">
        <f>RIGHT(tbl_data[[#This Row],[Location]],2)</f>
        <v>10</v>
      </c>
      <c r="P363" t="s">
        <v>131</v>
      </c>
      <c r="Q363" s="5" t="str">
        <f>LEFT(tbl_data[[#This Row],[Price]],1)</f>
        <v>€</v>
      </c>
      <c r="R363" s="9">
        <f>INT(MID(tbl_data[[#This Row],[Price]],2,10))</f>
        <v>259</v>
      </c>
    </row>
    <row r="364" spans="1:18" x14ac:dyDescent="0.25">
      <c r="A364" s="5">
        <v>363</v>
      </c>
      <c r="B364" t="s">
        <v>58</v>
      </c>
      <c r="C364" t="str">
        <f>LEFT(tbl_data[[#This Row],[Model]],FIND(" ",tbl_data[[#This Row],[Model]]))</f>
        <v xml:space="preserve">HP </v>
      </c>
      <c r="D364" t="str">
        <f>RIGHT(tbl_data[[#This Row],[Model]],LEN(tbl_data[[#This Row],[Model]]) -FIND(" ",tbl_data[[#This Row],[Model]],LEN(tbl_data[[#This Row],[Model]])-9))</f>
        <v>E5-2620v3</v>
      </c>
      <c r="E364" t="s">
        <v>34</v>
      </c>
      <c r="F364">
        <f>IFERROR(INT(LEFT(tbl_data[[#This Row],[RAM]],2)), INT(LEFT(tbl_data[[#This Row],[RAM]],1)))</f>
        <v>64</v>
      </c>
      <c r="G364" t="str">
        <f>"GDDR"&amp; RIGHT(tbl_data[[#This Row],[RAM]],1)</f>
        <v>GDDR4</v>
      </c>
      <c r="H364" t="s">
        <v>49</v>
      </c>
      <c r="I364" t="str">
        <f>IF(MID(tbl_data[[#This Row],[HDD]],2,1)="x", LEFT(tbl_data[[#This Row],[HDD]],2), LEFT(tbl_data[[#This Row],[HDD]],3))</f>
        <v>2x</v>
      </c>
      <c r="J364" t="str">
        <f>MID(tbl_data[[#This Row],[HDD]],LEN(tbl_data[[#This Row],[HDD Count]])+1,LEN(tbl_data[[#This Row],[HDD]])-LEN(tbl_data[[#This Row],[Hard Type]])-LEN(tbl_data[[#This Row],[HDD Count]]))</f>
        <v>120GB</v>
      </c>
      <c r="K364" t="str">
        <f>IF(RIGHT(tbl_data[[#This Row],[HDD]],5)="SATA2","SATA2",IF(RIGHT(tbl_data[[#This Row],[HDD]],3)="SSD","SSD", IF(RIGHT(tbl_data[[#This Row],[HDD]],3)="SAS","SAS", FALSE)))</f>
        <v>SSD</v>
      </c>
      <c r="L364" t="s">
        <v>167</v>
      </c>
      <c r="M364" t="str">
        <f>LEFT(tbl_data[[#This Row],[Location]],LEN(tbl_data[[#This Row],[Location]])-6)</f>
        <v>Washington D.C.</v>
      </c>
      <c r="N364" t="str">
        <f>MID(tbl_data[[#This Row],[Location]],LEN(tbl_data[[#This Row],[City]])+1,3)</f>
        <v>WDC</v>
      </c>
      <c r="O364" t="str">
        <f>RIGHT(tbl_data[[#This Row],[Location]],2)</f>
        <v>01</v>
      </c>
      <c r="P364" t="s">
        <v>340</v>
      </c>
      <c r="Q364" s="5" t="str">
        <f>LEFT(tbl_data[[#This Row],[Price]],1)</f>
        <v>$</v>
      </c>
      <c r="R364" s="9">
        <f>INT(MID(tbl_data[[#This Row],[Price]],2,10))</f>
        <v>311</v>
      </c>
    </row>
    <row r="365" spans="1:18" x14ac:dyDescent="0.25">
      <c r="A365" s="5">
        <v>364</v>
      </c>
      <c r="B365" t="s">
        <v>234</v>
      </c>
      <c r="C365" t="str">
        <f>LEFT(tbl_data[[#This Row],[Model]],FIND(" ",tbl_data[[#This Row],[Model]]))</f>
        <v xml:space="preserve">HP </v>
      </c>
      <c r="D365" t="str">
        <f>RIGHT(tbl_data[[#This Row],[Model]],LEN(tbl_data[[#This Row],[Model]]) -FIND(" ",tbl_data[[#This Row],[Model]],LEN(tbl_data[[#This Row],[Model]])-9))</f>
        <v>E5-2630v3</v>
      </c>
      <c r="E365" t="s">
        <v>30</v>
      </c>
      <c r="F365">
        <f>IFERROR(INT(LEFT(tbl_data[[#This Row],[RAM]],2)), INT(LEFT(tbl_data[[#This Row],[RAM]],1)))</f>
        <v>12</v>
      </c>
      <c r="G365" t="str">
        <f>"GDDR"&amp; RIGHT(tbl_data[[#This Row],[RAM]],1)</f>
        <v>GDDR4</v>
      </c>
      <c r="H365" t="s">
        <v>49</v>
      </c>
      <c r="I365" t="str">
        <f>IF(MID(tbl_data[[#This Row],[HDD]],2,1)="x", LEFT(tbl_data[[#This Row],[HDD]],2), LEFT(tbl_data[[#This Row],[HDD]],3))</f>
        <v>2x</v>
      </c>
      <c r="J365" t="str">
        <f>MID(tbl_data[[#This Row],[HDD]],LEN(tbl_data[[#This Row],[HDD Count]])+1,LEN(tbl_data[[#This Row],[HDD]])-LEN(tbl_data[[#This Row],[Hard Type]])-LEN(tbl_data[[#This Row],[HDD Count]]))</f>
        <v>120GB</v>
      </c>
      <c r="K365" t="str">
        <f>IF(RIGHT(tbl_data[[#This Row],[HDD]],5)="SATA2","SATA2",IF(RIGHT(tbl_data[[#This Row],[HDD]],3)="SSD","SSD", IF(RIGHT(tbl_data[[#This Row],[HDD]],3)="SAS","SAS", FALSE)))</f>
        <v>SSD</v>
      </c>
      <c r="L365" t="s">
        <v>167</v>
      </c>
      <c r="M365" t="str">
        <f>LEFT(tbl_data[[#This Row],[Location]],LEN(tbl_data[[#This Row],[Location]])-6)</f>
        <v>Washington D.C.</v>
      </c>
      <c r="N365" t="str">
        <f>MID(tbl_data[[#This Row],[Location]],LEN(tbl_data[[#This Row],[City]])+1,3)</f>
        <v>WDC</v>
      </c>
      <c r="O365" t="str">
        <f>RIGHT(tbl_data[[#This Row],[Location]],2)</f>
        <v>01</v>
      </c>
      <c r="P365" t="s">
        <v>341</v>
      </c>
      <c r="Q365" s="5" t="str">
        <f>LEFT(tbl_data[[#This Row],[Price]],1)</f>
        <v>$</v>
      </c>
      <c r="R365" s="9">
        <f>INT(MID(tbl_data[[#This Row],[Price]],2,10))</f>
        <v>388</v>
      </c>
    </row>
    <row r="366" spans="1:18" x14ac:dyDescent="0.25">
      <c r="A366" s="5">
        <v>365</v>
      </c>
      <c r="B366" t="s">
        <v>58</v>
      </c>
      <c r="C366" t="str">
        <f>LEFT(tbl_data[[#This Row],[Model]],FIND(" ",tbl_data[[#This Row],[Model]]))</f>
        <v xml:space="preserve">HP </v>
      </c>
      <c r="D366" t="str">
        <f>RIGHT(tbl_data[[#This Row],[Model]],LEN(tbl_data[[#This Row],[Model]]) -FIND(" ",tbl_data[[#This Row],[Model]],LEN(tbl_data[[#This Row],[Model]])-9))</f>
        <v>E5-2620v3</v>
      </c>
      <c r="E366" t="s">
        <v>34</v>
      </c>
      <c r="F366">
        <f>IFERROR(INT(LEFT(tbl_data[[#This Row],[RAM]],2)), INT(LEFT(tbl_data[[#This Row],[RAM]],1)))</f>
        <v>64</v>
      </c>
      <c r="G366" t="str">
        <f>"GDDR"&amp; RIGHT(tbl_data[[#This Row],[RAM]],1)</f>
        <v>GDDR4</v>
      </c>
      <c r="H366" t="s">
        <v>49</v>
      </c>
      <c r="I366" t="str">
        <f>IF(MID(tbl_data[[#This Row],[HDD]],2,1)="x", LEFT(tbl_data[[#This Row],[HDD]],2), LEFT(tbl_data[[#This Row],[HDD]],3))</f>
        <v>2x</v>
      </c>
      <c r="J366" t="str">
        <f>MID(tbl_data[[#This Row],[HDD]],LEN(tbl_data[[#This Row],[HDD Count]])+1,LEN(tbl_data[[#This Row],[HDD]])-LEN(tbl_data[[#This Row],[Hard Type]])-LEN(tbl_data[[#This Row],[HDD Count]]))</f>
        <v>120GB</v>
      </c>
      <c r="K366" t="str">
        <f>IF(RIGHT(tbl_data[[#This Row],[HDD]],5)="SATA2","SATA2",IF(RIGHT(tbl_data[[#This Row],[HDD]],3)="SSD","SSD", IF(RIGHT(tbl_data[[#This Row],[HDD]],3)="SAS","SAS", FALSE)))</f>
        <v>SSD</v>
      </c>
      <c r="L366" t="s">
        <v>189</v>
      </c>
      <c r="M366" t="str">
        <f>LEFT(tbl_data[[#This Row],[Location]],LEN(tbl_data[[#This Row],[Location]])-6)</f>
        <v>Dallas</v>
      </c>
      <c r="N366" t="str">
        <f>MID(tbl_data[[#This Row],[Location]],LEN(tbl_data[[#This Row],[City]])+1,3)</f>
        <v>DAL</v>
      </c>
      <c r="O366" t="str">
        <f>RIGHT(tbl_data[[#This Row],[Location]],2)</f>
        <v>10</v>
      </c>
      <c r="P366" t="s">
        <v>340</v>
      </c>
      <c r="Q366" s="5" t="str">
        <f>LEFT(tbl_data[[#This Row],[Price]],1)</f>
        <v>$</v>
      </c>
      <c r="R366" s="9">
        <f>INT(MID(tbl_data[[#This Row],[Price]],2,10))</f>
        <v>311</v>
      </c>
    </row>
    <row r="367" spans="1:18" x14ac:dyDescent="0.25">
      <c r="A367" s="5">
        <v>366</v>
      </c>
      <c r="B367" t="s">
        <v>234</v>
      </c>
      <c r="C367" t="str">
        <f>LEFT(tbl_data[[#This Row],[Model]],FIND(" ",tbl_data[[#This Row],[Model]]))</f>
        <v xml:space="preserve">HP </v>
      </c>
      <c r="D367" t="str">
        <f>RIGHT(tbl_data[[#This Row],[Model]],LEN(tbl_data[[#This Row],[Model]]) -FIND(" ",tbl_data[[#This Row],[Model]],LEN(tbl_data[[#This Row],[Model]])-9))</f>
        <v>E5-2630v3</v>
      </c>
      <c r="E367" t="s">
        <v>30</v>
      </c>
      <c r="F367">
        <f>IFERROR(INT(LEFT(tbl_data[[#This Row],[RAM]],2)), INT(LEFT(tbl_data[[#This Row],[RAM]],1)))</f>
        <v>12</v>
      </c>
      <c r="G367" t="str">
        <f>"GDDR"&amp; RIGHT(tbl_data[[#This Row],[RAM]],1)</f>
        <v>GDDR4</v>
      </c>
      <c r="H367" t="s">
        <v>49</v>
      </c>
      <c r="I367" t="str">
        <f>IF(MID(tbl_data[[#This Row],[HDD]],2,1)="x", LEFT(tbl_data[[#This Row],[HDD]],2), LEFT(tbl_data[[#This Row],[HDD]],3))</f>
        <v>2x</v>
      </c>
      <c r="J367" t="str">
        <f>MID(tbl_data[[#This Row],[HDD]],LEN(tbl_data[[#This Row],[HDD Count]])+1,LEN(tbl_data[[#This Row],[HDD]])-LEN(tbl_data[[#This Row],[Hard Type]])-LEN(tbl_data[[#This Row],[HDD Count]]))</f>
        <v>120GB</v>
      </c>
      <c r="K367" t="str">
        <f>IF(RIGHT(tbl_data[[#This Row],[HDD]],5)="SATA2","SATA2",IF(RIGHT(tbl_data[[#This Row],[HDD]],3)="SSD","SSD", IF(RIGHT(tbl_data[[#This Row],[HDD]],3)="SAS","SAS", FALSE)))</f>
        <v>SSD</v>
      </c>
      <c r="L367" t="s">
        <v>189</v>
      </c>
      <c r="M367" t="str">
        <f>LEFT(tbl_data[[#This Row],[Location]],LEN(tbl_data[[#This Row],[Location]])-6)</f>
        <v>Dallas</v>
      </c>
      <c r="N367" t="str">
        <f>MID(tbl_data[[#This Row],[Location]],LEN(tbl_data[[#This Row],[City]])+1,3)</f>
        <v>DAL</v>
      </c>
      <c r="O367" t="str">
        <f>RIGHT(tbl_data[[#This Row],[Location]],2)</f>
        <v>10</v>
      </c>
      <c r="P367" t="s">
        <v>341</v>
      </c>
      <c r="Q367" s="5" t="str">
        <f>LEFT(tbl_data[[#This Row],[Price]],1)</f>
        <v>$</v>
      </c>
      <c r="R367" s="9">
        <f>INT(MID(tbl_data[[#This Row],[Price]],2,10))</f>
        <v>388</v>
      </c>
    </row>
    <row r="368" spans="1:18" x14ac:dyDescent="0.25">
      <c r="A368" s="5">
        <v>367</v>
      </c>
      <c r="B368" t="s">
        <v>51</v>
      </c>
      <c r="C368" t="str">
        <f>LEFT(tbl_data[[#This Row],[Model]],FIND(" ",tbl_data[[#This Row],[Model]]))</f>
        <v xml:space="preserve">Dell </v>
      </c>
      <c r="D368" t="str">
        <f>RIGHT(tbl_data[[#This Row],[Model]],LEN(tbl_data[[#This Row],[Model]]) -FIND(" ",tbl_data[[#This Row],[Model]],LEN(tbl_data[[#This Row],[Model]])-9))</f>
        <v>E5-2670v3</v>
      </c>
      <c r="E368" t="s">
        <v>30</v>
      </c>
      <c r="F368">
        <f>IFERROR(INT(LEFT(tbl_data[[#This Row],[RAM]],2)), INT(LEFT(tbl_data[[#This Row],[RAM]],1)))</f>
        <v>12</v>
      </c>
      <c r="G368" t="str">
        <f>"GDDR"&amp; RIGHT(tbl_data[[#This Row],[RAM]],1)</f>
        <v>GDDR4</v>
      </c>
      <c r="H368" t="s">
        <v>49</v>
      </c>
      <c r="I368" t="str">
        <f>IF(MID(tbl_data[[#This Row],[HDD]],2,1)="x", LEFT(tbl_data[[#This Row],[HDD]],2), LEFT(tbl_data[[#This Row],[HDD]],3))</f>
        <v>2x</v>
      </c>
      <c r="J368" t="str">
        <f>MID(tbl_data[[#This Row],[HDD]],LEN(tbl_data[[#This Row],[HDD Count]])+1,LEN(tbl_data[[#This Row],[HDD]])-LEN(tbl_data[[#This Row],[Hard Type]])-LEN(tbl_data[[#This Row],[HDD Count]]))</f>
        <v>120GB</v>
      </c>
      <c r="K368" t="str">
        <f>IF(RIGHT(tbl_data[[#This Row],[HDD]],5)="SATA2","SATA2",IF(RIGHT(tbl_data[[#This Row],[HDD]],3)="SSD","SSD", IF(RIGHT(tbl_data[[#This Row],[HDD]],3)="SAS","SAS", FALSE)))</f>
        <v>SSD</v>
      </c>
      <c r="L368" t="s">
        <v>189</v>
      </c>
      <c r="M368" t="str">
        <f>LEFT(tbl_data[[#This Row],[Location]],LEN(tbl_data[[#This Row],[Location]])-6)</f>
        <v>Dallas</v>
      </c>
      <c r="N368" t="str">
        <f>MID(tbl_data[[#This Row],[Location]],LEN(tbl_data[[#This Row],[City]])+1,3)</f>
        <v>DAL</v>
      </c>
      <c r="O368" t="str">
        <f>RIGHT(tbl_data[[#This Row],[Location]],2)</f>
        <v>10</v>
      </c>
      <c r="P368" t="s">
        <v>337</v>
      </c>
      <c r="Q368" s="5" t="str">
        <f>LEFT(tbl_data[[#This Row],[Price]],1)</f>
        <v>$</v>
      </c>
      <c r="R368" s="9">
        <f>INT(MID(tbl_data[[#This Row],[Price]],2,10))</f>
        <v>443</v>
      </c>
    </row>
    <row r="369" spans="1:18" x14ac:dyDescent="0.25">
      <c r="A369" s="5">
        <v>368</v>
      </c>
      <c r="B369" t="s">
        <v>239</v>
      </c>
      <c r="C369" t="str">
        <f>LEFT(tbl_data[[#This Row],[Model]],FIND(" ",tbl_data[[#This Row],[Model]]))</f>
        <v xml:space="preserve">HP </v>
      </c>
      <c r="D369" t="str">
        <f>RIGHT(tbl_data[[#This Row],[Model]],LEN(tbl_data[[#This Row],[Model]]) -FIND(" ",tbl_data[[#This Row],[Model]],LEN(tbl_data[[#This Row],[Model]])-9))</f>
        <v>E3-1270</v>
      </c>
      <c r="E369" t="s">
        <v>19</v>
      </c>
      <c r="F369">
        <f>IFERROR(INT(LEFT(tbl_data[[#This Row],[RAM]],2)), INT(LEFT(tbl_data[[#This Row],[RAM]],1)))</f>
        <v>16</v>
      </c>
      <c r="G369" t="str">
        <f>"GDDR"&amp; RIGHT(tbl_data[[#This Row],[RAM]],1)</f>
        <v>GDDR3</v>
      </c>
      <c r="H369" t="s">
        <v>64</v>
      </c>
      <c r="I369" t="str">
        <f>IF(MID(tbl_data[[#This Row],[HDD]],2,1)="x", LEFT(tbl_data[[#This Row],[HDD]],2), LEFT(tbl_data[[#This Row],[HDD]],3))</f>
        <v>2x</v>
      </c>
      <c r="J369" t="str">
        <f>MID(tbl_data[[#This Row],[HDD]],LEN(tbl_data[[#This Row],[HDD Count]])+1,LEN(tbl_data[[#This Row],[HDD]])-LEN(tbl_data[[#This Row],[Hard Type]])-LEN(tbl_data[[#This Row],[HDD Count]]))</f>
        <v>1TB</v>
      </c>
      <c r="K369" t="str">
        <f>IF(RIGHT(tbl_data[[#This Row],[HDD]],5)="SATA2","SATA2",IF(RIGHT(tbl_data[[#This Row],[HDD]],3)="SSD","SSD", IF(RIGHT(tbl_data[[#This Row],[HDD]],3)="SAS","SAS", FALSE)))</f>
        <v>SATA2</v>
      </c>
      <c r="L369" t="s">
        <v>211</v>
      </c>
      <c r="M369" t="str">
        <f>LEFT(tbl_data[[#This Row],[Location]],LEN(tbl_data[[#This Row],[Location]])-6)</f>
        <v>Frankfurt</v>
      </c>
      <c r="N369" t="str">
        <f>MID(tbl_data[[#This Row],[Location]],LEN(tbl_data[[#This Row],[City]])+1,3)</f>
        <v>FRA</v>
      </c>
      <c r="O369" t="str">
        <f>RIGHT(tbl_data[[#This Row],[Location]],2)</f>
        <v>10</v>
      </c>
      <c r="P369" t="s">
        <v>318</v>
      </c>
      <c r="Q369" s="5" t="str">
        <f>LEFT(tbl_data[[#This Row],[Price]],1)</f>
        <v>€</v>
      </c>
      <c r="R369" s="9">
        <f>INT(MID(tbl_data[[#This Row],[Price]],2,10))</f>
        <v>96</v>
      </c>
    </row>
    <row r="370" spans="1:18" x14ac:dyDescent="0.25">
      <c r="A370" s="5">
        <v>369</v>
      </c>
      <c r="B370" t="s">
        <v>78</v>
      </c>
      <c r="C370" t="str">
        <f>LEFT(tbl_data[[#This Row],[Model]],FIND(" ",tbl_data[[#This Row],[Model]]))</f>
        <v xml:space="preserve">HP </v>
      </c>
      <c r="D370" t="str">
        <f>RIGHT(tbl_data[[#This Row],[Model]],LEN(tbl_data[[#This Row],[Model]]) -FIND(" ",tbl_data[[#This Row],[Model]],LEN(tbl_data[[#This Row],[Model]])-9))</f>
        <v>E3-1230</v>
      </c>
      <c r="E370" t="s">
        <v>19</v>
      </c>
      <c r="F370">
        <f>IFERROR(INT(LEFT(tbl_data[[#This Row],[RAM]],2)), INT(LEFT(tbl_data[[#This Row],[RAM]],1)))</f>
        <v>16</v>
      </c>
      <c r="G370" t="str">
        <f>"GDDR"&amp; RIGHT(tbl_data[[#This Row],[RAM]],1)</f>
        <v>GDDR3</v>
      </c>
      <c r="H370" t="s">
        <v>61</v>
      </c>
      <c r="I370" t="str">
        <f>IF(MID(tbl_data[[#This Row],[HDD]],2,1)="x", LEFT(tbl_data[[#This Row],[HDD]],2), LEFT(tbl_data[[#This Row],[HDD]],3))</f>
        <v>2x</v>
      </c>
      <c r="J370" t="str">
        <f>MID(tbl_data[[#This Row],[HDD]],LEN(tbl_data[[#This Row],[HDD Count]])+1,LEN(tbl_data[[#This Row],[HDD]])-LEN(tbl_data[[#This Row],[Hard Type]])-LEN(tbl_data[[#This Row],[HDD Count]]))</f>
        <v>500GB</v>
      </c>
      <c r="K370" t="str">
        <f>IF(RIGHT(tbl_data[[#This Row],[HDD]],5)="SATA2","SATA2",IF(RIGHT(tbl_data[[#This Row],[HDD]],3)="SSD","SSD", IF(RIGHT(tbl_data[[#This Row],[HDD]],3)="SAS","SAS", FALSE)))</f>
        <v>SATA2</v>
      </c>
      <c r="L370" t="s">
        <v>189</v>
      </c>
      <c r="M370" t="str">
        <f>LEFT(tbl_data[[#This Row],[Location]],LEN(tbl_data[[#This Row],[Location]])-6)</f>
        <v>Dallas</v>
      </c>
      <c r="N370" t="str">
        <f>MID(tbl_data[[#This Row],[Location]],LEN(tbl_data[[#This Row],[City]])+1,3)</f>
        <v>DAL</v>
      </c>
      <c r="O370" t="str">
        <f>RIGHT(tbl_data[[#This Row],[Location]],2)</f>
        <v>10</v>
      </c>
      <c r="P370" t="s">
        <v>321</v>
      </c>
      <c r="Q370" s="5" t="str">
        <f>LEFT(tbl_data[[#This Row],[Price]],1)</f>
        <v>$</v>
      </c>
      <c r="R370" s="9">
        <f>INT(MID(tbl_data[[#This Row],[Price]],2,10))</f>
        <v>111</v>
      </c>
    </row>
    <row r="371" spans="1:18" x14ac:dyDescent="0.25">
      <c r="A371" s="5">
        <v>370</v>
      </c>
      <c r="B371" t="s">
        <v>239</v>
      </c>
      <c r="C371" t="str">
        <f>LEFT(tbl_data[[#This Row],[Model]],FIND(" ",tbl_data[[#This Row],[Model]]))</f>
        <v xml:space="preserve">HP </v>
      </c>
      <c r="D371" t="str">
        <f>RIGHT(tbl_data[[#This Row],[Model]],LEN(tbl_data[[#This Row],[Model]]) -FIND(" ",tbl_data[[#This Row],[Model]],LEN(tbl_data[[#This Row],[Model]])-9))</f>
        <v>E3-1270</v>
      </c>
      <c r="E371" t="s">
        <v>19</v>
      </c>
      <c r="F371">
        <f>IFERROR(INT(LEFT(tbl_data[[#This Row],[RAM]],2)), INT(LEFT(tbl_data[[#This Row],[RAM]],1)))</f>
        <v>16</v>
      </c>
      <c r="G371" t="str">
        <f>"GDDR"&amp; RIGHT(tbl_data[[#This Row],[RAM]],1)</f>
        <v>GDDR3</v>
      </c>
      <c r="H371" t="s">
        <v>61</v>
      </c>
      <c r="I371" t="str">
        <f>IF(MID(tbl_data[[#This Row],[HDD]],2,1)="x", LEFT(tbl_data[[#This Row],[HDD]],2), LEFT(tbl_data[[#This Row],[HDD]],3))</f>
        <v>2x</v>
      </c>
      <c r="J371" t="str">
        <f>MID(tbl_data[[#This Row],[HDD]],LEN(tbl_data[[#This Row],[HDD Count]])+1,LEN(tbl_data[[#This Row],[HDD]])-LEN(tbl_data[[#This Row],[Hard Type]])-LEN(tbl_data[[#This Row],[HDD Count]]))</f>
        <v>500GB</v>
      </c>
      <c r="K371" t="str">
        <f>IF(RIGHT(tbl_data[[#This Row],[HDD]],5)="SATA2","SATA2",IF(RIGHT(tbl_data[[#This Row],[HDD]],3)="SSD","SSD", IF(RIGHT(tbl_data[[#This Row],[HDD]],3)="SAS","SAS", FALSE)))</f>
        <v>SATA2</v>
      </c>
      <c r="L371" t="s">
        <v>189</v>
      </c>
      <c r="M371" t="str">
        <f>LEFT(tbl_data[[#This Row],[Location]],LEN(tbl_data[[#This Row],[Location]])-6)</f>
        <v>Dallas</v>
      </c>
      <c r="N371" t="str">
        <f>MID(tbl_data[[#This Row],[Location]],LEN(tbl_data[[#This Row],[City]])+1,3)</f>
        <v>DAL</v>
      </c>
      <c r="O371" t="str">
        <f>RIGHT(tbl_data[[#This Row],[Location]],2)</f>
        <v>10</v>
      </c>
      <c r="P371" t="s">
        <v>324</v>
      </c>
      <c r="Q371" s="5" t="str">
        <f>LEFT(tbl_data[[#This Row],[Price]],1)</f>
        <v>$</v>
      </c>
      <c r="R371" s="9">
        <f>INT(MID(tbl_data[[#This Row],[Price]],2,10))</f>
        <v>116</v>
      </c>
    </row>
    <row r="372" spans="1:18" x14ac:dyDescent="0.25">
      <c r="A372" s="5">
        <v>371</v>
      </c>
      <c r="B372" t="s">
        <v>312</v>
      </c>
      <c r="C372" t="str">
        <f>LEFT(tbl_data[[#This Row],[Model]],FIND(" ",tbl_data[[#This Row],[Model]]))</f>
        <v xml:space="preserve">Supermicro </v>
      </c>
      <c r="D372" t="str">
        <f>RIGHT(tbl_data[[#This Row],[Model]],LEN(tbl_data[[#This Row],[Model]]) -FIND(" ",tbl_data[[#This Row],[Model]],LEN(tbl_data[[#This Row],[Model]])-9))</f>
        <v>E5-1650v2</v>
      </c>
      <c r="E372" t="s">
        <v>40</v>
      </c>
      <c r="F372">
        <f>IFERROR(INT(LEFT(tbl_data[[#This Row],[RAM]],2)), INT(LEFT(tbl_data[[#This Row],[RAM]],1)))</f>
        <v>64</v>
      </c>
      <c r="G372" t="str">
        <f>"GDDR"&amp; RIGHT(tbl_data[[#This Row],[RAM]],1)</f>
        <v>GDDR3</v>
      </c>
      <c r="H372" t="s">
        <v>49</v>
      </c>
      <c r="I372" t="str">
        <f>IF(MID(tbl_data[[#This Row],[HDD]],2,1)="x", LEFT(tbl_data[[#This Row],[HDD]],2), LEFT(tbl_data[[#This Row],[HDD]],3))</f>
        <v>2x</v>
      </c>
      <c r="J372" t="str">
        <f>MID(tbl_data[[#This Row],[HDD]],LEN(tbl_data[[#This Row],[HDD Count]])+1,LEN(tbl_data[[#This Row],[HDD]])-LEN(tbl_data[[#This Row],[Hard Type]])-LEN(tbl_data[[#This Row],[HDD Count]]))</f>
        <v>120GB</v>
      </c>
      <c r="K372" t="str">
        <f>IF(RIGHT(tbl_data[[#This Row],[HDD]],5)="SATA2","SATA2",IF(RIGHT(tbl_data[[#This Row],[HDD]],3)="SSD","SSD", IF(RIGHT(tbl_data[[#This Row],[HDD]],3)="SAS","SAS", FALSE)))</f>
        <v>SSD</v>
      </c>
      <c r="L372" t="s">
        <v>167</v>
      </c>
      <c r="M372" t="str">
        <f>LEFT(tbl_data[[#This Row],[Location]],LEN(tbl_data[[#This Row],[Location]])-6)</f>
        <v>Washington D.C.</v>
      </c>
      <c r="N372" t="str">
        <f>MID(tbl_data[[#This Row],[Location]],LEN(tbl_data[[#This Row],[City]])+1,3)</f>
        <v>WDC</v>
      </c>
      <c r="O372" t="str">
        <f>RIGHT(tbl_data[[#This Row],[Location]],2)</f>
        <v>01</v>
      </c>
      <c r="P372" t="s">
        <v>342</v>
      </c>
      <c r="Q372" s="5" t="str">
        <f>LEFT(tbl_data[[#This Row],[Price]],1)</f>
        <v>$</v>
      </c>
      <c r="R372" s="9">
        <f>INT(MID(tbl_data[[#This Row],[Price]],2,10))</f>
        <v>209</v>
      </c>
    </row>
    <row r="373" spans="1:18" x14ac:dyDescent="0.25">
      <c r="A373" s="5">
        <v>372</v>
      </c>
      <c r="B373" t="s">
        <v>262</v>
      </c>
      <c r="C373" t="str">
        <f>LEFT(tbl_data[[#This Row],[Model]],FIND(" ",tbl_data[[#This Row],[Model]]))</f>
        <v xml:space="preserve">HP </v>
      </c>
      <c r="D373" t="str">
        <f>RIGHT(tbl_data[[#This Row],[Model]],LEN(tbl_data[[#This Row],[Model]]) -FIND(" ",tbl_data[[#This Row],[Model]],LEN(tbl_data[[#This Row],[Model]])-9))</f>
        <v>X3440</v>
      </c>
      <c r="E373" t="s">
        <v>158</v>
      </c>
      <c r="F373">
        <f>IFERROR(INT(LEFT(tbl_data[[#This Row],[RAM]],2)), INT(LEFT(tbl_data[[#This Row],[RAM]],1)))</f>
        <v>8</v>
      </c>
      <c r="G373" t="str">
        <f>"GDDR"&amp; RIGHT(tbl_data[[#This Row],[RAM]],1)</f>
        <v>GDDR3</v>
      </c>
      <c r="H373" t="s">
        <v>64</v>
      </c>
      <c r="I373" t="str">
        <f>IF(MID(tbl_data[[#This Row],[HDD]],2,1)="x", LEFT(tbl_data[[#This Row],[HDD]],2), LEFT(tbl_data[[#This Row],[HDD]],3))</f>
        <v>2x</v>
      </c>
      <c r="J373" t="str">
        <f>MID(tbl_data[[#This Row],[HDD]],LEN(tbl_data[[#This Row],[HDD Count]])+1,LEN(tbl_data[[#This Row],[HDD]])-LEN(tbl_data[[#This Row],[Hard Type]])-LEN(tbl_data[[#This Row],[HDD Count]]))</f>
        <v>1TB</v>
      </c>
      <c r="K373" t="str">
        <f>IF(RIGHT(tbl_data[[#This Row],[HDD]],5)="SATA2","SATA2",IF(RIGHT(tbl_data[[#This Row],[HDD]],3)="SSD","SSD", IF(RIGHT(tbl_data[[#This Row],[HDD]],3)="SAS","SAS", FALSE)))</f>
        <v>SATA2</v>
      </c>
      <c r="L373" t="s">
        <v>167</v>
      </c>
      <c r="M373" t="str">
        <f>LEFT(tbl_data[[#This Row],[Location]],LEN(tbl_data[[#This Row],[Location]])-6)</f>
        <v>Washington D.C.</v>
      </c>
      <c r="N373" t="str">
        <f>MID(tbl_data[[#This Row],[Location]],LEN(tbl_data[[#This Row],[City]])+1,3)</f>
        <v>WDC</v>
      </c>
      <c r="O373" t="str">
        <f>RIGHT(tbl_data[[#This Row],[Location]],2)</f>
        <v>01</v>
      </c>
      <c r="P373" t="s">
        <v>343</v>
      </c>
      <c r="Q373" s="5" t="str">
        <f>LEFT(tbl_data[[#This Row],[Price]],1)</f>
        <v>$</v>
      </c>
      <c r="R373" s="9">
        <f>INT(MID(tbl_data[[#This Row],[Price]],2,10))</f>
        <v>75</v>
      </c>
    </row>
    <row r="374" spans="1:18" x14ac:dyDescent="0.25">
      <c r="A374" s="5">
        <v>373</v>
      </c>
      <c r="B374" t="s">
        <v>72</v>
      </c>
      <c r="C374" t="str">
        <f>LEFT(tbl_data[[#This Row],[Model]],FIND(" ",tbl_data[[#This Row],[Model]]))</f>
        <v xml:space="preserve">Dell </v>
      </c>
      <c r="D374" t="str">
        <f>RIGHT(tbl_data[[#This Row],[Model]],LEN(tbl_data[[#This Row],[Model]]) -FIND(" ",tbl_data[[#This Row],[Model]],LEN(tbl_data[[#This Row],[Model]])-9))</f>
        <v>E3-1270v2</v>
      </c>
      <c r="E374" t="s">
        <v>19</v>
      </c>
      <c r="F374">
        <f>IFERROR(INT(LEFT(tbl_data[[#This Row],[RAM]],2)), INT(LEFT(tbl_data[[#This Row],[RAM]],1)))</f>
        <v>16</v>
      </c>
      <c r="G374" t="str">
        <f>"GDDR"&amp; RIGHT(tbl_data[[#This Row],[RAM]],1)</f>
        <v>GDDR3</v>
      </c>
      <c r="H374" t="s">
        <v>64</v>
      </c>
      <c r="I374" t="str">
        <f>IF(MID(tbl_data[[#This Row],[HDD]],2,1)="x", LEFT(tbl_data[[#This Row],[HDD]],2), LEFT(tbl_data[[#This Row],[HDD]],3))</f>
        <v>2x</v>
      </c>
      <c r="J374" t="str">
        <f>MID(tbl_data[[#This Row],[HDD]],LEN(tbl_data[[#This Row],[HDD Count]])+1,LEN(tbl_data[[#This Row],[HDD]])-LEN(tbl_data[[#This Row],[Hard Type]])-LEN(tbl_data[[#This Row],[HDD Count]]))</f>
        <v>1TB</v>
      </c>
      <c r="K374" t="str">
        <f>IF(RIGHT(tbl_data[[#This Row],[HDD]],5)="SATA2","SATA2",IF(RIGHT(tbl_data[[#This Row],[HDD]],3)="SSD","SSD", IF(RIGHT(tbl_data[[#This Row],[HDD]],3)="SAS","SAS", FALSE)))</f>
        <v>SATA2</v>
      </c>
      <c r="L374" t="s">
        <v>189</v>
      </c>
      <c r="M374" t="str">
        <f>LEFT(tbl_data[[#This Row],[Location]],LEN(tbl_data[[#This Row],[Location]])-6)</f>
        <v>Dallas</v>
      </c>
      <c r="N374" t="str">
        <f>MID(tbl_data[[#This Row],[Location]],LEN(tbl_data[[#This Row],[City]])+1,3)</f>
        <v>DAL</v>
      </c>
      <c r="O374" t="str">
        <f>RIGHT(tbl_data[[#This Row],[Location]],2)</f>
        <v>10</v>
      </c>
      <c r="P374" t="s">
        <v>323</v>
      </c>
      <c r="Q374" s="5" t="str">
        <f>LEFT(tbl_data[[#This Row],[Price]],1)</f>
        <v>$</v>
      </c>
      <c r="R374" s="9">
        <f>INT(MID(tbl_data[[#This Row],[Price]],2,10))</f>
        <v>127</v>
      </c>
    </row>
    <row r="375" spans="1:18" x14ac:dyDescent="0.25">
      <c r="A375" s="5">
        <v>374</v>
      </c>
      <c r="B375" t="s">
        <v>312</v>
      </c>
      <c r="C375" t="str">
        <f>LEFT(tbl_data[[#This Row],[Model]],FIND(" ",tbl_data[[#This Row],[Model]]))</f>
        <v xml:space="preserve">Supermicro </v>
      </c>
      <c r="D375" t="str">
        <f>RIGHT(tbl_data[[#This Row],[Model]],LEN(tbl_data[[#This Row],[Model]]) -FIND(" ",tbl_data[[#This Row],[Model]],LEN(tbl_data[[#This Row],[Model]])-9))</f>
        <v>E5-1650v2</v>
      </c>
      <c r="E375" t="s">
        <v>40</v>
      </c>
      <c r="F375">
        <f>IFERROR(INT(LEFT(tbl_data[[#This Row],[RAM]],2)), INT(LEFT(tbl_data[[#This Row],[RAM]],1)))</f>
        <v>64</v>
      </c>
      <c r="G375" t="str">
        <f>"GDDR"&amp; RIGHT(tbl_data[[#This Row],[RAM]],1)</f>
        <v>GDDR3</v>
      </c>
      <c r="H375" t="s">
        <v>49</v>
      </c>
      <c r="I375" t="str">
        <f>IF(MID(tbl_data[[#This Row],[HDD]],2,1)="x", LEFT(tbl_data[[#This Row],[HDD]],2), LEFT(tbl_data[[#This Row],[HDD]],3))</f>
        <v>2x</v>
      </c>
      <c r="J375" t="str">
        <f>MID(tbl_data[[#This Row],[HDD]],LEN(tbl_data[[#This Row],[HDD Count]])+1,LEN(tbl_data[[#This Row],[HDD]])-LEN(tbl_data[[#This Row],[Hard Type]])-LEN(tbl_data[[#This Row],[HDD Count]]))</f>
        <v>120GB</v>
      </c>
      <c r="K375" t="str">
        <f>IF(RIGHT(tbl_data[[#This Row],[HDD]],5)="SATA2","SATA2",IF(RIGHT(tbl_data[[#This Row],[HDD]],3)="SSD","SSD", IF(RIGHT(tbl_data[[#This Row],[HDD]],3)="SAS","SAS", FALSE)))</f>
        <v>SSD</v>
      </c>
      <c r="L375" t="s">
        <v>189</v>
      </c>
      <c r="M375" t="str">
        <f>LEFT(tbl_data[[#This Row],[Location]],LEN(tbl_data[[#This Row],[Location]])-6)</f>
        <v>Dallas</v>
      </c>
      <c r="N375" t="str">
        <f>MID(tbl_data[[#This Row],[Location]],LEN(tbl_data[[#This Row],[City]])+1,3)</f>
        <v>DAL</v>
      </c>
      <c r="O375" t="str">
        <f>RIGHT(tbl_data[[#This Row],[Location]],2)</f>
        <v>10</v>
      </c>
      <c r="P375" t="s">
        <v>342</v>
      </c>
      <c r="Q375" s="5" t="str">
        <f>LEFT(tbl_data[[#This Row],[Price]],1)</f>
        <v>$</v>
      </c>
      <c r="R375" s="9">
        <f>INT(MID(tbl_data[[#This Row],[Price]],2,10))</f>
        <v>209</v>
      </c>
    </row>
    <row r="376" spans="1:18" x14ac:dyDescent="0.25">
      <c r="A376" s="5">
        <v>375</v>
      </c>
      <c r="B376" t="s">
        <v>78</v>
      </c>
      <c r="C376" t="str">
        <f>LEFT(tbl_data[[#This Row],[Model]],FIND(" ",tbl_data[[#This Row],[Model]]))</f>
        <v xml:space="preserve">HP </v>
      </c>
      <c r="D376" t="str">
        <f>RIGHT(tbl_data[[#This Row],[Model]],LEN(tbl_data[[#This Row],[Model]]) -FIND(" ",tbl_data[[#This Row],[Model]],LEN(tbl_data[[#This Row],[Model]])-9))</f>
        <v>E3-1230</v>
      </c>
      <c r="E376" t="s">
        <v>19</v>
      </c>
      <c r="F376">
        <f>IFERROR(INT(LEFT(tbl_data[[#This Row],[RAM]],2)), INT(LEFT(tbl_data[[#This Row],[RAM]],1)))</f>
        <v>16</v>
      </c>
      <c r="G376" t="str">
        <f>"GDDR"&amp; RIGHT(tbl_data[[#This Row],[RAM]],1)</f>
        <v>GDDR3</v>
      </c>
      <c r="H376" t="s">
        <v>61</v>
      </c>
      <c r="I376" t="str">
        <f>IF(MID(tbl_data[[#This Row],[HDD]],2,1)="x", LEFT(tbl_data[[#This Row],[HDD]],2), LEFT(tbl_data[[#This Row],[HDD]],3))</f>
        <v>2x</v>
      </c>
      <c r="J376" t="str">
        <f>MID(tbl_data[[#This Row],[HDD]],LEN(tbl_data[[#This Row],[HDD Count]])+1,LEN(tbl_data[[#This Row],[HDD]])-LEN(tbl_data[[#This Row],[Hard Type]])-LEN(tbl_data[[#This Row],[HDD Count]]))</f>
        <v>500GB</v>
      </c>
      <c r="K376" t="str">
        <f>IF(RIGHT(tbl_data[[#This Row],[HDD]],5)="SATA2","SATA2",IF(RIGHT(tbl_data[[#This Row],[HDD]],3)="SSD","SSD", IF(RIGHT(tbl_data[[#This Row],[HDD]],3)="SAS","SAS", FALSE)))</f>
        <v>SATA2</v>
      </c>
      <c r="L376" t="s">
        <v>211</v>
      </c>
      <c r="M376" t="str">
        <f>LEFT(tbl_data[[#This Row],[Location]],LEN(tbl_data[[#This Row],[Location]])-6)</f>
        <v>Frankfurt</v>
      </c>
      <c r="N376" t="str">
        <f>MID(tbl_data[[#This Row],[Location]],LEN(tbl_data[[#This Row],[City]])+1,3)</f>
        <v>FRA</v>
      </c>
      <c r="O376" t="str">
        <f>RIGHT(tbl_data[[#This Row],[Location]],2)</f>
        <v>10</v>
      </c>
      <c r="P376" t="s">
        <v>344</v>
      </c>
      <c r="Q376" s="5" t="str">
        <f>LEFT(tbl_data[[#This Row],[Price]],1)</f>
        <v>€</v>
      </c>
      <c r="R376" s="9">
        <f>INT(MID(tbl_data[[#This Row],[Price]],2,10))</f>
        <v>92</v>
      </c>
    </row>
    <row r="377" spans="1:18" x14ac:dyDescent="0.25">
      <c r="A377" s="5">
        <v>376</v>
      </c>
      <c r="B377" t="s">
        <v>241</v>
      </c>
      <c r="C377" t="str">
        <f>LEFT(tbl_data[[#This Row],[Model]],FIND(" ",tbl_data[[#This Row],[Model]]))</f>
        <v xml:space="preserve">HP </v>
      </c>
      <c r="D377" t="str">
        <f>RIGHT(tbl_data[[#This Row],[Model]],LEN(tbl_data[[#This Row],[Model]]) -FIND(" ",tbl_data[[#This Row],[Model]],LEN(tbl_data[[#This Row],[Model]])-9))</f>
        <v>G6950</v>
      </c>
      <c r="E377" t="s">
        <v>45</v>
      </c>
      <c r="F377">
        <f>IFERROR(INT(LEFT(tbl_data[[#This Row],[RAM]],2)), INT(LEFT(tbl_data[[#This Row],[RAM]],1)))</f>
        <v>4</v>
      </c>
      <c r="G377" t="str">
        <f>"GDDR"&amp; RIGHT(tbl_data[[#This Row],[RAM]],1)</f>
        <v>GDDR3</v>
      </c>
      <c r="H377" t="s">
        <v>163</v>
      </c>
      <c r="I377" t="str">
        <f>IF(MID(tbl_data[[#This Row],[HDD]],2,1)="x", LEFT(tbl_data[[#This Row],[HDD]],2), LEFT(tbl_data[[#This Row],[HDD]],3))</f>
        <v>4x</v>
      </c>
      <c r="J377" t="str">
        <f>MID(tbl_data[[#This Row],[HDD]],LEN(tbl_data[[#This Row],[HDD Count]])+1,LEN(tbl_data[[#This Row],[HDD]])-LEN(tbl_data[[#This Row],[Hard Type]])-LEN(tbl_data[[#This Row],[HDD Count]]))</f>
        <v>500GB</v>
      </c>
      <c r="K377" t="str">
        <f>IF(RIGHT(tbl_data[[#This Row],[HDD]],5)="SATA2","SATA2",IF(RIGHT(tbl_data[[#This Row],[HDD]],3)="SSD","SSD", IF(RIGHT(tbl_data[[#This Row],[HDD]],3)="SAS","SAS", FALSE)))</f>
        <v>SATA2</v>
      </c>
      <c r="L377" t="s">
        <v>167</v>
      </c>
      <c r="M377" t="str">
        <f>LEFT(tbl_data[[#This Row],[Location]],LEN(tbl_data[[#This Row],[Location]])-6)</f>
        <v>Washington D.C.</v>
      </c>
      <c r="N377" t="str">
        <f>MID(tbl_data[[#This Row],[Location]],LEN(tbl_data[[#This Row],[City]])+1,3)</f>
        <v>WDC</v>
      </c>
      <c r="O377" t="str">
        <f>RIGHT(tbl_data[[#This Row],[Location]],2)</f>
        <v>01</v>
      </c>
      <c r="P377" t="s">
        <v>170</v>
      </c>
      <c r="Q377" s="5" t="str">
        <f>LEFT(tbl_data[[#This Row],[Price]],1)</f>
        <v>$</v>
      </c>
      <c r="R377" s="9">
        <f>INT(MID(tbl_data[[#This Row],[Price]],2,10))</f>
        <v>55</v>
      </c>
    </row>
    <row r="378" spans="1:18" x14ac:dyDescent="0.25">
      <c r="A378" s="5">
        <v>377</v>
      </c>
      <c r="B378" t="s">
        <v>312</v>
      </c>
      <c r="C378" t="str">
        <f>LEFT(tbl_data[[#This Row],[Model]],FIND(" ",tbl_data[[#This Row],[Model]]))</f>
        <v xml:space="preserve">Supermicro </v>
      </c>
      <c r="D378" t="str">
        <f>RIGHT(tbl_data[[#This Row],[Model]],LEN(tbl_data[[#This Row],[Model]]) -FIND(" ",tbl_data[[#This Row],[Model]],LEN(tbl_data[[#This Row],[Model]])-9))</f>
        <v>E5-1650v2</v>
      </c>
      <c r="E378" t="s">
        <v>40</v>
      </c>
      <c r="F378">
        <f>IFERROR(INT(LEFT(tbl_data[[#This Row],[RAM]],2)), INT(LEFT(tbl_data[[#This Row],[RAM]],1)))</f>
        <v>64</v>
      </c>
      <c r="G378" t="str">
        <f>"GDDR"&amp; RIGHT(tbl_data[[#This Row],[RAM]],1)</f>
        <v>GDDR3</v>
      </c>
      <c r="H378" t="s">
        <v>49</v>
      </c>
      <c r="I378" t="str">
        <f>IF(MID(tbl_data[[#This Row],[HDD]],2,1)="x", LEFT(tbl_data[[#This Row],[HDD]],2), LEFT(tbl_data[[#This Row],[HDD]],3))</f>
        <v>2x</v>
      </c>
      <c r="J378" t="str">
        <f>MID(tbl_data[[#This Row],[HDD]],LEN(tbl_data[[#This Row],[HDD Count]])+1,LEN(tbl_data[[#This Row],[HDD]])-LEN(tbl_data[[#This Row],[Hard Type]])-LEN(tbl_data[[#This Row],[HDD Count]]))</f>
        <v>120GB</v>
      </c>
      <c r="K378" t="str">
        <f>IF(RIGHT(tbl_data[[#This Row],[HDD]],5)="SATA2","SATA2",IF(RIGHT(tbl_data[[#This Row],[HDD]],3)="SSD","SSD", IF(RIGHT(tbl_data[[#This Row],[HDD]],3)="SAS","SAS", FALSE)))</f>
        <v>SSD</v>
      </c>
      <c r="L378" t="s">
        <v>171</v>
      </c>
      <c r="M378" t="str">
        <f>LEFT(tbl_data[[#This Row],[Location]],LEN(tbl_data[[#This Row],[Location]])-6)</f>
        <v>San Francisco</v>
      </c>
      <c r="N378" t="str">
        <f>MID(tbl_data[[#This Row],[Location]],LEN(tbl_data[[#This Row],[City]])+1,3)</f>
        <v>SFO</v>
      </c>
      <c r="O378" t="str">
        <f>RIGHT(tbl_data[[#This Row],[Location]],2)</f>
        <v>12</v>
      </c>
      <c r="P378" t="s">
        <v>342</v>
      </c>
      <c r="Q378" s="5" t="str">
        <f>LEFT(tbl_data[[#This Row],[Price]],1)</f>
        <v>$</v>
      </c>
      <c r="R378" s="9">
        <f>INT(MID(tbl_data[[#This Row],[Price]],2,10))</f>
        <v>209</v>
      </c>
    </row>
    <row r="379" spans="1:18" x14ac:dyDescent="0.25">
      <c r="A379" s="5">
        <v>378</v>
      </c>
      <c r="B379" t="s">
        <v>68</v>
      </c>
      <c r="C379" t="str">
        <f>LEFT(tbl_data[[#This Row],[Model]],FIND(" ",tbl_data[[#This Row],[Model]]))</f>
        <v xml:space="preserve">Dell </v>
      </c>
      <c r="D379" t="str">
        <f>RIGHT(tbl_data[[#This Row],[Model]],LEN(tbl_data[[#This Row],[Model]]) -FIND(" ",tbl_data[[#This Row],[Model]],LEN(tbl_data[[#This Row],[Model]])-9))</f>
        <v>E7-4820v3</v>
      </c>
      <c r="E379" t="s">
        <v>34</v>
      </c>
      <c r="F379">
        <f>IFERROR(INT(LEFT(tbl_data[[#This Row],[RAM]],2)), INT(LEFT(tbl_data[[#This Row],[RAM]],1)))</f>
        <v>64</v>
      </c>
      <c r="G379" t="str">
        <f>"GDDR"&amp; RIGHT(tbl_data[[#This Row],[RAM]],1)</f>
        <v>GDDR4</v>
      </c>
      <c r="H379" t="s">
        <v>49</v>
      </c>
      <c r="I379" t="str">
        <f>IF(MID(tbl_data[[#This Row],[HDD]],2,1)="x", LEFT(tbl_data[[#This Row],[HDD]],2), LEFT(tbl_data[[#This Row],[HDD]],3))</f>
        <v>2x</v>
      </c>
      <c r="J379" t="str">
        <f>MID(tbl_data[[#This Row],[HDD]],LEN(tbl_data[[#This Row],[HDD Count]])+1,LEN(tbl_data[[#This Row],[HDD]])-LEN(tbl_data[[#This Row],[Hard Type]])-LEN(tbl_data[[#This Row],[HDD Count]]))</f>
        <v>120GB</v>
      </c>
      <c r="K379" t="str">
        <f>IF(RIGHT(tbl_data[[#This Row],[HDD]],5)="SATA2","SATA2",IF(RIGHT(tbl_data[[#This Row],[HDD]],3)="SSD","SSD", IF(RIGHT(tbl_data[[#This Row],[HDD]],3)="SAS","SAS", FALSE)))</f>
        <v>SSD</v>
      </c>
      <c r="L379" t="s">
        <v>174</v>
      </c>
      <c r="M379" t="str">
        <f>LEFT(tbl_data[[#This Row],[Location]],LEN(tbl_data[[#This Row],[Location]])-6)</f>
        <v>Singapore</v>
      </c>
      <c r="N379" t="str">
        <f>MID(tbl_data[[#This Row],[Location]],LEN(tbl_data[[#This Row],[City]])+1,3)</f>
        <v>SIN</v>
      </c>
      <c r="O379" t="str">
        <f>RIGHT(tbl_data[[#This Row],[Location]],2)</f>
        <v>11</v>
      </c>
      <c r="P379" t="s">
        <v>345</v>
      </c>
      <c r="Q379" s="5" t="str">
        <f>LEFT(tbl_data[[#This Row],[Price]],1)</f>
        <v>S</v>
      </c>
      <c r="R379" s="9">
        <f>INT(MID(tbl_data[[#This Row],[Price]],2,10))</f>
        <v>1553</v>
      </c>
    </row>
    <row r="380" spans="1:18" x14ac:dyDescent="0.25">
      <c r="A380" s="5">
        <v>379</v>
      </c>
      <c r="B380" t="s">
        <v>70</v>
      </c>
      <c r="C380" t="str">
        <f>LEFT(tbl_data[[#This Row],[Model]],FIND(" ",tbl_data[[#This Row],[Model]]))</f>
        <v xml:space="preserve">Dell </v>
      </c>
      <c r="D380" t="str">
        <f>RIGHT(tbl_data[[#This Row],[Model]],LEN(tbl_data[[#This Row],[Model]]) -FIND(" ",tbl_data[[#This Row],[Model]],LEN(tbl_data[[#This Row],[Model]])-9))</f>
        <v>E7-4830v3</v>
      </c>
      <c r="E380" t="s">
        <v>34</v>
      </c>
      <c r="F380">
        <f>IFERROR(INT(LEFT(tbl_data[[#This Row],[RAM]],2)), INT(LEFT(tbl_data[[#This Row],[RAM]],1)))</f>
        <v>64</v>
      </c>
      <c r="G380" t="str">
        <f>"GDDR"&amp; RIGHT(tbl_data[[#This Row],[RAM]],1)</f>
        <v>GDDR4</v>
      </c>
      <c r="H380" t="s">
        <v>49</v>
      </c>
      <c r="I380" t="str">
        <f>IF(MID(tbl_data[[#This Row],[HDD]],2,1)="x", LEFT(tbl_data[[#This Row],[HDD]],2), LEFT(tbl_data[[#This Row],[HDD]],3))</f>
        <v>2x</v>
      </c>
      <c r="J380" t="str">
        <f>MID(tbl_data[[#This Row],[HDD]],LEN(tbl_data[[#This Row],[HDD Count]])+1,LEN(tbl_data[[#This Row],[HDD]])-LEN(tbl_data[[#This Row],[Hard Type]])-LEN(tbl_data[[#This Row],[HDD Count]]))</f>
        <v>120GB</v>
      </c>
      <c r="K380" t="str">
        <f>IF(RIGHT(tbl_data[[#This Row],[HDD]],5)="SATA2","SATA2",IF(RIGHT(tbl_data[[#This Row],[HDD]],3)="SSD","SSD", IF(RIGHT(tbl_data[[#This Row],[HDD]],3)="SAS","SAS", FALSE)))</f>
        <v>SSD</v>
      </c>
      <c r="L380" t="s">
        <v>174</v>
      </c>
      <c r="M380" t="str">
        <f>LEFT(tbl_data[[#This Row],[Location]],LEN(tbl_data[[#This Row],[Location]])-6)</f>
        <v>Singapore</v>
      </c>
      <c r="N380" t="str">
        <f>MID(tbl_data[[#This Row],[Location]],LEN(tbl_data[[#This Row],[City]])+1,3)</f>
        <v>SIN</v>
      </c>
      <c r="O380" t="str">
        <f>RIGHT(tbl_data[[#This Row],[Location]],2)</f>
        <v>11</v>
      </c>
      <c r="P380" t="s">
        <v>346</v>
      </c>
      <c r="Q380" s="5" t="str">
        <f>LEFT(tbl_data[[#This Row],[Price]],1)</f>
        <v>S</v>
      </c>
      <c r="R380" s="9">
        <f>INT(MID(tbl_data[[#This Row],[Price]],2,10))</f>
        <v>1741</v>
      </c>
    </row>
    <row r="381" spans="1:18" x14ac:dyDescent="0.25">
      <c r="A381" s="5">
        <v>380</v>
      </c>
      <c r="B381" t="s">
        <v>66</v>
      </c>
      <c r="C381" t="str">
        <f>LEFT(tbl_data[[#This Row],[Model]],FIND(" ",tbl_data[[#This Row],[Model]]))</f>
        <v xml:space="preserve">Dell </v>
      </c>
      <c r="D381" t="str">
        <f>RIGHT(tbl_data[[#This Row],[Model]],LEN(tbl_data[[#This Row],[Model]]) -FIND(" ",tbl_data[[#This Row],[Model]],LEN(tbl_data[[#This Row],[Model]])-9))</f>
        <v>E7-4850v3</v>
      </c>
      <c r="E381" t="s">
        <v>34</v>
      </c>
      <c r="F381">
        <f>IFERROR(INT(LEFT(tbl_data[[#This Row],[RAM]],2)), INT(LEFT(tbl_data[[#This Row],[RAM]],1)))</f>
        <v>64</v>
      </c>
      <c r="G381" t="str">
        <f>"GDDR"&amp; RIGHT(tbl_data[[#This Row],[RAM]],1)</f>
        <v>GDDR4</v>
      </c>
      <c r="H381" t="s">
        <v>49</v>
      </c>
      <c r="I381" t="str">
        <f>IF(MID(tbl_data[[#This Row],[HDD]],2,1)="x", LEFT(tbl_data[[#This Row],[HDD]],2), LEFT(tbl_data[[#This Row],[HDD]],3))</f>
        <v>2x</v>
      </c>
      <c r="J381" t="str">
        <f>MID(tbl_data[[#This Row],[HDD]],LEN(tbl_data[[#This Row],[HDD Count]])+1,LEN(tbl_data[[#This Row],[HDD]])-LEN(tbl_data[[#This Row],[Hard Type]])-LEN(tbl_data[[#This Row],[HDD Count]]))</f>
        <v>120GB</v>
      </c>
      <c r="K381" t="str">
        <f>IF(RIGHT(tbl_data[[#This Row],[HDD]],5)="SATA2","SATA2",IF(RIGHT(tbl_data[[#This Row],[HDD]],3)="SSD","SSD", IF(RIGHT(tbl_data[[#This Row],[HDD]],3)="SAS","SAS", FALSE)))</f>
        <v>SSD</v>
      </c>
      <c r="L381" t="s">
        <v>211</v>
      </c>
      <c r="M381" t="str">
        <f>LEFT(tbl_data[[#This Row],[Location]],LEN(tbl_data[[#This Row],[Location]])-6)</f>
        <v>Frankfurt</v>
      </c>
      <c r="N381" t="str">
        <f>MID(tbl_data[[#This Row],[Location]],LEN(tbl_data[[#This Row],[City]])+1,3)</f>
        <v>FRA</v>
      </c>
      <c r="O381" t="str">
        <f>RIGHT(tbl_data[[#This Row],[Location]],2)</f>
        <v>10</v>
      </c>
      <c r="P381" t="s">
        <v>133</v>
      </c>
      <c r="Q381" s="5" t="str">
        <f>LEFT(tbl_data[[#This Row],[Price]],1)</f>
        <v>€</v>
      </c>
      <c r="R381" s="9">
        <f>INT(MID(tbl_data[[#This Row],[Price]],2,10))</f>
        <v>1049</v>
      </c>
    </row>
    <row r="382" spans="1:18" x14ac:dyDescent="0.25">
      <c r="A382" s="5">
        <v>381</v>
      </c>
      <c r="B382" t="s">
        <v>66</v>
      </c>
      <c r="C382" t="str">
        <f>LEFT(tbl_data[[#This Row],[Model]],FIND(" ",tbl_data[[#This Row],[Model]]))</f>
        <v xml:space="preserve">Dell </v>
      </c>
      <c r="D382" t="str">
        <f>RIGHT(tbl_data[[#This Row],[Model]],LEN(tbl_data[[#This Row],[Model]]) -FIND(" ",tbl_data[[#This Row],[Model]],LEN(tbl_data[[#This Row],[Model]])-9))</f>
        <v>E7-4850v3</v>
      </c>
      <c r="E382" t="s">
        <v>34</v>
      </c>
      <c r="F382">
        <f>IFERROR(INT(LEFT(tbl_data[[#This Row],[RAM]],2)), INT(LEFT(tbl_data[[#This Row],[RAM]],1)))</f>
        <v>64</v>
      </c>
      <c r="G382" t="str">
        <f>"GDDR"&amp; RIGHT(tbl_data[[#This Row],[RAM]],1)</f>
        <v>GDDR4</v>
      </c>
      <c r="H382" t="s">
        <v>49</v>
      </c>
      <c r="I382" t="str">
        <f>IF(MID(tbl_data[[#This Row],[HDD]],2,1)="x", LEFT(tbl_data[[#This Row],[HDD]],2), LEFT(tbl_data[[#This Row],[HDD]],3))</f>
        <v>2x</v>
      </c>
      <c r="J382" t="str">
        <f>MID(tbl_data[[#This Row],[HDD]],LEN(tbl_data[[#This Row],[HDD Count]])+1,LEN(tbl_data[[#This Row],[HDD]])-LEN(tbl_data[[#This Row],[Hard Type]])-LEN(tbl_data[[#This Row],[HDD Count]]))</f>
        <v>120GB</v>
      </c>
      <c r="K382" t="str">
        <f>IF(RIGHT(tbl_data[[#This Row],[HDD]],5)="SATA2","SATA2",IF(RIGHT(tbl_data[[#This Row],[HDD]],3)="SSD","SSD", IF(RIGHT(tbl_data[[#This Row],[HDD]],3)="SAS","SAS", FALSE)))</f>
        <v>SSD</v>
      </c>
      <c r="L382" t="s">
        <v>174</v>
      </c>
      <c r="M382" t="str">
        <f>LEFT(tbl_data[[#This Row],[Location]],LEN(tbl_data[[#This Row],[Location]])-6)</f>
        <v>Singapore</v>
      </c>
      <c r="N382" t="str">
        <f>MID(tbl_data[[#This Row],[Location]],LEN(tbl_data[[#This Row],[City]])+1,3)</f>
        <v>SIN</v>
      </c>
      <c r="O382" t="str">
        <f>RIGHT(tbl_data[[#This Row],[Location]],2)</f>
        <v>11</v>
      </c>
      <c r="P382" t="s">
        <v>347</v>
      </c>
      <c r="Q382" s="5" t="str">
        <f>LEFT(tbl_data[[#This Row],[Price]],1)</f>
        <v>S</v>
      </c>
      <c r="R382" s="9">
        <f>INT(MID(tbl_data[[#This Row],[Price]],2,10))</f>
        <v>2012</v>
      </c>
    </row>
    <row r="383" spans="1:18" x14ac:dyDescent="0.25">
      <c r="A383" s="5">
        <v>382</v>
      </c>
      <c r="B383" t="s">
        <v>68</v>
      </c>
      <c r="C383" t="str">
        <f>LEFT(tbl_data[[#This Row],[Model]],FIND(" ",tbl_data[[#This Row],[Model]]))</f>
        <v xml:space="preserve">Dell </v>
      </c>
      <c r="D383" t="str">
        <f>RIGHT(tbl_data[[#This Row],[Model]],LEN(tbl_data[[#This Row],[Model]]) -FIND(" ",tbl_data[[#This Row],[Model]],LEN(tbl_data[[#This Row],[Model]])-9))</f>
        <v>E7-4820v3</v>
      </c>
      <c r="E383" t="s">
        <v>34</v>
      </c>
      <c r="F383">
        <f>IFERROR(INT(LEFT(tbl_data[[#This Row],[RAM]],2)), INT(LEFT(tbl_data[[#This Row],[RAM]],1)))</f>
        <v>64</v>
      </c>
      <c r="G383" t="str">
        <f>"GDDR"&amp; RIGHT(tbl_data[[#This Row],[RAM]],1)</f>
        <v>GDDR4</v>
      </c>
      <c r="H383" t="s">
        <v>49</v>
      </c>
      <c r="I383" t="str">
        <f>IF(MID(tbl_data[[#This Row],[HDD]],2,1)="x", LEFT(tbl_data[[#This Row],[HDD]],2), LEFT(tbl_data[[#This Row],[HDD]],3))</f>
        <v>2x</v>
      </c>
      <c r="J383" t="str">
        <f>MID(tbl_data[[#This Row],[HDD]],LEN(tbl_data[[#This Row],[HDD Count]])+1,LEN(tbl_data[[#This Row],[HDD]])-LEN(tbl_data[[#This Row],[Hard Type]])-LEN(tbl_data[[#This Row],[HDD Count]]))</f>
        <v>120GB</v>
      </c>
      <c r="K383" t="str">
        <f>IF(RIGHT(tbl_data[[#This Row],[HDD]],5)="SATA2","SATA2",IF(RIGHT(tbl_data[[#This Row],[HDD]],3)="SSD","SSD", IF(RIGHT(tbl_data[[#This Row],[HDD]],3)="SAS","SAS", FALSE)))</f>
        <v>SSD</v>
      </c>
      <c r="L383" t="s">
        <v>211</v>
      </c>
      <c r="M383" t="str">
        <f>LEFT(tbl_data[[#This Row],[Location]],LEN(tbl_data[[#This Row],[Location]])-6)</f>
        <v>Frankfurt</v>
      </c>
      <c r="N383" t="str">
        <f>MID(tbl_data[[#This Row],[Location]],LEN(tbl_data[[#This Row],[City]])+1,3)</f>
        <v>FRA</v>
      </c>
      <c r="O383" t="str">
        <f>RIGHT(tbl_data[[#This Row],[Location]],2)</f>
        <v>10</v>
      </c>
      <c r="P383" t="s">
        <v>134</v>
      </c>
      <c r="Q383" s="5" t="str">
        <f>LEFT(tbl_data[[#This Row],[Price]],1)</f>
        <v>€</v>
      </c>
      <c r="R383" s="9">
        <f>INT(MID(tbl_data[[#This Row],[Price]],2,10))</f>
        <v>761</v>
      </c>
    </row>
    <row r="384" spans="1:18" x14ac:dyDescent="0.25">
      <c r="A384" s="5">
        <v>383</v>
      </c>
      <c r="B384" t="s">
        <v>70</v>
      </c>
      <c r="C384" t="str">
        <f>LEFT(tbl_data[[#This Row],[Model]],FIND(" ",tbl_data[[#This Row],[Model]]))</f>
        <v xml:space="preserve">Dell </v>
      </c>
      <c r="D384" t="str">
        <f>RIGHT(tbl_data[[#This Row],[Model]],LEN(tbl_data[[#This Row],[Model]]) -FIND(" ",tbl_data[[#This Row],[Model]],LEN(tbl_data[[#This Row],[Model]])-9))</f>
        <v>E7-4830v3</v>
      </c>
      <c r="E384" t="s">
        <v>34</v>
      </c>
      <c r="F384">
        <f>IFERROR(INT(LEFT(tbl_data[[#This Row],[RAM]],2)), INT(LEFT(tbl_data[[#This Row],[RAM]],1)))</f>
        <v>64</v>
      </c>
      <c r="G384" t="str">
        <f>"GDDR"&amp; RIGHT(tbl_data[[#This Row],[RAM]],1)</f>
        <v>GDDR4</v>
      </c>
      <c r="H384" t="s">
        <v>49</v>
      </c>
      <c r="I384" t="str">
        <f>IF(MID(tbl_data[[#This Row],[HDD]],2,1)="x", LEFT(tbl_data[[#This Row],[HDD]],2), LEFT(tbl_data[[#This Row],[HDD]],3))</f>
        <v>2x</v>
      </c>
      <c r="J384" t="str">
        <f>MID(tbl_data[[#This Row],[HDD]],LEN(tbl_data[[#This Row],[HDD Count]])+1,LEN(tbl_data[[#This Row],[HDD]])-LEN(tbl_data[[#This Row],[Hard Type]])-LEN(tbl_data[[#This Row],[HDD Count]]))</f>
        <v>120GB</v>
      </c>
      <c r="K384" t="str">
        <f>IF(RIGHT(tbl_data[[#This Row],[HDD]],5)="SATA2","SATA2",IF(RIGHT(tbl_data[[#This Row],[HDD]],3)="SSD","SSD", IF(RIGHT(tbl_data[[#This Row],[HDD]],3)="SAS","SAS", FALSE)))</f>
        <v>SSD</v>
      </c>
      <c r="L384" t="s">
        <v>211</v>
      </c>
      <c r="M384" t="str">
        <f>LEFT(tbl_data[[#This Row],[Location]],LEN(tbl_data[[#This Row],[Location]])-6)</f>
        <v>Frankfurt</v>
      </c>
      <c r="N384" t="str">
        <f>MID(tbl_data[[#This Row],[Location]],LEN(tbl_data[[#This Row],[City]])+1,3)</f>
        <v>FRA</v>
      </c>
      <c r="O384" t="str">
        <f>RIGHT(tbl_data[[#This Row],[Location]],2)</f>
        <v>10</v>
      </c>
      <c r="P384" t="s">
        <v>132</v>
      </c>
      <c r="Q384" s="5" t="str">
        <f>LEFT(tbl_data[[#This Row],[Price]],1)</f>
        <v>€</v>
      </c>
      <c r="R384" s="9">
        <f>INT(MID(tbl_data[[#This Row],[Price]],2,10))</f>
        <v>879</v>
      </c>
    </row>
    <row r="385" spans="1:18" x14ac:dyDescent="0.25">
      <c r="A385" s="5">
        <v>384</v>
      </c>
      <c r="B385" t="s">
        <v>74</v>
      </c>
      <c r="C385" t="str">
        <f>LEFT(tbl_data[[#This Row],[Model]],FIND(" ",tbl_data[[#This Row],[Model]]))</f>
        <v xml:space="preserve">Supermicro </v>
      </c>
      <c r="D385" t="str">
        <f>RIGHT(tbl_data[[#This Row],[Model]],LEN(tbl_data[[#This Row],[Model]]) -FIND(" ",tbl_data[[#This Row],[Model]],LEN(tbl_data[[#This Row],[Model]])-9))</f>
        <v>E5620</v>
      </c>
      <c r="E385" t="s">
        <v>24</v>
      </c>
      <c r="F385">
        <f>IFERROR(INT(LEFT(tbl_data[[#This Row],[RAM]],2)), INT(LEFT(tbl_data[[#This Row],[RAM]],1)))</f>
        <v>32</v>
      </c>
      <c r="G385" t="str">
        <f>"GDDR"&amp; RIGHT(tbl_data[[#This Row],[RAM]],1)</f>
        <v>GDDR3</v>
      </c>
      <c r="H385" t="s">
        <v>75</v>
      </c>
      <c r="I385" t="str">
        <f>IF(MID(tbl_data[[#This Row],[HDD]],2,1)="x", LEFT(tbl_data[[#This Row],[HDD]],2), LEFT(tbl_data[[#This Row],[HDD]],3))</f>
        <v>24x</v>
      </c>
      <c r="J385" t="str">
        <f>MID(tbl_data[[#This Row],[HDD]],LEN(tbl_data[[#This Row],[HDD Count]])+1,LEN(tbl_data[[#This Row],[HDD]])-LEN(tbl_data[[#This Row],[Hard Type]])-LEN(tbl_data[[#This Row],[HDD Count]]))</f>
        <v>1TB</v>
      </c>
      <c r="K385" t="str">
        <f>IF(RIGHT(tbl_data[[#This Row],[HDD]],5)="SATA2","SATA2",IF(RIGHT(tbl_data[[#This Row],[HDD]],3)="SSD","SSD", IF(RIGHT(tbl_data[[#This Row],[HDD]],3)="SAS","SAS", FALSE)))</f>
        <v>SATA2</v>
      </c>
      <c r="L385" t="s">
        <v>167</v>
      </c>
      <c r="M385" t="str">
        <f>LEFT(tbl_data[[#This Row],[Location]],LEN(tbl_data[[#This Row],[Location]])-6)</f>
        <v>Washington D.C.</v>
      </c>
      <c r="N385" t="str">
        <f>MID(tbl_data[[#This Row],[Location]],LEN(tbl_data[[#This Row],[City]])+1,3)</f>
        <v>WDC</v>
      </c>
      <c r="O385" t="str">
        <f>RIGHT(tbl_data[[#This Row],[Location]],2)</f>
        <v>01</v>
      </c>
      <c r="P385" t="s">
        <v>330</v>
      </c>
      <c r="Q385" s="5" t="str">
        <f>LEFT(tbl_data[[#This Row],[Price]],1)</f>
        <v>$</v>
      </c>
      <c r="R385" s="9">
        <f>INT(MID(tbl_data[[#This Row],[Price]],2,10))</f>
        <v>427</v>
      </c>
    </row>
    <row r="386" spans="1:18" x14ac:dyDescent="0.25">
      <c r="A386" s="5">
        <v>385</v>
      </c>
      <c r="B386" t="s">
        <v>74</v>
      </c>
      <c r="C386" t="str">
        <f>LEFT(tbl_data[[#This Row],[Model]],FIND(" ",tbl_data[[#This Row],[Model]]))</f>
        <v xml:space="preserve">Supermicro </v>
      </c>
      <c r="D386" t="str">
        <f>RIGHT(tbl_data[[#This Row],[Model]],LEN(tbl_data[[#This Row],[Model]]) -FIND(" ",tbl_data[[#This Row],[Model]],LEN(tbl_data[[#This Row],[Model]])-9))</f>
        <v>E5620</v>
      </c>
      <c r="E386" t="s">
        <v>24</v>
      </c>
      <c r="F386">
        <f>IFERROR(INT(LEFT(tbl_data[[#This Row],[RAM]],2)), INT(LEFT(tbl_data[[#This Row],[RAM]],1)))</f>
        <v>32</v>
      </c>
      <c r="G386" t="str">
        <f>"GDDR"&amp; RIGHT(tbl_data[[#This Row],[RAM]],1)</f>
        <v>GDDR3</v>
      </c>
      <c r="H386" t="s">
        <v>75</v>
      </c>
      <c r="I386" t="str">
        <f>IF(MID(tbl_data[[#This Row],[HDD]],2,1)="x", LEFT(tbl_data[[#This Row],[HDD]],2), LEFT(tbl_data[[#This Row],[HDD]],3))</f>
        <v>24x</v>
      </c>
      <c r="J386" t="str">
        <f>MID(tbl_data[[#This Row],[HDD]],LEN(tbl_data[[#This Row],[HDD Count]])+1,LEN(tbl_data[[#This Row],[HDD]])-LEN(tbl_data[[#This Row],[Hard Type]])-LEN(tbl_data[[#This Row],[HDD Count]]))</f>
        <v>1TB</v>
      </c>
      <c r="K386" t="str">
        <f>IF(RIGHT(tbl_data[[#This Row],[HDD]],5)="SATA2","SATA2",IF(RIGHT(tbl_data[[#This Row],[HDD]],3)="SSD","SSD", IF(RIGHT(tbl_data[[#This Row],[HDD]],3)="SAS","SAS", FALSE)))</f>
        <v>SATA2</v>
      </c>
      <c r="L386" t="s">
        <v>211</v>
      </c>
      <c r="M386" t="str">
        <f>LEFT(tbl_data[[#This Row],[Location]],LEN(tbl_data[[#This Row],[Location]])-6)</f>
        <v>Frankfurt</v>
      </c>
      <c r="N386" t="str">
        <f>MID(tbl_data[[#This Row],[Location]],LEN(tbl_data[[#This Row],[City]])+1,3)</f>
        <v>FRA</v>
      </c>
      <c r="O386" t="str">
        <f>RIGHT(tbl_data[[#This Row],[Location]],2)</f>
        <v>10</v>
      </c>
      <c r="P386" t="s">
        <v>102</v>
      </c>
      <c r="Q386" s="5" t="str">
        <f>LEFT(tbl_data[[#This Row],[Price]],1)</f>
        <v>€</v>
      </c>
      <c r="R386" s="9">
        <f>INT(MID(tbl_data[[#This Row],[Price]],2,10))</f>
        <v>355</v>
      </c>
    </row>
    <row r="387" spans="1:18" x14ac:dyDescent="0.25">
      <c r="A387" s="5">
        <v>386</v>
      </c>
      <c r="B387" t="s">
        <v>92</v>
      </c>
      <c r="C387" t="str">
        <f>LEFT(tbl_data[[#This Row],[Model]],FIND(" ",tbl_data[[#This Row],[Model]]))</f>
        <v xml:space="preserve">Dell </v>
      </c>
      <c r="D387" t="str">
        <f>RIGHT(tbl_data[[#This Row],[Model]],LEN(tbl_data[[#This Row],[Model]]) -FIND(" ",tbl_data[[#This Row],[Model]],LEN(tbl_data[[#This Row],[Model]])-9))</f>
        <v>E5-2643</v>
      </c>
      <c r="E387" t="s">
        <v>24</v>
      </c>
      <c r="F387">
        <f>IFERROR(INT(LEFT(tbl_data[[#This Row],[RAM]],2)), INT(LEFT(tbl_data[[#This Row],[RAM]],1)))</f>
        <v>32</v>
      </c>
      <c r="G387" t="str">
        <f>"GDDR"&amp; RIGHT(tbl_data[[#This Row],[RAM]],1)</f>
        <v>GDDR3</v>
      </c>
      <c r="H387" t="s">
        <v>49</v>
      </c>
      <c r="I387" t="str">
        <f>IF(MID(tbl_data[[#This Row],[HDD]],2,1)="x", LEFT(tbl_data[[#This Row],[HDD]],2), LEFT(tbl_data[[#This Row],[HDD]],3))</f>
        <v>2x</v>
      </c>
      <c r="J387" t="str">
        <f>MID(tbl_data[[#This Row],[HDD]],LEN(tbl_data[[#This Row],[HDD Count]])+1,LEN(tbl_data[[#This Row],[HDD]])-LEN(tbl_data[[#This Row],[Hard Type]])-LEN(tbl_data[[#This Row],[HDD Count]]))</f>
        <v>120GB</v>
      </c>
      <c r="K387" t="str">
        <f>IF(RIGHT(tbl_data[[#This Row],[HDD]],5)="SATA2","SATA2",IF(RIGHT(tbl_data[[#This Row],[HDD]],3)="SSD","SSD", IF(RIGHT(tbl_data[[#This Row],[HDD]],3)="SAS","SAS", FALSE)))</f>
        <v>SSD</v>
      </c>
      <c r="L387" t="s">
        <v>211</v>
      </c>
      <c r="M387" t="str">
        <f>LEFT(tbl_data[[#This Row],[Location]],LEN(tbl_data[[#This Row],[Location]])-6)</f>
        <v>Frankfurt</v>
      </c>
      <c r="N387" t="str">
        <f>MID(tbl_data[[#This Row],[Location]],LEN(tbl_data[[#This Row],[City]])+1,3)</f>
        <v>FRA</v>
      </c>
      <c r="O387" t="str">
        <f>RIGHT(tbl_data[[#This Row],[Location]],2)</f>
        <v>10</v>
      </c>
      <c r="P387" t="s">
        <v>129</v>
      </c>
      <c r="Q387" s="5" t="str">
        <f>LEFT(tbl_data[[#This Row],[Price]],1)</f>
        <v>€</v>
      </c>
      <c r="R387" s="9">
        <f>INT(MID(tbl_data[[#This Row],[Price]],2,10))</f>
        <v>226</v>
      </c>
    </row>
    <row r="388" spans="1:18" x14ac:dyDescent="0.25">
      <c r="A388" s="5">
        <v>387</v>
      </c>
      <c r="B388" t="s">
        <v>157</v>
      </c>
      <c r="C388" t="str">
        <f>LEFT(tbl_data[[#This Row],[Model]],FIND(" ",tbl_data[[#This Row],[Model]]))</f>
        <v xml:space="preserve">Dell </v>
      </c>
      <c r="D388" t="str">
        <f>RIGHT(tbl_data[[#This Row],[Model]],LEN(tbl_data[[#This Row],[Model]]) -FIND(" ",tbl_data[[#This Row],[Model]],LEN(tbl_data[[#This Row],[Model]])-9))</f>
        <v>E5-2620</v>
      </c>
      <c r="E388" t="s">
        <v>24</v>
      </c>
      <c r="F388">
        <f>IFERROR(INT(LEFT(tbl_data[[#This Row],[RAM]],2)), INT(LEFT(tbl_data[[#This Row],[RAM]],1)))</f>
        <v>32</v>
      </c>
      <c r="G388" t="str">
        <f>"GDDR"&amp; RIGHT(tbl_data[[#This Row],[RAM]],1)</f>
        <v>GDDR3</v>
      </c>
      <c r="H388" t="s">
        <v>64</v>
      </c>
      <c r="I388" t="str">
        <f>IF(MID(tbl_data[[#This Row],[HDD]],2,1)="x", LEFT(tbl_data[[#This Row],[HDD]],2), LEFT(tbl_data[[#This Row],[HDD]],3))</f>
        <v>2x</v>
      </c>
      <c r="J388" t="str">
        <f>MID(tbl_data[[#This Row],[HDD]],LEN(tbl_data[[#This Row],[HDD Count]])+1,LEN(tbl_data[[#This Row],[HDD]])-LEN(tbl_data[[#This Row],[Hard Type]])-LEN(tbl_data[[#This Row],[HDD Count]]))</f>
        <v>1TB</v>
      </c>
      <c r="K388" t="str">
        <f>IF(RIGHT(tbl_data[[#This Row],[HDD]],5)="SATA2","SATA2",IF(RIGHT(tbl_data[[#This Row],[HDD]],3)="SSD","SSD", IF(RIGHT(tbl_data[[#This Row],[HDD]],3)="SAS","SAS", FALSE)))</f>
        <v>SATA2</v>
      </c>
      <c r="L388" t="s">
        <v>211</v>
      </c>
      <c r="M388" t="str">
        <f>LEFT(tbl_data[[#This Row],[Location]],LEN(tbl_data[[#This Row],[Location]])-6)</f>
        <v>Frankfurt</v>
      </c>
      <c r="N388" t="str">
        <f>MID(tbl_data[[#This Row],[Location]],LEN(tbl_data[[#This Row],[City]])+1,3)</f>
        <v>FRA</v>
      </c>
      <c r="O388" t="str">
        <f>RIGHT(tbl_data[[#This Row],[Location]],2)</f>
        <v>10</v>
      </c>
      <c r="P388" t="s">
        <v>127</v>
      </c>
      <c r="Q388" s="5" t="str">
        <f>LEFT(tbl_data[[#This Row],[Price]],1)</f>
        <v>€</v>
      </c>
      <c r="R388" s="9">
        <f>INT(MID(tbl_data[[#This Row],[Price]],2,10))</f>
        <v>192</v>
      </c>
    </row>
    <row r="389" spans="1:18" x14ac:dyDescent="0.25">
      <c r="A389" s="5">
        <v>388</v>
      </c>
      <c r="B389" t="s">
        <v>39</v>
      </c>
      <c r="C389" t="str">
        <f>LEFT(tbl_data[[#This Row],[Model]],FIND(" ",tbl_data[[#This Row],[Model]]))</f>
        <v xml:space="preserve">HP </v>
      </c>
      <c r="D389" t="str">
        <f>RIGHT(tbl_data[[#This Row],[Model]],LEN(tbl_data[[#This Row],[Model]]) -FIND(" ",tbl_data[[#This Row],[Model]],LEN(tbl_data[[#This Row],[Model]])-9))</f>
        <v>E5-2650</v>
      </c>
      <c r="E389" t="s">
        <v>199</v>
      </c>
      <c r="F389">
        <f>IFERROR(INT(LEFT(tbl_data[[#This Row],[RAM]],2)), INT(LEFT(tbl_data[[#This Row],[RAM]],1)))</f>
        <v>12</v>
      </c>
      <c r="G389" t="str">
        <f>"GDDR"&amp; RIGHT(tbl_data[[#This Row],[RAM]],1)</f>
        <v>GDDR3</v>
      </c>
      <c r="H389" t="s">
        <v>200</v>
      </c>
      <c r="I389" t="str">
        <f>IF(MID(tbl_data[[#This Row],[HDD]],2,1)="x", LEFT(tbl_data[[#This Row],[HDD]],2), LEFT(tbl_data[[#This Row],[HDD]],3))</f>
        <v>1x</v>
      </c>
      <c r="J389" t="str">
        <f>MID(tbl_data[[#This Row],[HDD]],LEN(tbl_data[[#This Row],[HDD Count]])+1,LEN(tbl_data[[#This Row],[HDD]])-LEN(tbl_data[[#This Row],[Hard Type]])-LEN(tbl_data[[#This Row],[HDD Count]]))</f>
        <v>120GB</v>
      </c>
      <c r="K389" t="str">
        <f>IF(RIGHT(tbl_data[[#This Row],[HDD]],5)="SATA2","SATA2",IF(RIGHT(tbl_data[[#This Row],[HDD]],3)="SSD","SSD", IF(RIGHT(tbl_data[[#This Row],[HDD]],3)="SAS","SAS", FALSE)))</f>
        <v>SSD</v>
      </c>
      <c r="L389" t="s">
        <v>211</v>
      </c>
      <c r="M389" t="str">
        <f>LEFT(tbl_data[[#This Row],[Location]],LEN(tbl_data[[#This Row],[Location]])-6)</f>
        <v>Frankfurt</v>
      </c>
      <c r="N389" t="str">
        <f>MID(tbl_data[[#This Row],[Location]],LEN(tbl_data[[#This Row],[City]])+1,3)</f>
        <v>FRA</v>
      </c>
      <c r="O389" t="str">
        <f>RIGHT(tbl_data[[#This Row],[Location]],2)</f>
        <v>10</v>
      </c>
      <c r="P389" t="s">
        <v>123</v>
      </c>
      <c r="Q389" s="5" t="str">
        <f>LEFT(tbl_data[[#This Row],[Price]],1)</f>
        <v>€</v>
      </c>
      <c r="R389" s="9">
        <f>INT(MID(tbl_data[[#This Row],[Price]],2,10))</f>
        <v>252</v>
      </c>
    </row>
    <row r="390" spans="1:18" x14ac:dyDescent="0.25">
      <c r="A390" s="5">
        <v>389</v>
      </c>
      <c r="B390" t="s">
        <v>27</v>
      </c>
      <c r="C390" t="str">
        <f>LEFT(tbl_data[[#This Row],[Model]],FIND(" ",tbl_data[[#This Row],[Model]]))</f>
        <v xml:space="preserve">HP </v>
      </c>
      <c r="D390" t="str">
        <f>RIGHT(tbl_data[[#This Row],[Model]],LEN(tbl_data[[#This Row],[Model]]) -FIND(" ",tbl_data[[#This Row],[Model]],LEN(tbl_data[[#This Row],[Model]])-9))</f>
        <v>E5-2420</v>
      </c>
      <c r="E390" t="s">
        <v>19</v>
      </c>
      <c r="F390">
        <f>IFERROR(INT(LEFT(tbl_data[[#This Row],[RAM]],2)), INT(LEFT(tbl_data[[#This Row],[RAM]],1)))</f>
        <v>16</v>
      </c>
      <c r="G390" t="str">
        <f>"GDDR"&amp; RIGHT(tbl_data[[#This Row],[RAM]],1)</f>
        <v>GDDR3</v>
      </c>
      <c r="H390" t="s">
        <v>194</v>
      </c>
      <c r="I390" t="str">
        <f>IF(MID(tbl_data[[#This Row],[HDD]],2,1)="x", LEFT(tbl_data[[#This Row],[HDD]],2), LEFT(tbl_data[[#This Row],[HDD]],3))</f>
        <v>8x</v>
      </c>
      <c r="J390" t="str">
        <f>MID(tbl_data[[#This Row],[HDD]],LEN(tbl_data[[#This Row],[HDD Count]])+1,LEN(tbl_data[[#This Row],[HDD]])-LEN(tbl_data[[#This Row],[Hard Type]])-LEN(tbl_data[[#This Row],[HDD Count]]))</f>
        <v>3TB</v>
      </c>
      <c r="K390" t="str">
        <f>IF(RIGHT(tbl_data[[#This Row],[HDD]],5)="SATA2","SATA2",IF(RIGHT(tbl_data[[#This Row],[HDD]],3)="SSD","SSD", IF(RIGHT(tbl_data[[#This Row],[HDD]],3)="SAS","SAS", FALSE)))</f>
        <v>SATA2</v>
      </c>
      <c r="L390" t="s">
        <v>211</v>
      </c>
      <c r="M390" t="str">
        <f>LEFT(tbl_data[[#This Row],[Location]],LEN(tbl_data[[#This Row],[Location]])-6)</f>
        <v>Frankfurt</v>
      </c>
      <c r="N390" t="str">
        <f>MID(tbl_data[[#This Row],[Location]],LEN(tbl_data[[#This Row],[City]])+1,3)</f>
        <v>FRA</v>
      </c>
      <c r="O390" t="str">
        <f>RIGHT(tbl_data[[#This Row],[Location]],2)</f>
        <v>10</v>
      </c>
      <c r="P390" t="s">
        <v>348</v>
      </c>
      <c r="Q390" s="5" t="str">
        <f>LEFT(tbl_data[[#This Row],[Price]],1)</f>
        <v>€</v>
      </c>
      <c r="R390" s="9">
        <f>INT(MID(tbl_data[[#This Row],[Price]],2,10))</f>
        <v>170</v>
      </c>
    </row>
    <row r="391" spans="1:18" x14ac:dyDescent="0.25">
      <c r="A391" s="5">
        <v>390</v>
      </c>
      <c r="B391" t="s">
        <v>27</v>
      </c>
      <c r="C391" t="str">
        <f>LEFT(tbl_data[[#This Row],[Model]],FIND(" ",tbl_data[[#This Row],[Model]]))</f>
        <v xml:space="preserve">HP </v>
      </c>
      <c r="D391" t="str">
        <f>RIGHT(tbl_data[[#This Row],[Model]],LEN(tbl_data[[#This Row],[Model]]) -FIND(" ",tbl_data[[#This Row],[Model]],LEN(tbl_data[[#This Row],[Model]])-9))</f>
        <v>E5-2420</v>
      </c>
      <c r="E391" t="s">
        <v>40</v>
      </c>
      <c r="F391">
        <f>IFERROR(INT(LEFT(tbl_data[[#This Row],[RAM]],2)), INT(LEFT(tbl_data[[#This Row],[RAM]],1)))</f>
        <v>64</v>
      </c>
      <c r="G391" t="str">
        <f>"GDDR"&amp; RIGHT(tbl_data[[#This Row],[RAM]],1)</f>
        <v>GDDR3</v>
      </c>
      <c r="H391" t="s">
        <v>25</v>
      </c>
      <c r="I391" t="str">
        <f>IF(MID(tbl_data[[#This Row],[HDD]],2,1)="x", LEFT(tbl_data[[#This Row],[HDD]],2), LEFT(tbl_data[[#This Row],[HDD]],3))</f>
        <v>8x</v>
      </c>
      <c r="J391" t="str">
        <f>MID(tbl_data[[#This Row],[HDD]],LEN(tbl_data[[#This Row],[HDD Count]])+1,LEN(tbl_data[[#This Row],[HDD]])-LEN(tbl_data[[#This Row],[Hard Type]])-LEN(tbl_data[[#This Row],[HDD Count]]))</f>
        <v>2TB</v>
      </c>
      <c r="K391" t="str">
        <f>IF(RIGHT(tbl_data[[#This Row],[HDD]],5)="SATA2","SATA2",IF(RIGHT(tbl_data[[#This Row],[HDD]],3)="SSD","SSD", IF(RIGHT(tbl_data[[#This Row],[HDD]],3)="SAS","SAS", FALSE)))</f>
        <v>SATA2</v>
      </c>
      <c r="L391" t="s">
        <v>211</v>
      </c>
      <c r="M391" t="str">
        <f>LEFT(tbl_data[[#This Row],[Location]],LEN(tbl_data[[#This Row],[Location]])-6)</f>
        <v>Frankfurt</v>
      </c>
      <c r="N391" t="str">
        <f>MID(tbl_data[[#This Row],[Location]],LEN(tbl_data[[#This Row],[City]])+1,3)</f>
        <v>FRA</v>
      </c>
      <c r="O391" t="str">
        <f>RIGHT(tbl_data[[#This Row],[Location]],2)</f>
        <v>10</v>
      </c>
      <c r="P391" t="s">
        <v>348</v>
      </c>
      <c r="Q391" s="5" t="str">
        <f>LEFT(tbl_data[[#This Row],[Price]],1)</f>
        <v>€</v>
      </c>
      <c r="R391" s="9">
        <f>INT(MID(tbl_data[[#This Row],[Price]],2,10))</f>
        <v>170</v>
      </c>
    </row>
    <row r="392" spans="1:18" x14ac:dyDescent="0.25">
      <c r="A392" s="5">
        <v>391</v>
      </c>
      <c r="B392" t="s">
        <v>27</v>
      </c>
      <c r="C392" t="str">
        <f>LEFT(tbl_data[[#This Row],[Model]],FIND(" ",tbl_data[[#This Row],[Model]]))</f>
        <v xml:space="preserve">HP </v>
      </c>
      <c r="D392" t="str">
        <f>RIGHT(tbl_data[[#This Row],[Model]],LEN(tbl_data[[#This Row],[Model]]) -FIND(" ",tbl_data[[#This Row],[Model]],LEN(tbl_data[[#This Row],[Model]])-9))</f>
        <v>E5-2420</v>
      </c>
      <c r="E392" t="s">
        <v>40</v>
      </c>
      <c r="F392">
        <f>IFERROR(INT(LEFT(tbl_data[[#This Row],[RAM]],2)), INT(LEFT(tbl_data[[#This Row],[RAM]],1)))</f>
        <v>64</v>
      </c>
      <c r="G392" t="str">
        <f>"GDDR"&amp; RIGHT(tbl_data[[#This Row],[RAM]],1)</f>
        <v>GDDR3</v>
      </c>
      <c r="H392" t="s">
        <v>25</v>
      </c>
      <c r="I392" t="str">
        <f>IF(MID(tbl_data[[#This Row],[HDD]],2,1)="x", LEFT(tbl_data[[#This Row],[HDD]],2), LEFT(tbl_data[[#This Row],[HDD]],3))</f>
        <v>8x</v>
      </c>
      <c r="J392" t="str">
        <f>MID(tbl_data[[#This Row],[HDD]],LEN(tbl_data[[#This Row],[HDD Count]])+1,LEN(tbl_data[[#This Row],[HDD]])-LEN(tbl_data[[#This Row],[Hard Type]])-LEN(tbl_data[[#This Row],[HDD Count]]))</f>
        <v>2TB</v>
      </c>
      <c r="K392" t="str">
        <f>IF(RIGHT(tbl_data[[#This Row],[HDD]],5)="SATA2","SATA2",IF(RIGHT(tbl_data[[#This Row],[HDD]],3)="SSD","SSD", IF(RIGHT(tbl_data[[#This Row],[HDD]],3)="SAS","SAS", FALSE)))</f>
        <v>SATA2</v>
      </c>
      <c r="L392" t="s">
        <v>171</v>
      </c>
      <c r="M392" t="str">
        <f>LEFT(tbl_data[[#This Row],[Location]],LEN(tbl_data[[#This Row],[Location]])-6)</f>
        <v>San Francisco</v>
      </c>
      <c r="N392" t="str">
        <f>MID(tbl_data[[#This Row],[Location]],LEN(tbl_data[[#This Row],[City]])+1,3)</f>
        <v>SFO</v>
      </c>
      <c r="O392" t="str">
        <f>RIGHT(tbl_data[[#This Row],[Location]],2)</f>
        <v>12</v>
      </c>
      <c r="P392" t="s">
        <v>268</v>
      </c>
      <c r="Q392" s="5" t="str">
        <f>LEFT(tbl_data[[#This Row],[Price]],1)</f>
        <v>$</v>
      </c>
      <c r="R392" s="9">
        <f>INT(MID(tbl_data[[#This Row],[Price]],2,10))</f>
        <v>200</v>
      </c>
    </row>
    <row r="393" spans="1:18" x14ac:dyDescent="0.25">
      <c r="A393" s="5">
        <v>392</v>
      </c>
      <c r="B393" t="s">
        <v>27</v>
      </c>
      <c r="C393" t="str">
        <f>LEFT(tbl_data[[#This Row],[Model]],FIND(" ",tbl_data[[#This Row],[Model]]))</f>
        <v xml:space="preserve">HP </v>
      </c>
      <c r="D393" t="str">
        <f>RIGHT(tbl_data[[#This Row],[Model]],LEN(tbl_data[[#This Row],[Model]]) -FIND(" ",tbl_data[[#This Row],[Model]],LEN(tbl_data[[#This Row],[Model]])-9))</f>
        <v>E5-2420</v>
      </c>
      <c r="E393" t="s">
        <v>19</v>
      </c>
      <c r="F393">
        <f>IFERROR(INT(LEFT(tbl_data[[#This Row],[RAM]],2)), INT(LEFT(tbl_data[[#This Row],[RAM]],1)))</f>
        <v>16</v>
      </c>
      <c r="G393" t="str">
        <f>"GDDR"&amp; RIGHT(tbl_data[[#This Row],[RAM]],1)</f>
        <v>GDDR3</v>
      </c>
      <c r="H393" t="s">
        <v>194</v>
      </c>
      <c r="I393" t="str">
        <f>IF(MID(tbl_data[[#This Row],[HDD]],2,1)="x", LEFT(tbl_data[[#This Row],[HDD]],2), LEFT(tbl_data[[#This Row],[HDD]],3))</f>
        <v>8x</v>
      </c>
      <c r="J393" t="str">
        <f>MID(tbl_data[[#This Row],[HDD]],LEN(tbl_data[[#This Row],[HDD Count]])+1,LEN(tbl_data[[#This Row],[HDD]])-LEN(tbl_data[[#This Row],[Hard Type]])-LEN(tbl_data[[#This Row],[HDD Count]]))</f>
        <v>3TB</v>
      </c>
      <c r="K393" t="str">
        <f>IF(RIGHT(tbl_data[[#This Row],[HDD]],5)="SATA2","SATA2",IF(RIGHT(tbl_data[[#This Row],[HDD]],3)="SSD","SSD", IF(RIGHT(tbl_data[[#This Row],[HDD]],3)="SAS","SAS", FALSE)))</f>
        <v>SATA2</v>
      </c>
      <c r="L393" t="s">
        <v>171</v>
      </c>
      <c r="M393" t="str">
        <f>LEFT(tbl_data[[#This Row],[Location]],LEN(tbl_data[[#This Row],[Location]])-6)</f>
        <v>San Francisco</v>
      </c>
      <c r="N393" t="str">
        <f>MID(tbl_data[[#This Row],[Location]],LEN(tbl_data[[#This Row],[City]])+1,3)</f>
        <v>SFO</v>
      </c>
      <c r="O393" t="str">
        <f>RIGHT(tbl_data[[#This Row],[Location]],2)</f>
        <v>12</v>
      </c>
      <c r="P393" t="s">
        <v>268</v>
      </c>
      <c r="Q393" s="5" t="str">
        <f>LEFT(tbl_data[[#This Row],[Price]],1)</f>
        <v>$</v>
      </c>
      <c r="R393" s="9">
        <f>INT(MID(tbl_data[[#This Row],[Price]],2,10))</f>
        <v>200</v>
      </c>
    </row>
    <row r="394" spans="1:18" x14ac:dyDescent="0.25">
      <c r="A394" s="5">
        <v>393</v>
      </c>
      <c r="B394" t="s">
        <v>196</v>
      </c>
      <c r="C394" t="str">
        <f>LEFT(tbl_data[[#This Row],[Model]],FIND(" ",tbl_data[[#This Row],[Model]]))</f>
        <v xml:space="preserve">IBM </v>
      </c>
      <c r="D394" t="str">
        <f>RIGHT(tbl_data[[#This Row],[Model]],LEN(tbl_data[[#This Row],[Model]]) -FIND(" ",tbl_data[[#This Row],[Model]],LEN(tbl_data[[#This Row],[Model]])-9))</f>
        <v>E5-2620</v>
      </c>
      <c r="E394" t="s">
        <v>24</v>
      </c>
      <c r="F394">
        <f>IFERROR(INT(LEFT(tbl_data[[#This Row],[RAM]],2)), INT(LEFT(tbl_data[[#This Row],[RAM]],1)))</f>
        <v>32</v>
      </c>
      <c r="G394" t="str">
        <f>"GDDR"&amp; RIGHT(tbl_data[[#This Row],[RAM]],1)</f>
        <v>GDDR3</v>
      </c>
      <c r="H394" t="s">
        <v>64</v>
      </c>
      <c r="I394" t="str">
        <f>IF(MID(tbl_data[[#This Row],[HDD]],2,1)="x", LEFT(tbl_data[[#This Row],[HDD]],2), LEFT(tbl_data[[#This Row],[HDD]],3))</f>
        <v>2x</v>
      </c>
      <c r="J394" t="str">
        <f>MID(tbl_data[[#This Row],[HDD]],LEN(tbl_data[[#This Row],[HDD Count]])+1,LEN(tbl_data[[#This Row],[HDD]])-LEN(tbl_data[[#This Row],[Hard Type]])-LEN(tbl_data[[#This Row],[HDD Count]]))</f>
        <v>1TB</v>
      </c>
      <c r="K394" t="str">
        <f>IF(RIGHT(tbl_data[[#This Row],[HDD]],5)="SATA2","SATA2",IF(RIGHT(tbl_data[[#This Row],[HDD]],3)="SSD","SSD", IF(RIGHT(tbl_data[[#This Row],[HDD]],3)="SAS","SAS", FALSE)))</f>
        <v>SATA2</v>
      </c>
      <c r="L394" t="s">
        <v>171</v>
      </c>
      <c r="M394" t="str">
        <f>LEFT(tbl_data[[#This Row],[Location]],LEN(tbl_data[[#This Row],[Location]])-6)</f>
        <v>San Francisco</v>
      </c>
      <c r="N394" t="str">
        <f>MID(tbl_data[[#This Row],[Location]],LEN(tbl_data[[#This Row],[City]])+1,3)</f>
        <v>SFO</v>
      </c>
      <c r="O394" t="str">
        <f>RIGHT(tbl_data[[#This Row],[Location]],2)</f>
        <v>12</v>
      </c>
      <c r="P394" t="s">
        <v>328</v>
      </c>
      <c r="Q394" s="5" t="str">
        <f>LEFT(tbl_data[[#This Row],[Price]],1)</f>
        <v>$</v>
      </c>
      <c r="R394" s="9">
        <f>INT(MID(tbl_data[[#This Row],[Price]],2,10))</f>
        <v>226</v>
      </c>
    </row>
    <row r="395" spans="1:18" x14ac:dyDescent="0.25">
      <c r="A395" s="5">
        <v>394</v>
      </c>
      <c r="B395" t="s">
        <v>269</v>
      </c>
      <c r="C395" t="str">
        <f>LEFT(tbl_data[[#This Row],[Model]],FIND(" ",tbl_data[[#This Row],[Model]]))</f>
        <v xml:space="preserve">Dell </v>
      </c>
      <c r="D395" t="str">
        <f>RIGHT(tbl_data[[#This Row],[Model]],LEN(tbl_data[[#This Row],[Model]]) -FIND(" ",tbl_data[[#This Row],[Model]],LEN(tbl_data[[#This Row],[Model]])-9))</f>
        <v>E5504</v>
      </c>
      <c r="E395" t="s">
        <v>45</v>
      </c>
      <c r="F395">
        <f>IFERROR(INT(LEFT(tbl_data[[#This Row],[RAM]],2)), INT(LEFT(tbl_data[[#This Row],[RAM]],1)))</f>
        <v>4</v>
      </c>
      <c r="G395" t="str">
        <f>"GDDR"&amp; RIGHT(tbl_data[[#This Row],[RAM]],1)</f>
        <v>GDDR3</v>
      </c>
      <c r="H395" t="s">
        <v>46</v>
      </c>
      <c r="I395" t="str">
        <f>IF(MID(tbl_data[[#This Row],[HDD]],2,1)="x", LEFT(tbl_data[[#This Row],[HDD]],2), LEFT(tbl_data[[#This Row],[HDD]],3))</f>
        <v>4x</v>
      </c>
      <c r="J395" t="str">
        <f>MID(tbl_data[[#This Row],[HDD]],LEN(tbl_data[[#This Row],[HDD Count]])+1,LEN(tbl_data[[#This Row],[HDD]])-LEN(tbl_data[[#This Row],[Hard Type]])-LEN(tbl_data[[#This Row],[HDD Count]]))</f>
        <v>1TB</v>
      </c>
      <c r="K395" t="str">
        <f>IF(RIGHT(tbl_data[[#This Row],[HDD]],5)="SATA2","SATA2",IF(RIGHT(tbl_data[[#This Row],[HDD]],3)="SSD","SSD", IF(RIGHT(tbl_data[[#This Row],[HDD]],3)="SAS","SAS", FALSE)))</f>
        <v>SATA2</v>
      </c>
      <c r="L395" t="s">
        <v>167</v>
      </c>
      <c r="M395" t="str">
        <f>LEFT(tbl_data[[#This Row],[Location]],LEN(tbl_data[[#This Row],[Location]])-6)</f>
        <v>Washington D.C.</v>
      </c>
      <c r="N395" t="str">
        <f>MID(tbl_data[[#This Row],[Location]],LEN(tbl_data[[#This Row],[City]])+1,3)</f>
        <v>WDC</v>
      </c>
      <c r="O395" t="str">
        <f>RIGHT(tbl_data[[#This Row],[Location]],2)</f>
        <v>01</v>
      </c>
      <c r="P395" t="s">
        <v>240</v>
      </c>
      <c r="Q395" s="5" t="str">
        <f>LEFT(tbl_data[[#This Row],[Price]],1)</f>
        <v>$</v>
      </c>
      <c r="R395" s="9">
        <f>INT(MID(tbl_data[[#This Row],[Price]],2,10))</f>
        <v>110</v>
      </c>
    </row>
    <row r="396" spans="1:18" x14ac:dyDescent="0.25">
      <c r="A396" s="5">
        <v>395</v>
      </c>
      <c r="B396" t="s">
        <v>23</v>
      </c>
      <c r="C396" t="str">
        <f>LEFT(tbl_data[[#This Row],[Model]],FIND(" ",tbl_data[[#This Row],[Model]]))</f>
        <v xml:space="preserve">HP </v>
      </c>
      <c r="D396" t="str">
        <f>RIGHT(tbl_data[[#This Row],[Model]],LEN(tbl_data[[#This Row],[Model]]) -FIND(" ",tbl_data[[#This Row],[Model]],LEN(tbl_data[[#This Row],[Model]])-9))</f>
        <v>E5620</v>
      </c>
      <c r="E396" t="s">
        <v>24</v>
      </c>
      <c r="F396">
        <f>IFERROR(INT(LEFT(tbl_data[[#This Row],[RAM]],2)), INT(LEFT(tbl_data[[#This Row],[RAM]],1)))</f>
        <v>32</v>
      </c>
      <c r="G396" t="str">
        <f>"GDDR"&amp; RIGHT(tbl_data[[#This Row],[RAM]],1)</f>
        <v>GDDR3</v>
      </c>
      <c r="H396" t="s">
        <v>188</v>
      </c>
      <c r="I396" t="str">
        <f>IF(MID(tbl_data[[#This Row],[HDD]],2,1)="x", LEFT(tbl_data[[#This Row],[HDD]],2), LEFT(tbl_data[[#This Row],[HDD]],3))</f>
        <v>8x</v>
      </c>
      <c r="J396" t="str">
        <f>MID(tbl_data[[#This Row],[HDD]],LEN(tbl_data[[#This Row],[HDD Count]])+1,LEN(tbl_data[[#This Row],[HDD]])-LEN(tbl_data[[#This Row],[Hard Type]])-LEN(tbl_data[[#This Row],[HDD Count]]))</f>
        <v>300GB</v>
      </c>
      <c r="K396" t="str">
        <f>IF(RIGHT(tbl_data[[#This Row],[HDD]],5)="SATA2","SATA2",IF(RIGHT(tbl_data[[#This Row],[HDD]],3)="SSD","SSD", IF(RIGHT(tbl_data[[#This Row],[HDD]],3)="SAS","SAS", FALSE)))</f>
        <v>SAS</v>
      </c>
      <c r="L396" t="s">
        <v>167</v>
      </c>
      <c r="M396" t="str">
        <f>LEFT(tbl_data[[#This Row],[Location]],LEN(tbl_data[[#This Row],[Location]])-6)</f>
        <v>Washington D.C.</v>
      </c>
      <c r="N396" t="str">
        <f>MID(tbl_data[[#This Row],[Location]],LEN(tbl_data[[#This Row],[City]])+1,3)</f>
        <v>WDC</v>
      </c>
      <c r="O396" t="str">
        <f>RIGHT(tbl_data[[#This Row],[Location]],2)</f>
        <v>01</v>
      </c>
      <c r="P396" t="s">
        <v>249</v>
      </c>
      <c r="Q396" s="5" t="str">
        <f>LEFT(tbl_data[[#This Row],[Price]],1)</f>
        <v>$</v>
      </c>
      <c r="R396" s="9">
        <f>INT(MID(tbl_data[[#This Row],[Price]],2,10))</f>
        <v>176</v>
      </c>
    </row>
    <row r="397" spans="1:18" x14ac:dyDescent="0.25">
      <c r="A397" s="5">
        <v>396</v>
      </c>
      <c r="B397" t="s">
        <v>94</v>
      </c>
      <c r="C397" t="str">
        <f>LEFT(tbl_data[[#This Row],[Model]],FIND(" ",tbl_data[[#This Row],[Model]]))</f>
        <v xml:space="preserve">HP </v>
      </c>
      <c r="D397" t="str">
        <f>RIGHT(tbl_data[[#This Row],[Model]],LEN(tbl_data[[#This Row],[Model]]) -FIND(" ",tbl_data[[#This Row],[Model]],LEN(tbl_data[[#This Row],[Model]])-9))</f>
        <v>E5645</v>
      </c>
      <c r="E397" t="s">
        <v>24</v>
      </c>
      <c r="F397">
        <f>IFERROR(INT(LEFT(tbl_data[[#This Row],[RAM]],2)), INT(LEFT(tbl_data[[#This Row],[RAM]],1)))</f>
        <v>32</v>
      </c>
      <c r="G397" t="str">
        <f>"GDDR"&amp; RIGHT(tbl_data[[#This Row],[RAM]],1)</f>
        <v>GDDR3</v>
      </c>
      <c r="H397" t="s">
        <v>25</v>
      </c>
      <c r="I397" t="str">
        <f>IF(MID(tbl_data[[#This Row],[HDD]],2,1)="x", LEFT(tbl_data[[#This Row],[HDD]],2), LEFT(tbl_data[[#This Row],[HDD]],3))</f>
        <v>8x</v>
      </c>
      <c r="J397" t="str">
        <f>MID(tbl_data[[#This Row],[HDD]],LEN(tbl_data[[#This Row],[HDD Count]])+1,LEN(tbl_data[[#This Row],[HDD]])-LEN(tbl_data[[#This Row],[Hard Type]])-LEN(tbl_data[[#This Row],[HDD Count]]))</f>
        <v>2TB</v>
      </c>
      <c r="K397" t="str">
        <f>IF(RIGHT(tbl_data[[#This Row],[HDD]],5)="SATA2","SATA2",IF(RIGHT(tbl_data[[#This Row],[HDD]],3)="SSD","SSD", IF(RIGHT(tbl_data[[#This Row],[HDD]],3)="SAS","SAS", FALSE)))</f>
        <v>SATA2</v>
      </c>
      <c r="L397" t="s">
        <v>167</v>
      </c>
      <c r="M397" t="str">
        <f>LEFT(tbl_data[[#This Row],[Location]],LEN(tbl_data[[#This Row],[Location]])-6)</f>
        <v>Washington D.C.</v>
      </c>
      <c r="N397" t="str">
        <f>MID(tbl_data[[#This Row],[Location]],LEN(tbl_data[[#This Row],[City]])+1,3)</f>
        <v>WDC</v>
      </c>
      <c r="O397" t="str">
        <f>RIGHT(tbl_data[[#This Row],[Location]],2)</f>
        <v>01</v>
      </c>
      <c r="P397" t="s">
        <v>327</v>
      </c>
      <c r="Q397" s="5" t="str">
        <f>LEFT(tbl_data[[#This Row],[Price]],1)</f>
        <v>$</v>
      </c>
      <c r="R397" s="9">
        <f>INT(MID(tbl_data[[#This Row],[Price]],2,10))</f>
        <v>193</v>
      </c>
    </row>
    <row r="398" spans="1:18" x14ac:dyDescent="0.25">
      <c r="A398" s="5">
        <v>397</v>
      </c>
      <c r="B398" t="s">
        <v>27</v>
      </c>
      <c r="C398" t="str">
        <f>LEFT(tbl_data[[#This Row],[Model]],FIND(" ",tbl_data[[#This Row],[Model]]))</f>
        <v xml:space="preserve">HP </v>
      </c>
      <c r="D398" t="str">
        <f>RIGHT(tbl_data[[#This Row],[Model]],LEN(tbl_data[[#This Row],[Model]]) -FIND(" ",tbl_data[[#This Row],[Model]],LEN(tbl_data[[#This Row],[Model]])-9))</f>
        <v>E5-2420</v>
      </c>
      <c r="E398" t="s">
        <v>40</v>
      </c>
      <c r="F398">
        <f>IFERROR(INT(LEFT(tbl_data[[#This Row],[RAM]],2)), INT(LEFT(tbl_data[[#This Row],[RAM]],1)))</f>
        <v>64</v>
      </c>
      <c r="G398" t="str">
        <f>"GDDR"&amp; RIGHT(tbl_data[[#This Row],[RAM]],1)</f>
        <v>GDDR3</v>
      </c>
      <c r="H398" t="s">
        <v>25</v>
      </c>
      <c r="I398" t="str">
        <f>IF(MID(tbl_data[[#This Row],[HDD]],2,1)="x", LEFT(tbl_data[[#This Row],[HDD]],2), LEFT(tbl_data[[#This Row],[HDD]],3))</f>
        <v>8x</v>
      </c>
      <c r="J398" t="str">
        <f>MID(tbl_data[[#This Row],[HDD]],LEN(tbl_data[[#This Row],[HDD Count]])+1,LEN(tbl_data[[#This Row],[HDD]])-LEN(tbl_data[[#This Row],[Hard Type]])-LEN(tbl_data[[#This Row],[HDD Count]]))</f>
        <v>2TB</v>
      </c>
      <c r="K398" t="str">
        <f>IF(RIGHT(tbl_data[[#This Row],[HDD]],5)="SATA2","SATA2",IF(RIGHT(tbl_data[[#This Row],[HDD]],3)="SSD","SSD", IF(RIGHT(tbl_data[[#This Row],[HDD]],3)="SAS","SAS", FALSE)))</f>
        <v>SATA2</v>
      </c>
      <c r="L398" t="s">
        <v>167</v>
      </c>
      <c r="M398" t="str">
        <f>LEFT(tbl_data[[#This Row],[Location]],LEN(tbl_data[[#This Row],[Location]])-6)</f>
        <v>Washington D.C.</v>
      </c>
      <c r="N398" t="str">
        <f>MID(tbl_data[[#This Row],[Location]],LEN(tbl_data[[#This Row],[City]])+1,3)</f>
        <v>WDC</v>
      </c>
      <c r="O398" t="str">
        <f>RIGHT(tbl_data[[#This Row],[Location]],2)</f>
        <v>01</v>
      </c>
      <c r="P398" t="s">
        <v>268</v>
      </c>
      <c r="Q398" s="5" t="str">
        <f>LEFT(tbl_data[[#This Row],[Price]],1)</f>
        <v>$</v>
      </c>
      <c r="R398" s="9">
        <f>INT(MID(tbl_data[[#This Row],[Price]],2,10))</f>
        <v>200</v>
      </c>
    </row>
    <row r="399" spans="1:18" x14ac:dyDescent="0.25">
      <c r="A399" s="5">
        <v>398</v>
      </c>
      <c r="B399" t="s">
        <v>27</v>
      </c>
      <c r="C399" t="str">
        <f>LEFT(tbl_data[[#This Row],[Model]],FIND(" ",tbl_data[[#This Row],[Model]]))</f>
        <v xml:space="preserve">HP </v>
      </c>
      <c r="D399" t="str">
        <f>RIGHT(tbl_data[[#This Row],[Model]],LEN(tbl_data[[#This Row],[Model]]) -FIND(" ",tbl_data[[#This Row],[Model]],LEN(tbl_data[[#This Row],[Model]])-9))</f>
        <v>E5-2420</v>
      </c>
      <c r="E399" t="s">
        <v>19</v>
      </c>
      <c r="F399">
        <f>IFERROR(INT(LEFT(tbl_data[[#This Row],[RAM]],2)), INT(LEFT(tbl_data[[#This Row],[RAM]],1)))</f>
        <v>16</v>
      </c>
      <c r="G399" t="str">
        <f>"GDDR"&amp; RIGHT(tbl_data[[#This Row],[RAM]],1)</f>
        <v>GDDR3</v>
      </c>
      <c r="H399" t="s">
        <v>194</v>
      </c>
      <c r="I399" t="str">
        <f>IF(MID(tbl_data[[#This Row],[HDD]],2,1)="x", LEFT(tbl_data[[#This Row],[HDD]],2), LEFT(tbl_data[[#This Row],[HDD]],3))</f>
        <v>8x</v>
      </c>
      <c r="J399" t="str">
        <f>MID(tbl_data[[#This Row],[HDD]],LEN(tbl_data[[#This Row],[HDD Count]])+1,LEN(tbl_data[[#This Row],[HDD]])-LEN(tbl_data[[#This Row],[Hard Type]])-LEN(tbl_data[[#This Row],[HDD Count]]))</f>
        <v>3TB</v>
      </c>
      <c r="K399" t="str">
        <f>IF(RIGHT(tbl_data[[#This Row],[HDD]],5)="SATA2","SATA2",IF(RIGHT(tbl_data[[#This Row],[HDD]],3)="SSD","SSD", IF(RIGHT(tbl_data[[#This Row],[HDD]],3)="SAS","SAS", FALSE)))</f>
        <v>SATA2</v>
      </c>
      <c r="L399" t="s">
        <v>167</v>
      </c>
      <c r="M399" t="str">
        <f>LEFT(tbl_data[[#This Row],[Location]],LEN(tbl_data[[#This Row],[Location]])-6)</f>
        <v>Washington D.C.</v>
      </c>
      <c r="N399" t="str">
        <f>MID(tbl_data[[#This Row],[Location]],LEN(tbl_data[[#This Row],[City]])+1,3)</f>
        <v>WDC</v>
      </c>
      <c r="O399" t="str">
        <f>RIGHT(tbl_data[[#This Row],[Location]],2)</f>
        <v>01</v>
      </c>
      <c r="P399" t="s">
        <v>319</v>
      </c>
      <c r="Q399" s="5" t="str">
        <f>LEFT(tbl_data[[#This Row],[Price]],1)</f>
        <v>$</v>
      </c>
      <c r="R399" s="9">
        <f>INT(MID(tbl_data[[#This Row],[Price]],2,10))</f>
        <v>230</v>
      </c>
    </row>
    <row r="400" spans="1:18" x14ac:dyDescent="0.25">
      <c r="A400" s="5">
        <v>399</v>
      </c>
      <c r="B400" t="s">
        <v>86</v>
      </c>
      <c r="C400" t="str">
        <f>LEFT(tbl_data[[#This Row],[Model]],FIND(" ",tbl_data[[#This Row],[Model]]))</f>
        <v xml:space="preserve">HP </v>
      </c>
      <c r="D400" t="str">
        <f>RIGHT(tbl_data[[#This Row],[Model]],LEN(tbl_data[[#This Row],[Model]]) -FIND(" ",tbl_data[[#This Row],[Model]],LEN(tbl_data[[#This Row],[Model]])-9))</f>
        <v>E5-2620</v>
      </c>
      <c r="E400" t="s">
        <v>24</v>
      </c>
      <c r="F400">
        <f>IFERROR(INT(LEFT(tbl_data[[#This Row],[RAM]],2)), INT(LEFT(tbl_data[[#This Row],[RAM]],1)))</f>
        <v>32</v>
      </c>
      <c r="G400" t="str">
        <f>"GDDR"&amp; RIGHT(tbl_data[[#This Row],[RAM]],1)</f>
        <v>GDDR3</v>
      </c>
      <c r="H400" t="s">
        <v>64</v>
      </c>
      <c r="I400" t="str">
        <f>IF(MID(tbl_data[[#This Row],[HDD]],2,1)="x", LEFT(tbl_data[[#This Row],[HDD]],2), LEFT(tbl_data[[#This Row],[HDD]],3))</f>
        <v>2x</v>
      </c>
      <c r="J400" t="str">
        <f>MID(tbl_data[[#This Row],[HDD]],LEN(tbl_data[[#This Row],[HDD Count]])+1,LEN(tbl_data[[#This Row],[HDD]])-LEN(tbl_data[[#This Row],[Hard Type]])-LEN(tbl_data[[#This Row],[HDD Count]]))</f>
        <v>1TB</v>
      </c>
      <c r="K400" t="str">
        <f>IF(RIGHT(tbl_data[[#This Row],[HDD]],5)="SATA2","SATA2",IF(RIGHT(tbl_data[[#This Row],[HDD]],3)="SSD","SSD", IF(RIGHT(tbl_data[[#This Row],[HDD]],3)="SAS","SAS", FALSE)))</f>
        <v>SATA2</v>
      </c>
      <c r="L400" t="s">
        <v>167</v>
      </c>
      <c r="M400" t="str">
        <f>LEFT(tbl_data[[#This Row],[Location]],LEN(tbl_data[[#This Row],[Location]])-6)</f>
        <v>Washington D.C.</v>
      </c>
      <c r="N400" t="str">
        <f>MID(tbl_data[[#This Row],[Location]],LEN(tbl_data[[#This Row],[City]])+1,3)</f>
        <v>WDC</v>
      </c>
      <c r="O400" t="str">
        <f>RIGHT(tbl_data[[#This Row],[Location]],2)</f>
        <v>01</v>
      </c>
      <c r="P400" t="s">
        <v>329</v>
      </c>
      <c r="Q400" s="5" t="str">
        <f>LEFT(tbl_data[[#This Row],[Price]],1)</f>
        <v>$</v>
      </c>
      <c r="R400" s="9">
        <f>INT(MID(tbl_data[[#This Row],[Price]],2,10))</f>
        <v>231</v>
      </c>
    </row>
    <row r="401" spans="1:18" x14ac:dyDescent="0.25">
      <c r="A401" s="5">
        <v>400</v>
      </c>
      <c r="B401" t="s">
        <v>86</v>
      </c>
      <c r="C401" t="str">
        <f>LEFT(tbl_data[[#This Row],[Model]],FIND(" ",tbl_data[[#This Row],[Model]]))</f>
        <v xml:space="preserve">HP </v>
      </c>
      <c r="D401" t="str">
        <f>RIGHT(tbl_data[[#This Row],[Model]],LEN(tbl_data[[#This Row],[Model]]) -FIND(" ",tbl_data[[#This Row],[Model]],LEN(tbl_data[[#This Row],[Model]])-9))</f>
        <v>E5-2620</v>
      </c>
      <c r="E401" t="s">
        <v>24</v>
      </c>
      <c r="F401">
        <f>IFERROR(INT(LEFT(tbl_data[[#This Row],[RAM]],2)), INT(LEFT(tbl_data[[#This Row],[RAM]],1)))</f>
        <v>32</v>
      </c>
      <c r="G401" t="str">
        <f>"GDDR"&amp; RIGHT(tbl_data[[#This Row],[RAM]],1)</f>
        <v>GDDR3</v>
      </c>
      <c r="H401" t="s">
        <v>64</v>
      </c>
      <c r="I401" t="str">
        <f>IF(MID(tbl_data[[#This Row],[HDD]],2,1)="x", LEFT(tbl_data[[#This Row],[HDD]],2), LEFT(tbl_data[[#This Row],[HDD]],3))</f>
        <v>2x</v>
      </c>
      <c r="J401" t="str">
        <f>MID(tbl_data[[#This Row],[HDD]],LEN(tbl_data[[#This Row],[HDD Count]])+1,LEN(tbl_data[[#This Row],[HDD]])-LEN(tbl_data[[#This Row],[Hard Type]])-LEN(tbl_data[[#This Row],[HDD Count]]))</f>
        <v>1TB</v>
      </c>
      <c r="K401" t="str">
        <f>IF(RIGHT(tbl_data[[#This Row],[HDD]],5)="SATA2","SATA2",IF(RIGHT(tbl_data[[#This Row],[HDD]],3)="SSD","SSD", IF(RIGHT(tbl_data[[#This Row],[HDD]],3)="SAS","SAS", FALSE)))</f>
        <v>SATA2</v>
      </c>
      <c r="L401" t="s">
        <v>171</v>
      </c>
      <c r="M401" t="str">
        <f>LEFT(tbl_data[[#This Row],[Location]],LEN(tbl_data[[#This Row],[Location]])-6)</f>
        <v>San Francisco</v>
      </c>
      <c r="N401" t="str">
        <f>MID(tbl_data[[#This Row],[Location]],LEN(tbl_data[[#This Row],[City]])+1,3)</f>
        <v>SFO</v>
      </c>
      <c r="O401" t="str">
        <f>RIGHT(tbl_data[[#This Row],[Location]],2)</f>
        <v>12</v>
      </c>
      <c r="P401" t="s">
        <v>329</v>
      </c>
      <c r="Q401" s="5" t="str">
        <f>LEFT(tbl_data[[#This Row],[Price]],1)</f>
        <v>$</v>
      </c>
      <c r="R401" s="9">
        <f>INT(MID(tbl_data[[#This Row],[Price]],2,10))</f>
        <v>231</v>
      </c>
    </row>
    <row r="402" spans="1:18" x14ac:dyDescent="0.25">
      <c r="A402" s="5">
        <v>401</v>
      </c>
      <c r="B402" t="s">
        <v>39</v>
      </c>
      <c r="C402" t="str">
        <f>LEFT(tbl_data[[#This Row],[Model]],FIND(" ",tbl_data[[#This Row],[Model]]))</f>
        <v xml:space="preserve">HP </v>
      </c>
      <c r="D402" t="str">
        <f>RIGHT(tbl_data[[#This Row],[Model]],LEN(tbl_data[[#This Row],[Model]]) -FIND(" ",tbl_data[[#This Row],[Model]],LEN(tbl_data[[#This Row],[Model]])-9))</f>
        <v>E5-2650</v>
      </c>
      <c r="E402" t="s">
        <v>199</v>
      </c>
      <c r="F402">
        <f>IFERROR(INT(LEFT(tbl_data[[#This Row],[RAM]],2)), INT(LEFT(tbl_data[[#This Row],[RAM]],1)))</f>
        <v>12</v>
      </c>
      <c r="G402" t="str">
        <f>"GDDR"&amp; RIGHT(tbl_data[[#This Row],[RAM]],1)</f>
        <v>GDDR3</v>
      </c>
      <c r="H402" t="s">
        <v>200</v>
      </c>
      <c r="I402" t="str">
        <f>IF(MID(tbl_data[[#This Row],[HDD]],2,1)="x", LEFT(tbl_data[[#This Row],[HDD]],2), LEFT(tbl_data[[#This Row],[HDD]],3))</f>
        <v>1x</v>
      </c>
      <c r="J402" t="str">
        <f>MID(tbl_data[[#This Row],[HDD]],LEN(tbl_data[[#This Row],[HDD Count]])+1,LEN(tbl_data[[#This Row],[HDD]])-LEN(tbl_data[[#This Row],[Hard Type]])-LEN(tbl_data[[#This Row],[HDD Count]]))</f>
        <v>120GB</v>
      </c>
      <c r="K402" t="str">
        <f>IF(RIGHT(tbl_data[[#This Row],[HDD]],5)="SATA2","SATA2",IF(RIGHT(tbl_data[[#This Row],[HDD]],3)="SSD","SSD", IF(RIGHT(tbl_data[[#This Row],[HDD]],3)="SAS","SAS", FALSE)))</f>
        <v>SSD</v>
      </c>
      <c r="L402" t="s">
        <v>167</v>
      </c>
      <c r="M402" t="str">
        <f>LEFT(tbl_data[[#This Row],[Location]],LEN(tbl_data[[#This Row],[Location]])-6)</f>
        <v>Washington D.C.</v>
      </c>
      <c r="N402" t="str">
        <f>MID(tbl_data[[#This Row],[Location]],LEN(tbl_data[[#This Row],[City]])+1,3)</f>
        <v>WDC</v>
      </c>
      <c r="O402" t="str">
        <f>RIGHT(tbl_data[[#This Row],[Location]],2)</f>
        <v>01</v>
      </c>
      <c r="P402" t="s">
        <v>183</v>
      </c>
      <c r="Q402" s="5" t="str">
        <f>LEFT(tbl_data[[#This Row],[Price]],1)</f>
        <v>$</v>
      </c>
      <c r="R402" s="9">
        <f>INT(MID(tbl_data[[#This Row],[Price]],2,10))</f>
        <v>303</v>
      </c>
    </row>
    <row r="403" spans="1:18" x14ac:dyDescent="0.25">
      <c r="A403" s="5">
        <v>402</v>
      </c>
      <c r="B403" t="s">
        <v>39</v>
      </c>
      <c r="C403" t="str">
        <f>LEFT(tbl_data[[#This Row],[Model]],FIND(" ",tbl_data[[#This Row],[Model]]))</f>
        <v xml:space="preserve">HP </v>
      </c>
      <c r="D403" t="str">
        <f>RIGHT(tbl_data[[#This Row],[Model]],LEN(tbl_data[[#This Row],[Model]]) -FIND(" ",tbl_data[[#This Row],[Model]],LEN(tbl_data[[#This Row],[Model]])-9))</f>
        <v>E5-2650</v>
      </c>
      <c r="E403" t="s">
        <v>199</v>
      </c>
      <c r="F403">
        <f>IFERROR(INT(LEFT(tbl_data[[#This Row],[RAM]],2)), INT(LEFT(tbl_data[[#This Row],[RAM]],1)))</f>
        <v>12</v>
      </c>
      <c r="G403" t="str">
        <f>"GDDR"&amp; RIGHT(tbl_data[[#This Row],[RAM]],1)</f>
        <v>GDDR3</v>
      </c>
      <c r="H403" t="s">
        <v>200</v>
      </c>
      <c r="I403" t="str">
        <f>IF(MID(tbl_data[[#This Row],[HDD]],2,1)="x", LEFT(tbl_data[[#This Row],[HDD]],2), LEFT(tbl_data[[#This Row],[HDD]],3))</f>
        <v>1x</v>
      </c>
      <c r="J403" t="str">
        <f>MID(tbl_data[[#This Row],[HDD]],LEN(tbl_data[[#This Row],[HDD Count]])+1,LEN(tbl_data[[#This Row],[HDD]])-LEN(tbl_data[[#This Row],[Hard Type]])-LEN(tbl_data[[#This Row],[HDD Count]]))</f>
        <v>120GB</v>
      </c>
      <c r="K403" t="str">
        <f>IF(RIGHT(tbl_data[[#This Row],[HDD]],5)="SATA2","SATA2",IF(RIGHT(tbl_data[[#This Row],[HDD]],3)="SSD","SSD", IF(RIGHT(tbl_data[[#This Row],[HDD]],3)="SAS","SAS", FALSE)))</f>
        <v>SSD</v>
      </c>
      <c r="L403" t="s">
        <v>171</v>
      </c>
      <c r="M403" t="str">
        <f>LEFT(tbl_data[[#This Row],[Location]],LEN(tbl_data[[#This Row],[Location]])-6)</f>
        <v>San Francisco</v>
      </c>
      <c r="N403" t="str">
        <f>MID(tbl_data[[#This Row],[Location]],LEN(tbl_data[[#This Row],[City]])+1,3)</f>
        <v>SFO</v>
      </c>
      <c r="O403" t="str">
        <f>RIGHT(tbl_data[[#This Row],[Location]],2)</f>
        <v>12</v>
      </c>
      <c r="P403" t="s">
        <v>183</v>
      </c>
      <c r="Q403" s="5" t="str">
        <f>LEFT(tbl_data[[#This Row],[Price]],1)</f>
        <v>$</v>
      </c>
      <c r="R403" s="9">
        <f>INT(MID(tbl_data[[#This Row],[Price]],2,10))</f>
        <v>303</v>
      </c>
    </row>
    <row r="404" spans="1:18" x14ac:dyDescent="0.25">
      <c r="A404" s="5">
        <v>403</v>
      </c>
      <c r="B404" t="s">
        <v>196</v>
      </c>
      <c r="C404" t="str">
        <f>LEFT(tbl_data[[#This Row],[Model]],FIND(" ",tbl_data[[#This Row],[Model]]))</f>
        <v xml:space="preserve">IBM </v>
      </c>
      <c r="D404" t="str">
        <f>RIGHT(tbl_data[[#This Row],[Model]],LEN(tbl_data[[#This Row],[Model]]) -FIND(" ",tbl_data[[#This Row],[Model]],LEN(tbl_data[[#This Row],[Model]])-9))</f>
        <v>E5-2620</v>
      </c>
      <c r="E404" t="s">
        <v>24</v>
      </c>
      <c r="F404">
        <f>IFERROR(INT(LEFT(tbl_data[[#This Row],[RAM]],2)), INT(LEFT(tbl_data[[#This Row],[RAM]],1)))</f>
        <v>32</v>
      </c>
      <c r="G404" t="str">
        <f>"GDDR"&amp; RIGHT(tbl_data[[#This Row],[RAM]],1)</f>
        <v>GDDR3</v>
      </c>
      <c r="H404" t="s">
        <v>64</v>
      </c>
      <c r="I404" t="str">
        <f>IF(MID(tbl_data[[#This Row],[HDD]],2,1)="x", LEFT(tbl_data[[#This Row],[HDD]],2), LEFT(tbl_data[[#This Row],[HDD]],3))</f>
        <v>2x</v>
      </c>
      <c r="J404" t="str">
        <f>MID(tbl_data[[#This Row],[HDD]],LEN(tbl_data[[#This Row],[HDD Count]])+1,LEN(tbl_data[[#This Row],[HDD]])-LEN(tbl_data[[#This Row],[Hard Type]])-LEN(tbl_data[[#This Row],[HDD Count]]))</f>
        <v>1TB</v>
      </c>
      <c r="K404" t="str">
        <f>IF(RIGHT(tbl_data[[#This Row],[HDD]],5)="SATA2","SATA2",IF(RIGHT(tbl_data[[#This Row],[HDD]],3)="SSD","SSD", IF(RIGHT(tbl_data[[#This Row],[HDD]],3)="SAS","SAS", FALSE)))</f>
        <v>SATA2</v>
      </c>
      <c r="L404" t="s">
        <v>167</v>
      </c>
      <c r="M404" t="str">
        <f>LEFT(tbl_data[[#This Row],[Location]],LEN(tbl_data[[#This Row],[Location]])-6)</f>
        <v>Washington D.C.</v>
      </c>
      <c r="N404" t="str">
        <f>MID(tbl_data[[#This Row],[Location]],LEN(tbl_data[[#This Row],[City]])+1,3)</f>
        <v>WDC</v>
      </c>
      <c r="O404" t="str">
        <f>RIGHT(tbl_data[[#This Row],[Location]],2)</f>
        <v>01</v>
      </c>
      <c r="P404" t="s">
        <v>328</v>
      </c>
      <c r="Q404" s="5" t="str">
        <f>LEFT(tbl_data[[#This Row],[Price]],1)</f>
        <v>$</v>
      </c>
      <c r="R404" s="9">
        <f>INT(MID(tbl_data[[#This Row],[Price]],2,10))</f>
        <v>226</v>
      </c>
    </row>
    <row r="405" spans="1:18" x14ac:dyDescent="0.25">
      <c r="A405" s="5">
        <v>404</v>
      </c>
      <c r="B405" t="s">
        <v>191</v>
      </c>
      <c r="C405" t="str">
        <f>LEFT(tbl_data[[#This Row],[Model]],FIND(" ",tbl_data[[#This Row],[Model]]))</f>
        <v xml:space="preserve">Dell </v>
      </c>
      <c r="D405" t="str">
        <f>RIGHT(tbl_data[[#This Row],[Model]],LEN(tbl_data[[#This Row],[Model]]) -FIND(" ",tbl_data[[#This Row],[Model]],LEN(tbl_data[[#This Row],[Model]])-9))</f>
        <v>E5620</v>
      </c>
      <c r="E405" t="s">
        <v>158</v>
      </c>
      <c r="F405">
        <f>IFERROR(INT(LEFT(tbl_data[[#This Row],[RAM]],2)), INT(LEFT(tbl_data[[#This Row],[RAM]],1)))</f>
        <v>8</v>
      </c>
      <c r="G405" t="str">
        <f>"GDDR"&amp; RIGHT(tbl_data[[#This Row],[RAM]],1)</f>
        <v>GDDR3</v>
      </c>
      <c r="H405" t="s">
        <v>64</v>
      </c>
      <c r="I405" t="str">
        <f>IF(MID(tbl_data[[#This Row],[HDD]],2,1)="x", LEFT(tbl_data[[#This Row],[HDD]],2), LEFT(tbl_data[[#This Row],[HDD]],3))</f>
        <v>2x</v>
      </c>
      <c r="J405" t="str">
        <f>MID(tbl_data[[#This Row],[HDD]],LEN(tbl_data[[#This Row],[HDD Count]])+1,LEN(tbl_data[[#This Row],[HDD]])-LEN(tbl_data[[#This Row],[Hard Type]])-LEN(tbl_data[[#This Row],[HDD Count]]))</f>
        <v>1TB</v>
      </c>
      <c r="K405" t="str">
        <f>IF(RIGHT(tbl_data[[#This Row],[HDD]],5)="SATA2","SATA2",IF(RIGHT(tbl_data[[#This Row],[HDD]],3)="SSD","SSD", IF(RIGHT(tbl_data[[#This Row],[HDD]],3)="SAS","SAS", FALSE)))</f>
        <v>SATA2</v>
      </c>
      <c r="L405" t="s">
        <v>167</v>
      </c>
      <c r="M405" t="str">
        <f>LEFT(tbl_data[[#This Row],[Location]],LEN(tbl_data[[#This Row],[Location]])-6)</f>
        <v>Washington D.C.</v>
      </c>
      <c r="N405" t="str">
        <f>MID(tbl_data[[#This Row],[Location]],LEN(tbl_data[[#This Row],[City]])+1,3)</f>
        <v>WDC</v>
      </c>
      <c r="O405" t="str">
        <f>RIGHT(tbl_data[[#This Row],[Location]],2)</f>
        <v>01</v>
      </c>
      <c r="P405" t="s">
        <v>326</v>
      </c>
      <c r="Q405" s="5" t="str">
        <f>LEFT(tbl_data[[#This Row],[Price]],1)</f>
        <v>$</v>
      </c>
      <c r="R405" s="9">
        <f>INT(MID(tbl_data[[#This Row],[Price]],2,10))</f>
        <v>171</v>
      </c>
    </row>
    <row r="406" spans="1:18" x14ac:dyDescent="0.25">
      <c r="A406" s="5">
        <v>405</v>
      </c>
      <c r="B406" t="s">
        <v>262</v>
      </c>
      <c r="C406" t="str">
        <f>LEFT(tbl_data[[#This Row],[Model]],FIND(" ",tbl_data[[#This Row],[Model]]))</f>
        <v xml:space="preserve">HP </v>
      </c>
      <c r="D406" t="str">
        <f>RIGHT(tbl_data[[#This Row],[Model]],LEN(tbl_data[[#This Row],[Model]]) -FIND(" ",tbl_data[[#This Row],[Model]],LEN(tbl_data[[#This Row],[Model]])-9))</f>
        <v>X3440</v>
      </c>
      <c r="E406" t="s">
        <v>45</v>
      </c>
      <c r="F406">
        <f>IFERROR(INT(LEFT(tbl_data[[#This Row],[RAM]],2)), INT(LEFT(tbl_data[[#This Row],[RAM]],1)))</f>
        <v>4</v>
      </c>
      <c r="G406" t="str">
        <f>"GDDR"&amp; RIGHT(tbl_data[[#This Row],[RAM]],1)</f>
        <v>GDDR3</v>
      </c>
      <c r="H406" t="s">
        <v>61</v>
      </c>
      <c r="I406" t="str">
        <f>IF(MID(tbl_data[[#This Row],[HDD]],2,1)="x", LEFT(tbl_data[[#This Row],[HDD]],2), LEFT(tbl_data[[#This Row],[HDD]],3))</f>
        <v>2x</v>
      </c>
      <c r="J406" t="str">
        <f>MID(tbl_data[[#This Row],[HDD]],LEN(tbl_data[[#This Row],[HDD Count]])+1,LEN(tbl_data[[#This Row],[HDD]])-LEN(tbl_data[[#This Row],[Hard Type]])-LEN(tbl_data[[#This Row],[HDD Count]]))</f>
        <v>500GB</v>
      </c>
      <c r="K406" t="str">
        <f>IF(RIGHT(tbl_data[[#This Row],[HDD]],5)="SATA2","SATA2",IF(RIGHT(tbl_data[[#This Row],[HDD]],3)="SSD","SSD", IF(RIGHT(tbl_data[[#This Row],[HDD]],3)="SAS","SAS", FALSE)))</f>
        <v>SATA2</v>
      </c>
      <c r="L406" t="s">
        <v>167</v>
      </c>
      <c r="M406" t="str">
        <f>LEFT(tbl_data[[#This Row],[Location]],LEN(tbl_data[[#This Row],[Location]])-6)</f>
        <v>Washington D.C.</v>
      </c>
      <c r="N406" t="str">
        <f>MID(tbl_data[[#This Row],[Location]],LEN(tbl_data[[#This Row],[City]])+1,3)</f>
        <v>WDC</v>
      </c>
      <c r="O406" t="str">
        <f>RIGHT(tbl_data[[#This Row],[Location]],2)</f>
        <v>01</v>
      </c>
      <c r="P406" t="s">
        <v>349</v>
      </c>
      <c r="Q406" s="5" t="str">
        <f>LEFT(tbl_data[[#This Row],[Price]],1)</f>
        <v>$</v>
      </c>
      <c r="R406" s="9">
        <f>INT(MID(tbl_data[[#This Row],[Price]],2,10))</f>
        <v>236</v>
      </c>
    </row>
    <row r="407" spans="1:18" x14ac:dyDescent="0.25">
      <c r="A407" s="5">
        <v>406</v>
      </c>
      <c r="B407" t="s">
        <v>78</v>
      </c>
      <c r="C407" t="str">
        <f>LEFT(tbl_data[[#This Row],[Model]],FIND(" ",tbl_data[[#This Row],[Model]]))</f>
        <v xml:space="preserve">HP </v>
      </c>
      <c r="D407" t="str">
        <f>RIGHT(tbl_data[[#This Row],[Model]],LEN(tbl_data[[#This Row],[Model]]) -FIND(" ",tbl_data[[#This Row],[Model]],LEN(tbl_data[[#This Row],[Model]])-9))</f>
        <v>E3-1230</v>
      </c>
      <c r="E407" t="s">
        <v>19</v>
      </c>
      <c r="F407">
        <f>IFERROR(INT(LEFT(tbl_data[[#This Row],[RAM]],2)), INT(LEFT(tbl_data[[#This Row],[RAM]],1)))</f>
        <v>16</v>
      </c>
      <c r="G407" t="str">
        <f>"GDDR"&amp; RIGHT(tbl_data[[#This Row],[RAM]],1)</f>
        <v>GDDR3</v>
      </c>
      <c r="H407" t="s">
        <v>61</v>
      </c>
      <c r="I407" t="str">
        <f>IF(MID(tbl_data[[#This Row],[HDD]],2,1)="x", LEFT(tbl_data[[#This Row],[HDD]],2), LEFT(tbl_data[[#This Row],[HDD]],3))</f>
        <v>2x</v>
      </c>
      <c r="J407" t="str">
        <f>MID(tbl_data[[#This Row],[HDD]],LEN(tbl_data[[#This Row],[HDD Count]])+1,LEN(tbl_data[[#This Row],[HDD]])-LEN(tbl_data[[#This Row],[Hard Type]])-LEN(tbl_data[[#This Row],[HDD Count]]))</f>
        <v>500GB</v>
      </c>
      <c r="K407" t="str">
        <f>IF(RIGHT(tbl_data[[#This Row],[HDD]],5)="SATA2","SATA2",IF(RIGHT(tbl_data[[#This Row],[HDD]],3)="SSD","SSD", IF(RIGHT(tbl_data[[#This Row],[HDD]],3)="SAS","SAS", FALSE)))</f>
        <v>SATA2</v>
      </c>
      <c r="L407" t="s">
        <v>167</v>
      </c>
      <c r="M407" t="str">
        <f>LEFT(tbl_data[[#This Row],[Location]],LEN(tbl_data[[#This Row],[Location]])-6)</f>
        <v>Washington D.C.</v>
      </c>
      <c r="N407" t="str">
        <f>MID(tbl_data[[#This Row],[Location]],LEN(tbl_data[[#This Row],[City]])+1,3)</f>
        <v>WDC</v>
      </c>
      <c r="O407" t="str">
        <f>RIGHT(tbl_data[[#This Row],[Location]],2)</f>
        <v>01</v>
      </c>
      <c r="P407" t="s">
        <v>350</v>
      </c>
      <c r="Q407" s="5" t="str">
        <f>LEFT(tbl_data[[#This Row],[Price]],1)</f>
        <v>$</v>
      </c>
      <c r="R407" s="9">
        <f>INT(MID(tbl_data[[#This Row],[Price]],2,10))</f>
        <v>272</v>
      </c>
    </row>
    <row r="408" spans="1:18" x14ac:dyDescent="0.25">
      <c r="A408" s="5">
        <v>407</v>
      </c>
      <c r="B408" t="s">
        <v>239</v>
      </c>
      <c r="C408" t="str">
        <f>LEFT(tbl_data[[#This Row],[Model]],FIND(" ",tbl_data[[#This Row],[Model]]))</f>
        <v xml:space="preserve">HP </v>
      </c>
      <c r="D408" t="str">
        <f>RIGHT(tbl_data[[#This Row],[Model]],LEN(tbl_data[[#This Row],[Model]]) -FIND(" ",tbl_data[[#This Row],[Model]],LEN(tbl_data[[#This Row],[Model]])-9))</f>
        <v>E3-1270</v>
      </c>
      <c r="E408" t="s">
        <v>19</v>
      </c>
      <c r="F408">
        <f>IFERROR(INT(LEFT(tbl_data[[#This Row],[RAM]],2)), INT(LEFT(tbl_data[[#This Row],[RAM]],1)))</f>
        <v>16</v>
      </c>
      <c r="G408" t="str">
        <f>"GDDR"&amp; RIGHT(tbl_data[[#This Row],[RAM]],1)</f>
        <v>GDDR3</v>
      </c>
      <c r="H408" t="s">
        <v>64</v>
      </c>
      <c r="I408" t="str">
        <f>IF(MID(tbl_data[[#This Row],[HDD]],2,1)="x", LEFT(tbl_data[[#This Row],[HDD]],2), LEFT(tbl_data[[#This Row],[HDD]],3))</f>
        <v>2x</v>
      </c>
      <c r="J408" t="str">
        <f>MID(tbl_data[[#This Row],[HDD]],LEN(tbl_data[[#This Row],[HDD Count]])+1,LEN(tbl_data[[#This Row],[HDD]])-LEN(tbl_data[[#This Row],[Hard Type]])-LEN(tbl_data[[#This Row],[HDD Count]]))</f>
        <v>1TB</v>
      </c>
      <c r="K408" t="str">
        <f>IF(RIGHT(tbl_data[[#This Row],[HDD]],5)="SATA2","SATA2",IF(RIGHT(tbl_data[[#This Row],[HDD]],3)="SSD","SSD", IF(RIGHT(tbl_data[[#This Row],[HDD]],3)="SAS","SAS", FALSE)))</f>
        <v>SATA2</v>
      </c>
      <c r="L408" t="s">
        <v>167</v>
      </c>
      <c r="M408" t="str">
        <f>LEFT(tbl_data[[#This Row],[Location]],LEN(tbl_data[[#This Row],[Location]])-6)</f>
        <v>Washington D.C.</v>
      </c>
      <c r="N408" t="str">
        <f>MID(tbl_data[[#This Row],[Location]],LEN(tbl_data[[#This Row],[City]])+1,3)</f>
        <v>WDC</v>
      </c>
      <c r="O408" t="str">
        <f>RIGHT(tbl_data[[#This Row],[Location]],2)</f>
        <v>01</v>
      </c>
      <c r="P408" t="s">
        <v>351</v>
      </c>
      <c r="Q408" s="5" t="str">
        <f>LEFT(tbl_data[[#This Row],[Price]],1)</f>
        <v>$</v>
      </c>
      <c r="R408" s="9">
        <f>INT(MID(tbl_data[[#This Row],[Price]],2,10))</f>
        <v>277</v>
      </c>
    </row>
    <row r="409" spans="1:18" x14ac:dyDescent="0.25">
      <c r="A409" s="5">
        <v>408</v>
      </c>
      <c r="B409" t="s">
        <v>72</v>
      </c>
      <c r="C409" t="str">
        <f>LEFT(tbl_data[[#This Row],[Model]],FIND(" ",tbl_data[[#This Row],[Model]]))</f>
        <v xml:space="preserve">Dell </v>
      </c>
      <c r="D409" t="str">
        <f>RIGHT(tbl_data[[#This Row],[Model]],LEN(tbl_data[[#This Row],[Model]]) -FIND(" ",tbl_data[[#This Row],[Model]],LEN(tbl_data[[#This Row],[Model]])-9))</f>
        <v>E3-1270v2</v>
      </c>
      <c r="E409" t="s">
        <v>19</v>
      </c>
      <c r="F409">
        <f>IFERROR(INT(LEFT(tbl_data[[#This Row],[RAM]],2)), INT(LEFT(tbl_data[[#This Row],[RAM]],1)))</f>
        <v>16</v>
      </c>
      <c r="G409" t="str">
        <f>"GDDR"&amp; RIGHT(tbl_data[[#This Row],[RAM]],1)</f>
        <v>GDDR3</v>
      </c>
      <c r="H409" t="s">
        <v>64</v>
      </c>
      <c r="I409" t="str">
        <f>IF(MID(tbl_data[[#This Row],[HDD]],2,1)="x", LEFT(tbl_data[[#This Row],[HDD]],2), LEFT(tbl_data[[#This Row],[HDD]],3))</f>
        <v>2x</v>
      </c>
      <c r="J409" t="str">
        <f>MID(tbl_data[[#This Row],[HDD]],LEN(tbl_data[[#This Row],[HDD Count]])+1,LEN(tbl_data[[#This Row],[HDD]])-LEN(tbl_data[[#This Row],[Hard Type]])-LEN(tbl_data[[#This Row],[HDD Count]]))</f>
        <v>1TB</v>
      </c>
      <c r="K409" t="str">
        <f>IF(RIGHT(tbl_data[[#This Row],[HDD]],5)="SATA2","SATA2",IF(RIGHT(tbl_data[[#This Row],[HDD]],3)="SSD","SSD", IF(RIGHT(tbl_data[[#This Row],[HDD]],3)="SAS","SAS", FALSE)))</f>
        <v>SATA2</v>
      </c>
      <c r="L409" t="s">
        <v>171</v>
      </c>
      <c r="M409" t="str">
        <f>LEFT(tbl_data[[#This Row],[Location]],LEN(tbl_data[[#This Row],[Location]])-6)</f>
        <v>San Francisco</v>
      </c>
      <c r="N409" t="str">
        <f>MID(tbl_data[[#This Row],[Location]],LEN(tbl_data[[#This Row],[City]])+1,3)</f>
        <v>SFO</v>
      </c>
      <c r="O409" t="str">
        <f>RIGHT(tbl_data[[#This Row],[Location]],2)</f>
        <v>12</v>
      </c>
      <c r="P409" t="s">
        <v>352</v>
      </c>
      <c r="Q409" s="5" t="str">
        <f>LEFT(tbl_data[[#This Row],[Price]],1)</f>
        <v>$</v>
      </c>
      <c r="R409" s="9">
        <f>INT(MID(tbl_data[[#This Row],[Price]],2,10))</f>
        <v>288</v>
      </c>
    </row>
    <row r="410" spans="1:18" x14ac:dyDescent="0.25">
      <c r="A410" s="5">
        <v>409</v>
      </c>
      <c r="B410" t="s">
        <v>18</v>
      </c>
      <c r="C410" t="str">
        <f>LEFT(tbl_data[[#This Row],[Model]],FIND(" ",tbl_data[[#This Row],[Model]]))</f>
        <v xml:space="preserve">Dell </v>
      </c>
      <c r="D410" t="str">
        <f>RIGHT(tbl_data[[#This Row],[Model]],LEN(tbl_data[[#This Row],[Model]]) -FIND(" ",tbl_data[[#This Row],[Model]],LEN(tbl_data[[#This Row],[Model]])-9))</f>
        <v>X3440</v>
      </c>
      <c r="E410" t="s">
        <v>19</v>
      </c>
      <c r="F410">
        <f>IFERROR(INT(LEFT(tbl_data[[#This Row],[RAM]],2)), INT(LEFT(tbl_data[[#This Row],[RAM]],1)))</f>
        <v>16</v>
      </c>
      <c r="G410" t="str">
        <f>"GDDR"&amp; RIGHT(tbl_data[[#This Row],[RAM]],1)</f>
        <v>GDDR3</v>
      </c>
      <c r="H410" t="s">
        <v>20</v>
      </c>
      <c r="I410" t="str">
        <f>IF(MID(tbl_data[[#This Row],[HDD]],2,1)="x", LEFT(tbl_data[[#This Row],[HDD]],2), LEFT(tbl_data[[#This Row],[HDD]],3))</f>
        <v>2x</v>
      </c>
      <c r="J410" t="str">
        <f>MID(tbl_data[[#This Row],[HDD]],LEN(tbl_data[[#This Row],[HDD Count]])+1,LEN(tbl_data[[#This Row],[HDD]])-LEN(tbl_data[[#This Row],[Hard Type]])-LEN(tbl_data[[#This Row],[HDD Count]]))</f>
        <v>2TB</v>
      </c>
      <c r="K410" t="str">
        <f>IF(RIGHT(tbl_data[[#This Row],[HDD]],5)="SATA2","SATA2",IF(RIGHT(tbl_data[[#This Row],[HDD]],3)="SSD","SSD", IF(RIGHT(tbl_data[[#This Row],[HDD]],3)="SAS","SAS", FALSE)))</f>
        <v>SATA2</v>
      </c>
      <c r="L410" t="s">
        <v>167</v>
      </c>
      <c r="M410" t="str">
        <f>LEFT(tbl_data[[#This Row],[Location]],LEN(tbl_data[[#This Row],[Location]])-6)</f>
        <v>Washington D.C.</v>
      </c>
      <c r="N410" t="str">
        <f>MID(tbl_data[[#This Row],[Location]],LEN(tbl_data[[#This Row],[City]])+1,3)</f>
        <v>WDC</v>
      </c>
      <c r="O410" t="str">
        <f>RIGHT(tbl_data[[#This Row],[Location]],2)</f>
        <v>01</v>
      </c>
      <c r="P410" t="s">
        <v>353</v>
      </c>
      <c r="Q410" s="5" t="str">
        <f>LEFT(tbl_data[[#This Row],[Price]],1)</f>
        <v>$</v>
      </c>
      <c r="R410" s="9">
        <f>INT(MID(tbl_data[[#This Row],[Price]],2,10))</f>
        <v>237</v>
      </c>
    </row>
    <row r="411" spans="1:18" x14ac:dyDescent="0.25">
      <c r="A411" s="5">
        <v>410</v>
      </c>
      <c r="B411" t="s">
        <v>78</v>
      </c>
      <c r="C411" t="str">
        <f>LEFT(tbl_data[[#This Row],[Model]],FIND(" ",tbl_data[[#This Row],[Model]]))</f>
        <v xml:space="preserve">HP </v>
      </c>
      <c r="D411" t="str">
        <f>RIGHT(tbl_data[[#This Row],[Model]],LEN(tbl_data[[#This Row],[Model]]) -FIND(" ",tbl_data[[#This Row],[Model]],LEN(tbl_data[[#This Row],[Model]])-9))</f>
        <v>E3-1230</v>
      </c>
      <c r="E411" t="s">
        <v>19</v>
      </c>
      <c r="F411">
        <f>IFERROR(INT(LEFT(tbl_data[[#This Row],[RAM]],2)), INT(LEFT(tbl_data[[#This Row],[RAM]],1)))</f>
        <v>16</v>
      </c>
      <c r="G411" t="str">
        <f>"GDDR"&amp; RIGHT(tbl_data[[#This Row],[RAM]],1)</f>
        <v>GDDR3</v>
      </c>
      <c r="H411" t="s">
        <v>61</v>
      </c>
      <c r="I411" t="str">
        <f>IF(MID(tbl_data[[#This Row],[HDD]],2,1)="x", LEFT(tbl_data[[#This Row],[HDD]],2), LEFT(tbl_data[[#This Row],[HDD]],3))</f>
        <v>2x</v>
      </c>
      <c r="J411" t="str">
        <f>MID(tbl_data[[#This Row],[HDD]],LEN(tbl_data[[#This Row],[HDD Count]])+1,LEN(tbl_data[[#This Row],[HDD]])-LEN(tbl_data[[#This Row],[Hard Type]])-LEN(tbl_data[[#This Row],[HDD Count]]))</f>
        <v>500GB</v>
      </c>
      <c r="K411" t="str">
        <f>IF(RIGHT(tbl_data[[#This Row],[HDD]],5)="SATA2","SATA2",IF(RIGHT(tbl_data[[#This Row],[HDD]],3)="SSD","SSD", IF(RIGHT(tbl_data[[#This Row],[HDD]],3)="SAS","SAS", FALSE)))</f>
        <v>SATA2</v>
      </c>
      <c r="L411" t="s">
        <v>171</v>
      </c>
      <c r="M411" t="str">
        <f>LEFT(tbl_data[[#This Row],[Location]],LEN(tbl_data[[#This Row],[Location]])-6)</f>
        <v>San Francisco</v>
      </c>
      <c r="N411" t="str">
        <f>MID(tbl_data[[#This Row],[Location]],LEN(tbl_data[[#This Row],[City]])+1,3)</f>
        <v>SFO</v>
      </c>
      <c r="O411" t="str">
        <f>RIGHT(tbl_data[[#This Row],[Location]],2)</f>
        <v>12</v>
      </c>
      <c r="P411" t="s">
        <v>350</v>
      </c>
      <c r="Q411" s="5" t="str">
        <f>LEFT(tbl_data[[#This Row],[Price]],1)</f>
        <v>$</v>
      </c>
      <c r="R411" s="9">
        <f>INT(MID(tbl_data[[#This Row],[Price]],2,10))</f>
        <v>272</v>
      </c>
    </row>
    <row r="412" spans="1:18" x14ac:dyDescent="0.25">
      <c r="A412" s="5">
        <v>411</v>
      </c>
      <c r="B412" t="s">
        <v>169</v>
      </c>
      <c r="C412" t="str">
        <f>LEFT(tbl_data[[#This Row],[Model]],FIND(" ",tbl_data[[#This Row],[Model]]))</f>
        <v xml:space="preserve">Dell </v>
      </c>
      <c r="D412" t="str">
        <f>RIGHT(tbl_data[[#This Row],[Model]],LEN(tbl_data[[#This Row],[Model]]) -FIND(" ",tbl_data[[#This Row],[Model]],LEN(tbl_data[[#This Row],[Model]])-9))</f>
        <v>X3430</v>
      </c>
      <c r="E412" t="s">
        <v>158</v>
      </c>
      <c r="F412">
        <f>IFERROR(INT(LEFT(tbl_data[[#This Row],[RAM]],2)), INT(LEFT(tbl_data[[#This Row],[RAM]],1)))</f>
        <v>8</v>
      </c>
      <c r="G412" t="str">
        <f>"GDDR"&amp; RIGHT(tbl_data[[#This Row],[RAM]],1)</f>
        <v>GDDR3</v>
      </c>
      <c r="H412" t="s">
        <v>61</v>
      </c>
      <c r="I412" t="str">
        <f>IF(MID(tbl_data[[#This Row],[HDD]],2,1)="x", LEFT(tbl_data[[#This Row],[HDD]],2), LEFT(tbl_data[[#This Row],[HDD]],3))</f>
        <v>2x</v>
      </c>
      <c r="J412" t="str">
        <f>MID(tbl_data[[#This Row],[HDD]],LEN(tbl_data[[#This Row],[HDD Count]])+1,LEN(tbl_data[[#This Row],[HDD]])-LEN(tbl_data[[#This Row],[Hard Type]])-LEN(tbl_data[[#This Row],[HDD Count]]))</f>
        <v>500GB</v>
      </c>
      <c r="K412" t="str">
        <f>IF(RIGHT(tbl_data[[#This Row],[HDD]],5)="SATA2","SATA2",IF(RIGHT(tbl_data[[#This Row],[HDD]],3)="SSD","SSD", IF(RIGHT(tbl_data[[#This Row],[HDD]],3)="SAS","SAS", FALSE)))</f>
        <v>SATA2</v>
      </c>
      <c r="L412" t="s">
        <v>167</v>
      </c>
      <c r="M412" t="str">
        <f>LEFT(tbl_data[[#This Row],[Location]],LEN(tbl_data[[#This Row],[Location]])-6)</f>
        <v>Washington D.C.</v>
      </c>
      <c r="N412" t="str">
        <f>MID(tbl_data[[#This Row],[Location]],LEN(tbl_data[[#This Row],[City]])+1,3)</f>
        <v>WDC</v>
      </c>
      <c r="O412" t="str">
        <f>RIGHT(tbl_data[[#This Row],[Location]],2)</f>
        <v>01</v>
      </c>
      <c r="P412" t="s">
        <v>354</v>
      </c>
      <c r="Q412" s="5" t="str">
        <f>LEFT(tbl_data[[#This Row],[Price]],1)</f>
        <v>$</v>
      </c>
      <c r="R412" s="9">
        <f>INT(MID(tbl_data[[#This Row],[Price]],2,10))</f>
        <v>222</v>
      </c>
    </row>
    <row r="413" spans="1:18" x14ac:dyDescent="0.25">
      <c r="A413" s="5">
        <v>412</v>
      </c>
      <c r="B413" t="s">
        <v>78</v>
      </c>
      <c r="C413" t="str">
        <f>LEFT(tbl_data[[#This Row],[Model]],FIND(" ",tbl_data[[#This Row],[Model]]))</f>
        <v xml:space="preserve">HP </v>
      </c>
      <c r="D413" t="str">
        <f>RIGHT(tbl_data[[#This Row],[Model]],LEN(tbl_data[[#This Row],[Model]]) -FIND(" ",tbl_data[[#This Row],[Model]],LEN(tbl_data[[#This Row],[Model]])-9))</f>
        <v>E3-1230</v>
      </c>
      <c r="E413" t="s">
        <v>19</v>
      </c>
      <c r="F413">
        <f>IFERROR(INT(LEFT(tbl_data[[#This Row],[RAM]],2)), INT(LEFT(tbl_data[[#This Row],[RAM]],1)))</f>
        <v>16</v>
      </c>
      <c r="G413" t="str">
        <f>"GDDR"&amp; RIGHT(tbl_data[[#This Row],[RAM]],1)</f>
        <v>GDDR3</v>
      </c>
      <c r="H413" t="s">
        <v>61</v>
      </c>
      <c r="I413" t="str">
        <f>IF(MID(tbl_data[[#This Row],[HDD]],2,1)="x", LEFT(tbl_data[[#This Row],[HDD]],2), LEFT(tbl_data[[#This Row],[HDD]],3))</f>
        <v>2x</v>
      </c>
      <c r="J413" t="str">
        <f>MID(tbl_data[[#This Row],[HDD]],LEN(tbl_data[[#This Row],[HDD Count]])+1,LEN(tbl_data[[#This Row],[HDD]])-LEN(tbl_data[[#This Row],[Hard Type]])-LEN(tbl_data[[#This Row],[HDD Count]]))</f>
        <v>500GB</v>
      </c>
      <c r="K413" t="str">
        <f>IF(RIGHT(tbl_data[[#This Row],[HDD]],5)="SATA2","SATA2",IF(RIGHT(tbl_data[[#This Row],[HDD]],3)="SSD","SSD", IF(RIGHT(tbl_data[[#This Row],[HDD]],3)="SAS","SAS", FALSE)))</f>
        <v>SATA2</v>
      </c>
      <c r="L413" t="s">
        <v>211</v>
      </c>
      <c r="M413" t="str">
        <f>LEFT(tbl_data[[#This Row],[Location]],LEN(tbl_data[[#This Row],[Location]])-6)</f>
        <v>Frankfurt</v>
      </c>
      <c r="N413" t="str">
        <f>MID(tbl_data[[#This Row],[Location]],LEN(tbl_data[[#This Row],[City]])+1,3)</f>
        <v>FRA</v>
      </c>
      <c r="O413" t="str">
        <f>RIGHT(tbl_data[[#This Row],[Location]],2)</f>
        <v>10</v>
      </c>
      <c r="P413" t="s">
        <v>129</v>
      </c>
      <c r="Q413" s="5" t="str">
        <f>LEFT(tbl_data[[#This Row],[Price]],1)</f>
        <v>€</v>
      </c>
      <c r="R413" s="9">
        <f>INT(MID(tbl_data[[#This Row],[Price]],2,10))</f>
        <v>226</v>
      </c>
    </row>
    <row r="414" spans="1:18" x14ac:dyDescent="0.25">
      <c r="A414" s="5">
        <v>413</v>
      </c>
      <c r="B414" t="s">
        <v>239</v>
      </c>
      <c r="C414" t="str">
        <f>LEFT(tbl_data[[#This Row],[Model]],FIND(" ",tbl_data[[#This Row],[Model]]))</f>
        <v xml:space="preserve">HP </v>
      </c>
      <c r="D414" t="str">
        <f>RIGHT(tbl_data[[#This Row],[Model]],LEN(tbl_data[[#This Row],[Model]]) -FIND(" ",tbl_data[[#This Row],[Model]],LEN(tbl_data[[#This Row],[Model]])-9))</f>
        <v>E3-1270</v>
      </c>
      <c r="E414" t="s">
        <v>19</v>
      </c>
      <c r="F414">
        <f>IFERROR(INT(LEFT(tbl_data[[#This Row],[RAM]],2)), INT(LEFT(tbl_data[[#This Row],[RAM]],1)))</f>
        <v>16</v>
      </c>
      <c r="G414" t="str">
        <f>"GDDR"&amp; RIGHT(tbl_data[[#This Row],[RAM]],1)</f>
        <v>GDDR3</v>
      </c>
      <c r="H414" t="s">
        <v>64</v>
      </c>
      <c r="I414" t="str">
        <f>IF(MID(tbl_data[[#This Row],[HDD]],2,1)="x", LEFT(tbl_data[[#This Row],[HDD]],2), LEFT(tbl_data[[#This Row],[HDD]],3))</f>
        <v>2x</v>
      </c>
      <c r="J414" t="str">
        <f>MID(tbl_data[[#This Row],[HDD]],LEN(tbl_data[[#This Row],[HDD Count]])+1,LEN(tbl_data[[#This Row],[HDD]])-LEN(tbl_data[[#This Row],[Hard Type]])-LEN(tbl_data[[#This Row],[HDD Count]]))</f>
        <v>1TB</v>
      </c>
      <c r="K414" t="str">
        <f>IF(RIGHT(tbl_data[[#This Row],[HDD]],5)="SATA2","SATA2",IF(RIGHT(tbl_data[[#This Row],[HDD]],3)="SSD","SSD", IF(RIGHT(tbl_data[[#This Row],[HDD]],3)="SAS","SAS", FALSE)))</f>
        <v>SATA2</v>
      </c>
      <c r="L414" t="s">
        <v>211</v>
      </c>
      <c r="M414" t="str">
        <f>LEFT(tbl_data[[#This Row],[Location]],LEN(tbl_data[[#This Row],[Location]])-6)</f>
        <v>Frankfurt</v>
      </c>
      <c r="N414" t="str">
        <f>MID(tbl_data[[#This Row],[Location]],LEN(tbl_data[[#This Row],[City]])+1,3)</f>
        <v>FRA</v>
      </c>
      <c r="O414" t="str">
        <f>RIGHT(tbl_data[[#This Row],[Location]],2)</f>
        <v>10</v>
      </c>
      <c r="P414" t="s">
        <v>355</v>
      </c>
      <c r="Q414" s="5" t="str">
        <f>LEFT(tbl_data[[#This Row],[Price]],1)</f>
        <v>€</v>
      </c>
      <c r="R414" s="9">
        <f>INT(MID(tbl_data[[#This Row],[Price]],2,10))</f>
        <v>230</v>
      </c>
    </row>
    <row r="415" spans="1:18" x14ac:dyDescent="0.25">
      <c r="A415" s="5">
        <v>414</v>
      </c>
      <c r="B415" t="s">
        <v>56</v>
      </c>
      <c r="C415" t="str">
        <f>LEFT(tbl_data[[#This Row],[Model]],FIND(" ",tbl_data[[#This Row],[Model]]))</f>
        <v xml:space="preserve">Dell </v>
      </c>
      <c r="D415" t="str">
        <f>RIGHT(tbl_data[[#This Row],[Model]],LEN(tbl_data[[#This Row],[Model]]) -FIND(" ",tbl_data[[#This Row],[Model]],LEN(tbl_data[[#This Row],[Model]])-9))</f>
        <v>E5-2630v4</v>
      </c>
      <c r="E415" t="s">
        <v>30</v>
      </c>
      <c r="F415">
        <f>IFERROR(INT(LEFT(tbl_data[[#This Row],[RAM]],2)), INT(LEFT(tbl_data[[#This Row],[RAM]],1)))</f>
        <v>12</v>
      </c>
      <c r="G415" t="str">
        <f>"GDDR"&amp; RIGHT(tbl_data[[#This Row],[RAM]],1)</f>
        <v>GDDR4</v>
      </c>
      <c r="H415" t="s">
        <v>31</v>
      </c>
      <c r="I415" t="str">
        <f>IF(MID(tbl_data[[#This Row],[HDD]],2,1)="x", LEFT(tbl_data[[#This Row],[HDD]],2), LEFT(tbl_data[[#This Row],[HDD]],3))</f>
        <v>4x</v>
      </c>
      <c r="J415" t="str">
        <f>MID(tbl_data[[#This Row],[HDD]],LEN(tbl_data[[#This Row],[HDD Count]])+1,LEN(tbl_data[[#This Row],[HDD]])-LEN(tbl_data[[#This Row],[Hard Type]])-LEN(tbl_data[[#This Row],[HDD Count]]))</f>
        <v>480GB</v>
      </c>
      <c r="K415" t="str">
        <f>IF(RIGHT(tbl_data[[#This Row],[HDD]],5)="SATA2","SATA2",IF(RIGHT(tbl_data[[#This Row],[HDD]],3)="SSD","SSD", IF(RIGHT(tbl_data[[#This Row],[HDD]],3)="SAS","SAS", FALSE)))</f>
        <v>SSD</v>
      </c>
      <c r="L415" t="s">
        <v>167</v>
      </c>
      <c r="M415" t="str">
        <f>LEFT(tbl_data[[#This Row],[Location]],LEN(tbl_data[[#This Row],[Location]])-6)</f>
        <v>Washington D.C.</v>
      </c>
      <c r="N415" t="str">
        <f>MID(tbl_data[[#This Row],[Location]],LEN(tbl_data[[#This Row],[City]])+1,3)</f>
        <v>WDC</v>
      </c>
      <c r="O415" t="str">
        <f>RIGHT(tbl_data[[#This Row],[Location]],2)</f>
        <v>01</v>
      </c>
      <c r="P415" t="s">
        <v>356</v>
      </c>
      <c r="Q415" s="5" t="str">
        <f>LEFT(tbl_data[[#This Row],[Price]],1)</f>
        <v>$</v>
      </c>
      <c r="R415" s="9">
        <f>INT(MID(tbl_data[[#This Row],[Price]],2,10))</f>
        <v>547</v>
      </c>
    </row>
    <row r="416" spans="1:18" x14ac:dyDescent="0.25">
      <c r="A416" s="5">
        <v>415</v>
      </c>
      <c r="B416" t="s">
        <v>191</v>
      </c>
      <c r="C416" t="str">
        <f>LEFT(tbl_data[[#This Row],[Model]],FIND(" ",tbl_data[[#This Row],[Model]]))</f>
        <v xml:space="preserve">Dell </v>
      </c>
      <c r="D416" t="str">
        <f>RIGHT(tbl_data[[#This Row],[Model]],LEN(tbl_data[[#This Row],[Model]]) -FIND(" ",tbl_data[[#This Row],[Model]],LEN(tbl_data[[#This Row],[Model]])-9))</f>
        <v>E5620</v>
      </c>
      <c r="E416" t="s">
        <v>158</v>
      </c>
      <c r="F416">
        <f>IFERROR(INT(LEFT(tbl_data[[#This Row],[RAM]],2)), INT(LEFT(tbl_data[[#This Row],[RAM]],1)))</f>
        <v>8</v>
      </c>
      <c r="G416" t="str">
        <f>"GDDR"&amp; RIGHT(tbl_data[[#This Row],[RAM]],1)</f>
        <v>GDDR3</v>
      </c>
      <c r="H416" t="s">
        <v>64</v>
      </c>
      <c r="I416" t="str">
        <f>IF(MID(tbl_data[[#This Row],[HDD]],2,1)="x", LEFT(tbl_data[[#This Row],[HDD]],2), LEFT(tbl_data[[#This Row],[HDD]],3))</f>
        <v>2x</v>
      </c>
      <c r="J416" t="str">
        <f>MID(tbl_data[[#This Row],[HDD]],LEN(tbl_data[[#This Row],[HDD Count]])+1,LEN(tbl_data[[#This Row],[HDD]])-LEN(tbl_data[[#This Row],[Hard Type]])-LEN(tbl_data[[#This Row],[HDD Count]]))</f>
        <v>1TB</v>
      </c>
      <c r="K416" t="str">
        <f>IF(RIGHT(tbl_data[[#This Row],[HDD]],5)="SATA2","SATA2",IF(RIGHT(tbl_data[[#This Row],[HDD]],3)="SSD","SSD", IF(RIGHT(tbl_data[[#This Row],[HDD]],3)="SAS","SAS", FALSE)))</f>
        <v>SATA2</v>
      </c>
      <c r="L416" t="s">
        <v>189</v>
      </c>
      <c r="M416" t="str">
        <f>LEFT(tbl_data[[#This Row],[Location]],LEN(tbl_data[[#This Row],[Location]])-6)</f>
        <v>Dallas</v>
      </c>
      <c r="N416" t="str">
        <f>MID(tbl_data[[#This Row],[Location]],LEN(tbl_data[[#This Row],[City]])+1,3)</f>
        <v>DAL</v>
      </c>
      <c r="O416" t="str">
        <f>RIGHT(tbl_data[[#This Row],[Location]],2)</f>
        <v>10</v>
      </c>
      <c r="P416" t="s">
        <v>357</v>
      </c>
      <c r="Q416" s="5" t="str">
        <f>LEFT(tbl_data[[#This Row],[Price]],1)</f>
        <v>$</v>
      </c>
      <c r="R416" s="9">
        <f>INT(MID(tbl_data[[#This Row],[Price]],2,10))</f>
        <v>332</v>
      </c>
    </row>
    <row r="417" spans="1:18" x14ac:dyDescent="0.25">
      <c r="A417" s="5">
        <v>416</v>
      </c>
      <c r="B417" t="s">
        <v>23</v>
      </c>
      <c r="C417" t="str">
        <f>LEFT(tbl_data[[#This Row],[Model]],FIND(" ",tbl_data[[#This Row],[Model]]))</f>
        <v xml:space="preserve">HP </v>
      </c>
      <c r="D417" t="str">
        <f>RIGHT(tbl_data[[#This Row],[Model]],LEN(tbl_data[[#This Row],[Model]]) -FIND(" ",tbl_data[[#This Row],[Model]],LEN(tbl_data[[#This Row],[Model]])-9))</f>
        <v>E5620</v>
      </c>
      <c r="E417" t="s">
        <v>24</v>
      </c>
      <c r="F417">
        <f>IFERROR(INT(LEFT(tbl_data[[#This Row],[RAM]],2)), INT(LEFT(tbl_data[[#This Row],[RAM]],1)))</f>
        <v>32</v>
      </c>
      <c r="G417" t="str">
        <f>"GDDR"&amp; RIGHT(tbl_data[[#This Row],[RAM]],1)</f>
        <v>GDDR3</v>
      </c>
      <c r="H417" t="s">
        <v>188</v>
      </c>
      <c r="I417" t="str">
        <f>IF(MID(tbl_data[[#This Row],[HDD]],2,1)="x", LEFT(tbl_data[[#This Row],[HDD]],2), LEFT(tbl_data[[#This Row],[HDD]],3))</f>
        <v>8x</v>
      </c>
      <c r="J417" t="str">
        <f>MID(tbl_data[[#This Row],[HDD]],LEN(tbl_data[[#This Row],[HDD Count]])+1,LEN(tbl_data[[#This Row],[HDD]])-LEN(tbl_data[[#This Row],[Hard Type]])-LEN(tbl_data[[#This Row],[HDD Count]]))</f>
        <v>300GB</v>
      </c>
      <c r="K417" t="str">
        <f>IF(RIGHT(tbl_data[[#This Row],[HDD]],5)="SATA2","SATA2",IF(RIGHT(tbl_data[[#This Row],[HDD]],3)="SSD","SSD", IF(RIGHT(tbl_data[[#This Row],[HDD]],3)="SAS","SAS", FALSE)))</f>
        <v>SAS</v>
      </c>
      <c r="L417" t="s">
        <v>189</v>
      </c>
      <c r="M417" t="str">
        <f>LEFT(tbl_data[[#This Row],[Location]],LEN(tbl_data[[#This Row],[Location]])-6)</f>
        <v>Dallas</v>
      </c>
      <c r="N417" t="str">
        <f>MID(tbl_data[[#This Row],[Location]],LEN(tbl_data[[#This Row],[City]])+1,3)</f>
        <v>DAL</v>
      </c>
      <c r="O417" t="str">
        <f>RIGHT(tbl_data[[#This Row],[Location]],2)</f>
        <v>10</v>
      </c>
      <c r="P417" t="s">
        <v>358</v>
      </c>
      <c r="Q417" s="5" t="str">
        <f>LEFT(tbl_data[[#This Row],[Price]],1)</f>
        <v>$</v>
      </c>
      <c r="R417" s="9">
        <f>INT(MID(tbl_data[[#This Row],[Price]],2,10))</f>
        <v>337</v>
      </c>
    </row>
    <row r="418" spans="1:18" x14ac:dyDescent="0.25">
      <c r="A418" s="5">
        <v>417</v>
      </c>
      <c r="B418" t="s">
        <v>94</v>
      </c>
      <c r="C418" t="str">
        <f>LEFT(tbl_data[[#This Row],[Model]],FIND(" ",tbl_data[[#This Row],[Model]]))</f>
        <v xml:space="preserve">HP </v>
      </c>
      <c r="D418" t="str">
        <f>RIGHT(tbl_data[[#This Row],[Model]],LEN(tbl_data[[#This Row],[Model]]) -FIND(" ",tbl_data[[#This Row],[Model]],LEN(tbl_data[[#This Row],[Model]])-9))</f>
        <v>E5645</v>
      </c>
      <c r="E418" t="s">
        <v>24</v>
      </c>
      <c r="F418">
        <f>IFERROR(INT(LEFT(tbl_data[[#This Row],[RAM]],2)), INT(LEFT(tbl_data[[#This Row],[RAM]],1)))</f>
        <v>32</v>
      </c>
      <c r="G418" t="str">
        <f>"GDDR"&amp; RIGHT(tbl_data[[#This Row],[RAM]],1)</f>
        <v>GDDR3</v>
      </c>
      <c r="H418" t="s">
        <v>25</v>
      </c>
      <c r="I418" t="str">
        <f>IF(MID(tbl_data[[#This Row],[HDD]],2,1)="x", LEFT(tbl_data[[#This Row],[HDD]],2), LEFT(tbl_data[[#This Row],[HDD]],3))</f>
        <v>8x</v>
      </c>
      <c r="J418" t="str">
        <f>MID(tbl_data[[#This Row],[HDD]],LEN(tbl_data[[#This Row],[HDD Count]])+1,LEN(tbl_data[[#This Row],[HDD]])-LEN(tbl_data[[#This Row],[Hard Type]])-LEN(tbl_data[[#This Row],[HDD Count]]))</f>
        <v>2TB</v>
      </c>
      <c r="K418" t="str">
        <f>IF(RIGHT(tbl_data[[#This Row],[HDD]],5)="SATA2","SATA2",IF(RIGHT(tbl_data[[#This Row],[HDD]],3)="SSD","SSD", IF(RIGHT(tbl_data[[#This Row],[HDD]],3)="SAS","SAS", FALSE)))</f>
        <v>SATA2</v>
      </c>
      <c r="L418" t="s">
        <v>189</v>
      </c>
      <c r="M418" t="str">
        <f>LEFT(tbl_data[[#This Row],[Location]],LEN(tbl_data[[#This Row],[Location]])-6)</f>
        <v>Dallas</v>
      </c>
      <c r="N418" t="str">
        <f>MID(tbl_data[[#This Row],[Location]],LEN(tbl_data[[#This Row],[City]])+1,3)</f>
        <v>DAL</v>
      </c>
      <c r="O418" t="str">
        <f>RIGHT(tbl_data[[#This Row],[Location]],2)</f>
        <v>10</v>
      </c>
      <c r="P418" t="s">
        <v>359</v>
      </c>
      <c r="Q418" s="5" t="str">
        <f>LEFT(tbl_data[[#This Row],[Price]],1)</f>
        <v>$</v>
      </c>
      <c r="R418" s="9">
        <f>INT(MID(tbl_data[[#This Row],[Price]],2,10))</f>
        <v>354</v>
      </c>
    </row>
    <row r="419" spans="1:18" x14ac:dyDescent="0.25">
      <c r="A419" s="5">
        <v>418</v>
      </c>
      <c r="B419" t="s">
        <v>27</v>
      </c>
      <c r="C419" t="str">
        <f>LEFT(tbl_data[[#This Row],[Model]],FIND(" ",tbl_data[[#This Row],[Model]]))</f>
        <v xml:space="preserve">HP </v>
      </c>
      <c r="D419" t="str">
        <f>RIGHT(tbl_data[[#This Row],[Model]],LEN(tbl_data[[#This Row],[Model]]) -FIND(" ",tbl_data[[#This Row],[Model]],LEN(tbl_data[[#This Row],[Model]])-9))</f>
        <v>E5-2420</v>
      </c>
      <c r="E419" t="s">
        <v>40</v>
      </c>
      <c r="F419">
        <f>IFERROR(INT(LEFT(tbl_data[[#This Row],[RAM]],2)), INT(LEFT(tbl_data[[#This Row],[RAM]],1)))</f>
        <v>64</v>
      </c>
      <c r="G419" t="str">
        <f>"GDDR"&amp; RIGHT(tbl_data[[#This Row],[RAM]],1)</f>
        <v>GDDR3</v>
      </c>
      <c r="H419" t="s">
        <v>25</v>
      </c>
      <c r="I419" t="str">
        <f>IF(MID(tbl_data[[#This Row],[HDD]],2,1)="x", LEFT(tbl_data[[#This Row],[HDD]],2), LEFT(tbl_data[[#This Row],[HDD]],3))</f>
        <v>8x</v>
      </c>
      <c r="J419" t="str">
        <f>MID(tbl_data[[#This Row],[HDD]],LEN(tbl_data[[#This Row],[HDD Count]])+1,LEN(tbl_data[[#This Row],[HDD]])-LEN(tbl_data[[#This Row],[Hard Type]])-LEN(tbl_data[[#This Row],[HDD Count]]))</f>
        <v>2TB</v>
      </c>
      <c r="K419" t="str">
        <f>IF(RIGHT(tbl_data[[#This Row],[HDD]],5)="SATA2","SATA2",IF(RIGHT(tbl_data[[#This Row],[HDD]],3)="SSD","SSD", IF(RIGHT(tbl_data[[#This Row],[HDD]],3)="SAS","SAS", FALSE)))</f>
        <v>SATA2</v>
      </c>
      <c r="L419" t="s">
        <v>189</v>
      </c>
      <c r="M419" t="str">
        <f>LEFT(tbl_data[[#This Row],[Location]],LEN(tbl_data[[#This Row],[Location]])-6)</f>
        <v>Dallas</v>
      </c>
      <c r="N419" t="str">
        <f>MID(tbl_data[[#This Row],[Location]],LEN(tbl_data[[#This Row],[City]])+1,3)</f>
        <v>DAL</v>
      </c>
      <c r="O419" t="str">
        <f>RIGHT(tbl_data[[#This Row],[Location]],2)</f>
        <v>10</v>
      </c>
      <c r="P419" t="s">
        <v>302</v>
      </c>
      <c r="Q419" s="5" t="str">
        <f>LEFT(tbl_data[[#This Row],[Price]],1)</f>
        <v>$</v>
      </c>
      <c r="R419" s="9">
        <f>INT(MID(tbl_data[[#This Row],[Price]],2,10))</f>
        <v>367</v>
      </c>
    </row>
    <row r="420" spans="1:18" x14ac:dyDescent="0.25">
      <c r="A420" s="5">
        <v>419</v>
      </c>
      <c r="B420" t="s">
        <v>27</v>
      </c>
      <c r="C420" t="str">
        <f>LEFT(tbl_data[[#This Row],[Model]],FIND(" ",tbl_data[[#This Row],[Model]]))</f>
        <v xml:space="preserve">HP </v>
      </c>
      <c r="D420" t="str">
        <f>RIGHT(tbl_data[[#This Row],[Model]],LEN(tbl_data[[#This Row],[Model]]) -FIND(" ",tbl_data[[#This Row],[Model]],LEN(tbl_data[[#This Row],[Model]])-9))</f>
        <v>E5-2420</v>
      </c>
      <c r="E420" t="s">
        <v>19</v>
      </c>
      <c r="F420">
        <f>IFERROR(INT(LEFT(tbl_data[[#This Row],[RAM]],2)), INT(LEFT(tbl_data[[#This Row],[RAM]],1)))</f>
        <v>16</v>
      </c>
      <c r="G420" t="str">
        <f>"GDDR"&amp; RIGHT(tbl_data[[#This Row],[RAM]],1)</f>
        <v>GDDR3</v>
      </c>
      <c r="H420" t="s">
        <v>194</v>
      </c>
      <c r="I420" t="str">
        <f>IF(MID(tbl_data[[#This Row],[HDD]],2,1)="x", LEFT(tbl_data[[#This Row],[HDD]],2), LEFT(tbl_data[[#This Row],[HDD]],3))</f>
        <v>8x</v>
      </c>
      <c r="J420" t="str">
        <f>MID(tbl_data[[#This Row],[HDD]],LEN(tbl_data[[#This Row],[HDD Count]])+1,LEN(tbl_data[[#This Row],[HDD]])-LEN(tbl_data[[#This Row],[Hard Type]])-LEN(tbl_data[[#This Row],[HDD Count]]))</f>
        <v>3TB</v>
      </c>
      <c r="K420" t="str">
        <f>IF(RIGHT(tbl_data[[#This Row],[HDD]],5)="SATA2","SATA2",IF(RIGHT(tbl_data[[#This Row],[HDD]],3)="SSD","SSD", IF(RIGHT(tbl_data[[#This Row],[HDD]],3)="SAS","SAS", FALSE)))</f>
        <v>SATA2</v>
      </c>
      <c r="L420" t="s">
        <v>189</v>
      </c>
      <c r="M420" t="str">
        <f>LEFT(tbl_data[[#This Row],[Location]],LEN(tbl_data[[#This Row],[Location]])-6)</f>
        <v>Dallas</v>
      </c>
      <c r="N420" t="str">
        <f>MID(tbl_data[[#This Row],[Location]],LEN(tbl_data[[#This Row],[City]])+1,3)</f>
        <v>DAL</v>
      </c>
      <c r="O420" t="str">
        <f>RIGHT(tbl_data[[#This Row],[Location]],2)</f>
        <v>10</v>
      </c>
      <c r="P420" t="s">
        <v>302</v>
      </c>
      <c r="Q420" s="5" t="str">
        <f>LEFT(tbl_data[[#This Row],[Price]],1)</f>
        <v>$</v>
      </c>
      <c r="R420" s="9">
        <f>INT(MID(tbl_data[[#This Row],[Price]],2,10))</f>
        <v>367</v>
      </c>
    </row>
    <row r="421" spans="1:18" x14ac:dyDescent="0.25">
      <c r="A421" s="5">
        <v>420</v>
      </c>
      <c r="B421" t="s">
        <v>196</v>
      </c>
      <c r="C421" t="str">
        <f>LEFT(tbl_data[[#This Row],[Model]],FIND(" ",tbl_data[[#This Row],[Model]]))</f>
        <v xml:space="preserve">IBM </v>
      </c>
      <c r="D421" t="str">
        <f>RIGHT(tbl_data[[#This Row],[Model]],LEN(tbl_data[[#This Row],[Model]]) -FIND(" ",tbl_data[[#This Row],[Model]],LEN(tbl_data[[#This Row],[Model]])-9))</f>
        <v>E5-2620</v>
      </c>
      <c r="E421" t="s">
        <v>24</v>
      </c>
      <c r="F421">
        <f>IFERROR(INT(LEFT(tbl_data[[#This Row],[RAM]],2)), INT(LEFT(tbl_data[[#This Row],[RAM]],1)))</f>
        <v>32</v>
      </c>
      <c r="G421" t="str">
        <f>"GDDR"&amp; RIGHT(tbl_data[[#This Row],[RAM]],1)</f>
        <v>GDDR3</v>
      </c>
      <c r="H421" t="s">
        <v>64</v>
      </c>
      <c r="I421" t="str">
        <f>IF(MID(tbl_data[[#This Row],[HDD]],2,1)="x", LEFT(tbl_data[[#This Row],[HDD]],2), LEFT(tbl_data[[#This Row],[HDD]],3))</f>
        <v>2x</v>
      </c>
      <c r="J421" t="str">
        <f>MID(tbl_data[[#This Row],[HDD]],LEN(tbl_data[[#This Row],[HDD Count]])+1,LEN(tbl_data[[#This Row],[HDD]])-LEN(tbl_data[[#This Row],[Hard Type]])-LEN(tbl_data[[#This Row],[HDD Count]]))</f>
        <v>1TB</v>
      </c>
      <c r="K421" t="str">
        <f>IF(RIGHT(tbl_data[[#This Row],[HDD]],5)="SATA2","SATA2",IF(RIGHT(tbl_data[[#This Row],[HDD]],3)="SSD","SSD", IF(RIGHT(tbl_data[[#This Row],[HDD]],3)="SAS","SAS", FALSE)))</f>
        <v>SATA2</v>
      </c>
      <c r="L421" t="s">
        <v>189</v>
      </c>
      <c r="M421" t="str">
        <f>LEFT(tbl_data[[#This Row],[Location]],LEN(tbl_data[[#This Row],[Location]])-6)</f>
        <v>Dallas</v>
      </c>
      <c r="N421" t="str">
        <f>MID(tbl_data[[#This Row],[Location]],LEN(tbl_data[[#This Row],[City]])+1,3)</f>
        <v>DAL</v>
      </c>
      <c r="O421" t="str">
        <f>RIGHT(tbl_data[[#This Row],[Location]],2)</f>
        <v>10</v>
      </c>
      <c r="P421" t="s">
        <v>360</v>
      </c>
      <c r="Q421" s="5" t="str">
        <f>LEFT(tbl_data[[#This Row],[Price]],1)</f>
        <v>$</v>
      </c>
      <c r="R421" s="9">
        <f>INT(MID(tbl_data[[#This Row],[Price]],2,10))</f>
        <v>387</v>
      </c>
    </row>
    <row r="422" spans="1:18" x14ac:dyDescent="0.25">
      <c r="A422" s="5">
        <v>421</v>
      </c>
      <c r="B422" t="s">
        <v>86</v>
      </c>
      <c r="C422" t="str">
        <f>LEFT(tbl_data[[#This Row],[Model]],FIND(" ",tbl_data[[#This Row],[Model]]))</f>
        <v xml:space="preserve">HP </v>
      </c>
      <c r="D422" t="str">
        <f>RIGHT(tbl_data[[#This Row],[Model]],LEN(tbl_data[[#This Row],[Model]]) -FIND(" ",tbl_data[[#This Row],[Model]],LEN(tbl_data[[#This Row],[Model]])-9))</f>
        <v>E5-2620</v>
      </c>
      <c r="E422" t="s">
        <v>24</v>
      </c>
      <c r="F422">
        <f>IFERROR(INT(LEFT(tbl_data[[#This Row],[RAM]],2)), INT(LEFT(tbl_data[[#This Row],[RAM]],1)))</f>
        <v>32</v>
      </c>
      <c r="G422" t="str">
        <f>"GDDR"&amp; RIGHT(tbl_data[[#This Row],[RAM]],1)</f>
        <v>GDDR3</v>
      </c>
      <c r="H422" t="s">
        <v>64</v>
      </c>
      <c r="I422" t="str">
        <f>IF(MID(tbl_data[[#This Row],[HDD]],2,1)="x", LEFT(tbl_data[[#This Row],[HDD]],2), LEFT(tbl_data[[#This Row],[HDD]],3))</f>
        <v>2x</v>
      </c>
      <c r="J422" t="str">
        <f>MID(tbl_data[[#This Row],[HDD]],LEN(tbl_data[[#This Row],[HDD Count]])+1,LEN(tbl_data[[#This Row],[HDD]])-LEN(tbl_data[[#This Row],[Hard Type]])-LEN(tbl_data[[#This Row],[HDD Count]]))</f>
        <v>1TB</v>
      </c>
      <c r="K422" t="str">
        <f>IF(RIGHT(tbl_data[[#This Row],[HDD]],5)="SATA2","SATA2",IF(RIGHT(tbl_data[[#This Row],[HDD]],3)="SSD","SSD", IF(RIGHT(tbl_data[[#This Row],[HDD]],3)="SAS","SAS", FALSE)))</f>
        <v>SATA2</v>
      </c>
      <c r="L422" t="s">
        <v>189</v>
      </c>
      <c r="M422" t="str">
        <f>LEFT(tbl_data[[#This Row],[Location]],LEN(tbl_data[[#This Row],[Location]])-6)</f>
        <v>Dallas</v>
      </c>
      <c r="N422" t="str">
        <f>MID(tbl_data[[#This Row],[Location]],LEN(tbl_data[[#This Row],[City]])+1,3)</f>
        <v>DAL</v>
      </c>
      <c r="O422" t="str">
        <f>RIGHT(tbl_data[[#This Row],[Location]],2)</f>
        <v>10</v>
      </c>
      <c r="P422" t="s">
        <v>361</v>
      </c>
      <c r="Q422" s="5" t="str">
        <f>LEFT(tbl_data[[#This Row],[Price]],1)</f>
        <v>$</v>
      </c>
      <c r="R422" s="9">
        <f>INT(MID(tbl_data[[#This Row],[Price]],2,10))</f>
        <v>392</v>
      </c>
    </row>
    <row r="423" spans="1:18" x14ac:dyDescent="0.25">
      <c r="A423" s="5">
        <v>422</v>
      </c>
      <c r="B423" t="s">
        <v>39</v>
      </c>
      <c r="C423" t="str">
        <f>LEFT(tbl_data[[#This Row],[Model]],FIND(" ",tbl_data[[#This Row],[Model]]))</f>
        <v xml:space="preserve">HP </v>
      </c>
      <c r="D423" t="str">
        <f>RIGHT(tbl_data[[#This Row],[Model]],LEN(tbl_data[[#This Row],[Model]]) -FIND(" ",tbl_data[[#This Row],[Model]],LEN(tbl_data[[#This Row],[Model]])-9))</f>
        <v>E5-2650</v>
      </c>
      <c r="E423" t="s">
        <v>199</v>
      </c>
      <c r="F423">
        <f>IFERROR(INT(LEFT(tbl_data[[#This Row],[RAM]],2)), INT(LEFT(tbl_data[[#This Row],[RAM]],1)))</f>
        <v>12</v>
      </c>
      <c r="G423" t="str">
        <f>"GDDR"&amp; RIGHT(tbl_data[[#This Row],[RAM]],1)</f>
        <v>GDDR3</v>
      </c>
      <c r="H423" t="s">
        <v>200</v>
      </c>
      <c r="I423" t="str">
        <f>IF(MID(tbl_data[[#This Row],[HDD]],2,1)="x", LEFT(tbl_data[[#This Row],[HDD]],2), LEFT(tbl_data[[#This Row],[HDD]],3))</f>
        <v>1x</v>
      </c>
      <c r="J423" t="str">
        <f>MID(tbl_data[[#This Row],[HDD]],LEN(tbl_data[[#This Row],[HDD Count]])+1,LEN(tbl_data[[#This Row],[HDD]])-LEN(tbl_data[[#This Row],[Hard Type]])-LEN(tbl_data[[#This Row],[HDD Count]]))</f>
        <v>120GB</v>
      </c>
      <c r="K423" t="str">
        <f>IF(RIGHT(tbl_data[[#This Row],[HDD]],5)="SATA2","SATA2",IF(RIGHT(tbl_data[[#This Row],[HDD]],3)="SSD","SSD", IF(RIGHT(tbl_data[[#This Row],[HDD]],3)="SAS","SAS", FALSE)))</f>
        <v>SSD</v>
      </c>
      <c r="L423" t="s">
        <v>189</v>
      </c>
      <c r="M423" t="str">
        <f>LEFT(tbl_data[[#This Row],[Location]],LEN(tbl_data[[#This Row],[Location]])-6)</f>
        <v>Dallas</v>
      </c>
      <c r="N423" t="str">
        <f>MID(tbl_data[[#This Row],[Location]],LEN(tbl_data[[#This Row],[City]])+1,3)</f>
        <v>DAL</v>
      </c>
      <c r="O423" t="str">
        <f>RIGHT(tbl_data[[#This Row],[Location]],2)</f>
        <v>10</v>
      </c>
      <c r="P423" t="s">
        <v>362</v>
      </c>
      <c r="Q423" s="5" t="str">
        <f>LEFT(tbl_data[[#This Row],[Price]],1)</f>
        <v>$</v>
      </c>
      <c r="R423" s="9">
        <f>INT(MID(tbl_data[[#This Row],[Price]],2,10))</f>
        <v>464</v>
      </c>
    </row>
    <row r="424" spans="1:18" x14ac:dyDescent="0.25">
      <c r="A424" s="5">
        <v>423</v>
      </c>
      <c r="B424" t="s">
        <v>74</v>
      </c>
      <c r="C424" t="str">
        <f>LEFT(tbl_data[[#This Row],[Model]],FIND(" ",tbl_data[[#This Row],[Model]]))</f>
        <v xml:space="preserve">Supermicro </v>
      </c>
      <c r="D424" t="str">
        <f>RIGHT(tbl_data[[#This Row],[Model]],LEN(tbl_data[[#This Row],[Model]]) -FIND(" ",tbl_data[[#This Row],[Model]],LEN(tbl_data[[#This Row],[Model]])-9))</f>
        <v>E5620</v>
      </c>
      <c r="E424" t="s">
        <v>24</v>
      </c>
      <c r="F424">
        <f>IFERROR(INT(LEFT(tbl_data[[#This Row],[RAM]],2)), INT(LEFT(tbl_data[[#This Row],[RAM]],1)))</f>
        <v>32</v>
      </c>
      <c r="G424" t="str">
        <f>"GDDR"&amp; RIGHT(tbl_data[[#This Row],[RAM]],1)</f>
        <v>GDDR3</v>
      </c>
      <c r="H424" t="s">
        <v>75</v>
      </c>
      <c r="I424" t="str">
        <f>IF(MID(tbl_data[[#This Row],[HDD]],2,1)="x", LEFT(tbl_data[[#This Row],[HDD]],2), LEFT(tbl_data[[#This Row],[HDD]],3))</f>
        <v>24x</v>
      </c>
      <c r="J424" t="str">
        <f>MID(tbl_data[[#This Row],[HDD]],LEN(tbl_data[[#This Row],[HDD Count]])+1,LEN(tbl_data[[#This Row],[HDD]])-LEN(tbl_data[[#This Row],[Hard Type]])-LEN(tbl_data[[#This Row],[HDD Count]]))</f>
        <v>1TB</v>
      </c>
      <c r="K424" t="str">
        <f>IF(RIGHT(tbl_data[[#This Row],[HDD]],5)="SATA2","SATA2",IF(RIGHT(tbl_data[[#This Row],[HDD]],3)="SSD","SSD", IF(RIGHT(tbl_data[[#This Row],[HDD]],3)="SAS","SAS", FALSE)))</f>
        <v>SATA2</v>
      </c>
      <c r="L424" t="s">
        <v>189</v>
      </c>
      <c r="M424" t="str">
        <f>LEFT(tbl_data[[#This Row],[Location]],LEN(tbl_data[[#This Row],[Location]])-6)</f>
        <v>Dallas</v>
      </c>
      <c r="N424" t="str">
        <f>MID(tbl_data[[#This Row],[Location]],LEN(tbl_data[[#This Row],[City]])+1,3)</f>
        <v>DAL</v>
      </c>
      <c r="O424" t="str">
        <f>RIGHT(tbl_data[[#This Row],[Location]],2)</f>
        <v>10</v>
      </c>
      <c r="P424" t="s">
        <v>363</v>
      </c>
      <c r="Q424" s="5" t="str">
        <f>LEFT(tbl_data[[#This Row],[Price]],1)</f>
        <v>$</v>
      </c>
      <c r="R424" s="9">
        <f>INT(MID(tbl_data[[#This Row],[Price]],2,10))</f>
        <v>588</v>
      </c>
    </row>
    <row r="425" spans="1:18" x14ac:dyDescent="0.25">
      <c r="A425" s="5">
        <v>424</v>
      </c>
      <c r="B425" t="s">
        <v>90</v>
      </c>
      <c r="C425" t="str">
        <f>LEFT(tbl_data[[#This Row],[Model]],FIND(" ",tbl_data[[#This Row],[Model]]))</f>
        <v xml:space="preserve">Dell </v>
      </c>
      <c r="D425" t="str">
        <f>RIGHT(tbl_data[[#This Row],[Model]],LEN(tbl_data[[#This Row],[Model]]) -FIND(" ",tbl_data[[#This Row],[Model]],LEN(tbl_data[[#This Row],[Model]])-9))</f>
        <v>E5-2620v4</v>
      </c>
      <c r="E425" t="s">
        <v>34</v>
      </c>
      <c r="F425">
        <f>IFERROR(INT(LEFT(tbl_data[[#This Row],[RAM]],2)), INT(LEFT(tbl_data[[#This Row],[RAM]],1)))</f>
        <v>64</v>
      </c>
      <c r="G425" t="str">
        <f>"GDDR"&amp; RIGHT(tbl_data[[#This Row],[RAM]],1)</f>
        <v>GDDR4</v>
      </c>
      <c r="H425" t="s">
        <v>49</v>
      </c>
      <c r="I425" t="str">
        <f>IF(MID(tbl_data[[#This Row],[HDD]],2,1)="x", LEFT(tbl_data[[#This Row],[HDD]],2), LEFT(tbl_data[[#This Row],[HDD]],3))</f>
        <v>2x</v>
      </c>
      <c r="J425" t="str">
        <f>MID(tbl_data[[#This Row],[HDD]],LEN(tbl_data[[#This Row],[HDD Count]])+1,LEN(tbl_data[[#This Row],[HDD]])-LEN(tbl_data[[#This Row],[Hard Type]])-LEN(tbl_data[[#This Row],[HDD Count]]))</f>
        <v>120GB</v>
      </c>
      <c r="K425" t="str">
        <f>IF(RIGHT(tbl_data[[#This Row],[HDD]],5)="SATA2","SATA2",IF(RIGHT(tbl_data[[#This Row],[HDD]],3)="SSD","SSD", IF(RIGHT(tbl_data[[#This Row],[HDD]],3)="SAS","SAS", FALSE)))</f>
        <v>SSD</v>
      </c>
      <c r="L425" t="s">
        <v>167</v>
      </c>
      <c r="M425" t="str">
        <f>LEFT(tbl_data[[#This Row],[Location]],LEN(tbl_data[[#This Row],[Location]])-6)</f>
        <v>Washington D.C.</v>
      </c>
      <c r="N425" t="str">
        <f>MID(tbl_data[[#This Row],[Location]],LEN(tbl_data[[#This Row],[City]])+1,3)</f>
        <v>WDC</v>
      </c>
      <c r="O425" t="str">
        <f>RIGHT(tbl_data[[#This Row],[Location]],2)</f>
        <v>01</v>
      </c>
      <c r="P425" t="s">
        <v>364</v>
      </c>
      <c r="Q425" s="5" t="str">
        <f>LEFT(tbl_data[[#This Row],[Price]],1)</f>
        <v>$</v>
      </c>
      <c r="R425" s="9">
        <f>INT(MID(tbl_data[[#This Row],[Price]],2,10))</f>
        <v>994</v>
      </c>
    </row>
    <row r="426" spans="1:18" x14ac:dyDescent="0.25">
      <c r="A426" s="5">
        <v>425</v>
      </c>
      <c r="B426" t="s">
        <v>54</v>
      </c>
      <c r="C426" t="str">
        <f>LEFT(tbl_data[[#This Row],[Model]],FIND(" ",tbl_data[[#This Row],[Model]]))</f>
        <v xml:space="preserve">Dell </v>
      </c>
      <c r="D426" t="str">
        <f>RIGHT(tbl_data[[#This Row],[Model]],LEN(tbl_data[[#This Row],[Model]]) -FIND(" ",tbl_data[[#This Row],[Model]],LEN(tbl_data[[#This Row],[Model]])-9))</f>
        <v>E5-2650v4</v>
      </c>
      <c r="E426" t="s">
        <v>30</v>
      </c>
      <c r="F426">
        <f>IFERROR(INT(LEFT(tbl_data[[#This Row],[RAM]],2)), INT(LEFT(tbl_data[[#This Row],[RAM]],1)))</f>
        <v>12</v>
      </c>
      <c r="G426" t="str">
        <f>"GDDR"&amp; RIGHT(tbl_data[[#This Row],[RAM]],1)</f>
        <v>GDDR4</v>
      </c>
      <c r="H426" t="s">
        <v>31</v>
      </c>
      <c r="I426" t="str">
        <f>IF(MID(tbl_data[[#This Row],[HDD]],2,1)="x", LEFT(tbl_data[[#This Row],[HDD]],2), LEFT(tbl_data[[#This Row],[HDD]],3))</f>
        <v>4x</v>
      </c>
      <c r="J426" t="str">
        <f>MID(tbl_data[[#This Row],[HDD]],LEN(tbl_data[[#This Row],[HDD Count]])+1,LEN(tbl_data[[#This Row],[HDD]])-LEN(tbl_data[[#This Row],[Hard Type]])-LEN(tbl_data[[#This Row],[HDD Count]]))</f>
        <v>480GB</v>
      </c>
      <c r="K426" t="str">
        <f>IF(RIGHT(tbl_data[[#This Row],[HDD]],5)="SATA2","SATA2",IF(RIGHT(tbl_data[[#This Row],[HDD]],3)="SSD","SSD", IF(RIGHT(tbl_data[[#This Row],[HDD]],3)="SAS","SAS", FALSE)))</f>
        <v>SSD</v>
      </c>
      <c r="L426" t="s">
        <v>167</v>
      </c>
      <c r="M426" t="str">
        <f>LEFT(tbl_data[[#This Row],[Location]],LEN(tbl_data[[#This Row],[Location]])-6)</f>
        <v>Washington D.C.</v>
      </c>
      <c r="N426" t="str">
        <f>MID(tbl_data[[#This Row],[Location]],LEN(tbl_data[[#This Row],[City]])+1,3)</f>
        <v>WDC</v>
      </c>
      <c r="O426" t="str">
        <f>RIGHT(tbl_data[[#This Row],[Location]],2)</f>
        <v>01</v>
      </c>
      <c r="P426" t="s">
        <v>365</v>
      </c>
      <c r="Q426" s="5" t="str">
        <f>LEFT(tbl_data[[#This Row],[Price]],1)</f>
        <v>$</v>
      </c>
      <c r="R426" s="9">
        <f>INT(MID(tbl_data[[#This Row],[Price]],2,10))</f>
        <v>1106</v>
      </c>
    </row>
    <row r="427" spans="1:18" x14ac:dyDescent="0.25">
      <c r="A427" s="5">
        <v>426</v>
      </c>
      <c r="B427" t="s">
        <v>80</v>
      </c>
      <c r="C427" t="str">
        <f>LEFT(tbl_data[[#This Row],[Model]],FIND(" ",tbl_data[[#This Row],[Model]]))</f>
        <v xml:space="preserve">DL20G9Intel </v>
      </c>
      <c r="D427" t="str">
        <f>RIGHT(tbl_data[[#This Row],[Model]],LEN(tbl_data[[#This Row],[Model]]) -FIND(" ",tbl_data[[#This Row],[Model]],LEN(tbl_data[[#This Row],[Model]])-9))</f>
        <v>E3-1270v5</v>
      </c>
      <c r="E427" t="s">
        <v>81</v>
      </c>
      <c r="F427">
        <f>IFERROR(INT(LEFT(tbl_data[[#This Row],[RAM]],2)), INT(LEFT(tbl_data[[#This Row],[RAM]],1)))</f>
        <v>16</v>
      </c>
      <c r="G427" t="str">
        <f>"GDDR"&amp; RIGHT(tbl_data[[#This Row],[RAM]],1)</f>
        <v>GDDR4</v>
      </c>
      <c r="H427" t="s">
        <v>64</v>
      </c>
      <c r="I427" t="str">
        <f>IF(MID(tbl_data[[#This Row],[HDD]],2,1)="x", LEFT(tbl_data[[#This Row],[HDD]],2), LEFT(tbl_data[[#This Row],[HDD]],3))</f>
        <v>2x</v>
      </c>
      <c r="J427" t="str">
        <f>MID(tbl_data[[#This Row],[HDD]],LEN(tbl_data[[#This Row],[HDD Count]])+1,LEN(tbl_data[[#This Row],[HDD]])-LEN(tbl_data[[#This Row],[Hard Type]])-LEN(tbl_data[[#This Row],[HDD Count]]))</f>
        <v>1TB</v>
      </c>
      <c r="K427" t="str">
        <f>IF(RIGHT(tbl_data[[#This Row],[HDD]],5)="SATA2","SATA2",IF(RIGHT(tbl_data[[#This Row],[HDD]],3)="SSD","SSD", IF(RIGHT(tbl_data[[#This Row],[HDD]],3)="SAS","SAS", FALSE)))</f>
        <v>SATA2</v>
      </c>
      <c r="L427" t="s">
        <v>167</v>
      </c>
      <c r="M427" t="str">
        <f>LEFT(tbl_data[[#This Row],[Location]],LEN(tbl_data[[#This Row],[Location]])-6)</f>
        <v>Washington D.C.</v>
      </c>
      <c r="N427" t="str">
        <f>MID(tbl_data[[#This Row],[Location]],LEN(tbl_data[[#This Row],[City]])+1,3)</f>
        <v>WDC</v>
      </c>
      <c r="O427" t="str">
        <f>RIGHT(tbl_data[[#This Row],[Location]],2)</f>
        <v>01</v>
      </c>
      <c r="P427" t="s">
        <v>366</v>
      </c>
      <c r="Q427" s="5" t="str">
        <f>LEFT(tbl_data[[#This Row],[Price]],1)</f>
        <v>$</v>
      </c>
      <c r="R427" s="9">
        <f>INT(MID(tbl_data[[#This Row],[Price]],2,10))</f>
        <v>810</v>
      </c>
    </row>
    <row r="428" spans="1:18" x14ac:dyDescent="0.25">
      <c r="A428" s="5">
        <v>427</v>
      </c>
      <c r="B428" t="s">
        <v>56</v>
      </c>
      <c r="C428" t="str">
        <f>LEFT(tbl_data[[#This Row],[Model]],FIND(" ",tbl_data[[#This Row],[Model]]))</f>
        <v xml:space="preserve">Dell </v>
      </c>
      <c r="D428" t="str">
        <f>RIGHT(tbl_data[[#This Row],[Model]],LEN(tbl_data[[#This Row],[Model]]) -FIND(" ",tbl_data[[#This Row],[Model]],LEN(tbl_data[[#This Row],[Model]])-9))</f>
        <v>E5-2630v4</v>
      </c>
      <c r="E428" t="s">
        <v>30</v>
      </c>
      <c r="F428">
        <f>IFERROR(INT(LEFT(tbl_data[[#This Row],[RAM]],2)), INT(LEFT(tbl_data[[#This Row],[RAM]],1)))</f>
        <v>12</v>
      </c>
      <c r="G428" t="str">
        <f>"GDDR"&amp; RIGHT(tbl_data[[#This Row],[RAM]],1)</f>
        <v>GDDR4</v>
      </c>
      <c r="H428" t="s">
        <v>31</v>
      </c>
      <c r="I428" t="str">
        <f>IF(MID(tbl_data[[#This Row],[HDD]],2,1)="x", LEFT(tbl_data[[#This Row],[HDD]],2), LEFT(tbl_data[[#This Row],[HDD]],3))</f>
        <v>4x</v>
      </c>
      <c r="J428" t="str">
        <f>MID(tbl_data[[#This Row],[HDD]],LEN(tbl_data[[#This Row],[HDD Count]])+1,LEN(tbl_data[[#This Row],[HDD]])-LEN(tbl_data[[#This Row],[Hard Type]])-LEN(tbl_data[[#This Row],[HDD Count]]))</f>
        <v>480GB</v>
      </c>
      <c r="K428" t="str">
        <f>IF(RIGHT(tbl_data[[#This Row],[HDD]],5)="SATA2","SATA2",IF(RIGHT(tbl_data[[#This Row],[HDD]],3)="SSD","SSD", IF(RIGHT(tbl_data[[#This Row],[HDD]],3)="SAS","SAS", FALSE)))</f>
        <v>SSD</v>
      </c>
      <c r="L428" t="s">
        <v>167</v>
      </c>
      <c r="M428" t="str">
        <f>LEFT(tbl_data[[#This Row],[Location]],LEN(tbl_data[[#This Row],[Location]])-6)</f>
        <v>Washington D.C.</v>
      </c>
      <c r="N428" t="str">
        <f>MID(tbl_data[[#This Row],[Location]],LEN(tbl_data[[#This Row],[City]])+1,3)</f>
        <v>WDC</v>
      </c>
      <c r="O428" t="str">
        <f>RIGHT(tbl_data[[#This Row],[Location]],2)</f>
        <v>01</v>
      </c>
      <c r="P428" t="s">
        <v>367</v>
      </c>
      <c r="Q428" s="5" t="str">
        <f>LEFT(tbl_data[[#This Row],[Price]],1)</f>
        <v>$</v>
      </c>
      <c r="R428" s="9">
        <f>INT(MID(tbl_data[[#This Row],[Price]],2,10))</f>
        <v>1055</v>
      </c>
    </row>
    <row r="429" spans="1:18" x14ac:dyDescent="0.25">
      <c r="A429" s="5">
        <v>428</v>
      </c>
      <c r="B429" t="s">
        <v>88</v>
      </c>
      <c r="C429" t="str">
        <f>LEFT(tbl_data[[#This Row],[Model]],FIND(" ",tbl_data[[#This Row],[Model]]))</f>
        <v xml:space="preserve">Dell </v>
      </c>
      <c r="D429" t="str">
        <f>RIGHT(tbl_data[[#This Row],[Model]],LEN(tbl_data[[#This Row],[Model]]) -FIND(" ",tbl_data[[#This Row],[Model]],LEN(tbl_data[[#This Row],[Model]])-9))</f>
        <v>E5-2620v3</v>
      </c>
      <c r="E429" t="s">
        <v>34</v>
      </c>
      <c r="F429">
        <f>IFERROR(INT(LEFT(tbl_data[[#This Row],[RAM]],2)), INT(LEFT(tbl_data[[#This Row],[RAM]],1)))</f>
        <v>64</v>
      </c>
      <c r="G429" t="str">
        <f>"GDDR"&amp; RIGHT(tbl_data[[#This Row],[RAM]],1)</f>
        <v>GDDR4</v>
      </c>
      <c r="H429" t="s">
        <v>49</v>
      </c>
      <c r="I429" t="str">
        <f>IF(MID(tbl_data[[#This Row],[HDD]],2,1)="x", LEFT(tbl_data[[#This Row],[HDD]],2), LEFT(tbl_data[[#This Row],[HDD]],3))</f>
        <v>2x</v>
      </c>
      <c r="J429" t="str">
        <f>MID(tbl_data[[#This Row],[HDD]],LEN(tbl_data[[#This Row],[HDD Count]])+1,LEN(tbl_data[[#This Row],[HDD]])-LEN(tbl_data[[#This Row],[Hard Type]])-LEN(tbl_data[[#This Row],[HDD Count]]))</f>
        <v>120GB</v>
      </c>
      <c r="K429" t="str">
        <f>IF(RIGHT(tbl_data[[#This Row],[HDD]],5)="SATA2","SATA2",IF(RIGHT(tbl_data[[#This Row],[HDD]],3)="SSD","SSD", IF(RIGHT(tbl_data[[#This Row],[HDD]],3)="SAS","SAS", FALSE)))</f>
        <v>SSD</v>
      </c>
      <c r="L429" t="s">
        <v>211</v>
      </c>
      <c r="M429" t="str">
        <f>LEFT(tbl_data[[#This Row],[Location]],LEN(tbl_data[[#This Row],[Location]])-6)</f>
        <v>Frankfurt</v>
      </c>
      <c r="N429" t="str">
        <f>MID(tbl_data[[#This Row],[Location]],LEN(tbl_data[[#This Row],[City]])+1,3)</f>
        <v>FRA</v>
      </c>
      <c r="O429" t="str">
        <f>RIGHT(tbl_data[[#This Row],[Location]],2)</f>
        <v>10</v>
      </c>
      <c r="P429" t="s">
        <v>144</v>
      </c>
      <c r="Q429" s="5" t="str">
        <f>LEFT(tbl_data[[#This Row],[Price]],1)</f>
        <v>€</v>
      </c>
      <c r="R429" s="9">
        <f>INT(MID(tbl_data[[#This Row],[Price]],2,10))</f>
        <v>391</v>
      </c>
    </row>
    <row r="430" spans="1:18" x14ac:dyDescent="0.25">
      <c r="A430" s="5">
        <v>429</v>
      </c>
      <c r="B430" t="s">
        <v>52</v>
      </c>
      <c r="C430" t="str">
        <f>LEFT(tbl_data[[#This Row],[Model]],FIND(" ",tbl_data[[#This Row],[Model]]))</f>
        <v xml:space="preserve">Dell </v>
      </c>
      <c r="D430" t="str">
        <f>RIGHT(tbl_data[[#This Row],[Model]],LEN(tbl_data[[#This Row],[Model]]) -FIND(" ",tbl_data[[#This Row],[Model]],LEN(tbl_data[[#This Row],[Model]])-9))</f>
        <v>E5-2650v3</v>
      </c>
      <c r="E430" t="s">
        <v>30</v>
      </c>
      <c r="F430">
        <f>IFERROR(INT(LEFT(tbl_data[[#This Row],[RAM]],2)), INT(LEFT(tbl_data[[#This Row],[RAM]],1)))</f>
        <v>12</v>
      </c>
      <c r="G430" t="str">
        <f>"GDDR"&amp; RIGHT(tbl_data[[#This Row],[RAM]],1)</f>
        <v>GDDR4</v>
      </c>
      <c r="H430" t="s">
        <v>49</v>
      </c>
      <c r="I430" t="str">
        <f>IF(MID(tbl_data[[#This Row],[HDD]],2,1)="x", LEFT(tbl_data[[#This Row],[HDD]],2), LEFT(tbl_data[[#This Row],[HDD]],3))</f>
        <v>2x</v>
      </c>
      <c r="J430" t="str">
        <f>MID(tbl_data[[#This Row],[HDD]],LEN(tbl_data[[#This Row],[HDD Count]])+1,LEN(tbl_data[[#This Row],[HDD]])-LEN(tbl_data[[#This Row],[Hard Type]])-LEN(tbl_data[[#This Row],[HDD Count]]))</f>
        <v>120GB</v>
      </c>
      <c r="K430" t="str">
        <f>IF(RIGHT(tbl_data[[#This Row],[HDD]],5)="SATA2","SATA2",IF(RIGHT(tbl_data[[#This Row],[HDD]],3)="SSD","SSD", IF(RIGHT(tbl_data[[#This Row],[HDD]],3)="SAS","SAS", FALSE)))</f>
        <v>SSD</v>
      </c>
      <c r="L430" t="s">
        <v>211</v>
      </c>
      <c r="M430" t="str">
        <f>LEFT(tbl_data[[#This Row],[Location]],LEN(tbl_data[[#This Row],[Location]])-6)</f>
        <v>Frankfurt</v>
      </c>
      <c r="N430" t="str">
        <f>MID(tbl_data[[#This Row],[Location]],LEN(tbl_data[[#This Row],[City]])+1,3)</f>
        <v>FRA</v>
      </c>
      <c r="O430" t="str">
        <f>RIGHT(tbl_data[[#This Row],[Location]],2)</f>
        <v>10</v>
      </c>
      <c r="P430" t="s">
        <v>142</v>
      </c>
      <c r="Q430" s="5" t="str">
        <f>LEFT(tbl_data[[#This Row],[Price]],1)</f>
        <v>€</v>
      </c>
      <c r="R430" s="9">
        <f>INT(MID(tbl_data[[#This Row],[Price]],2,10))</f>
        <v>481</v>
      </c>
    </row>
    <row r="431" spans="1:18" x14ac:dyDescent="0.25">
      <c r="A431" s="5">
        <v>430</v>
      </c>
      <c r="B431" t="s">
        <v>52</v>
      </c>
      <c r="C431" t="str">
        <f>LEFT(tbl_data[[#This Row],[Model]],FIND(" ",tbl_data[[#This Row],[Model]]))</f>
        <v xml:space="preserve">Dell </v>
      </c>
      <c r="D431" t="str">
        <f>RIGHT(tbl_data[[#This Row],[Model]],LEN(tbl_data[[#This Row],[Model]]) -FIND(" ",tbl_data[[#This Row],[Model]],LEN(tbl_data[[#This Row],[Model]])-9))</f>
        <v>E5-2650v3</v>
      </c>
      <c r="E431" t="s">
        <v>30</v>
      </c>
      <c r="F431">
        <f>IFERROR(INT(LEFT(tbl_data[[#This Row],[RAM]],2)), INT(LEFT(tbl_data[[#This Row],[RAM]],1)))</f>
        <v>12</v>
      </c>
      <c r="G431" t="str">
        <f>"GDDR"&amp; RIGHT(tbl_data[[#This Row],[RAM]],1)</f>
        <v>GDDR4</v>
      </c>
      <c r="H431" t="s">
        <v>49</v>
      </c>
      <c r="I431" t="str">
        <f>IF(MID(tbl_data[[#This Row],[HDD]],2,1)="x", LEFT(tbl_data[[#This Row],[HDD]],2), LEFT(tbl_data[[#This Row],[HDD]],3))</f>
        <v>2x</v>
      </c>
      <c r="J431" t="str">
        <f>MID(tbl_data[[#This Row],[HDD]],LEN(tbl_data[[#This Row],[HDD Count]])+1,LEN(tbl_data[[#This Row],[HDD]])-LEN(tbl_data[[#This Row],[Hard Type]])-LEN(tbl_data[[#This Row],[HDD Count]]))</f>
        <v>120GB</v>
      </c>
      <c r="K431" t="str">
        <f>IF(RIGHT(tbl_data[[#This Row],[HDD]],5)="SATA2","SATA2",IF(RIGHT(tbl_data[[#This Row],[HDD]],3)="SSD","SSD", IF(RIGHT(tbl_data[[#This Row],[HDD]],3)="SAS","SAS", FALSE)))</f>
        <v>SSD</v>
      </c>
      <c r="L431" t="s">
        <v>189</v>
      </c>
      <c r="M431" t="str">
        <f>LEFT(tbl_data[[#This Row],[Location]],LEN(tbl_data[[#This Row],[Location]])-6)</f>
        <v>Dallas</v>
      </c>
      <c r="N431" t="str">
        <f>MID(tbl_data[[#This Row],[Location]],LEN(tbl_data[[#This Row],[City]])+1,3)</f>
        <v>DAL</v>
      </c>
      <c r="O431" t="str">
        <f>RIGHT(tbl_data[[#This Row],[Location]],2)</f>
        <v>10</v>
      </c>
      <c r="P431" t="s">
        <v>368</v>
      </c>
      <c r="Q431" s="5" t="str">
        <f>LEFT(tbl_data[[#This Row],[Price]],1)</f>
        <v>$</v>
      </c>
      <c r="R431" s="9">
        <f>INT(MID(tbl_data[[#This Row],[Price]],2,10))</f>
        <v>578</v>
      </c>
    </row>
    <row r="432" spans="1:18" x14ac:dyDescent="0.25">
      <c r="A432" s="5">
        <v>431</v>
      </c>
      <c r="B432" t="s">
        <v>88</v>
      </c>
      <c r="C432" t="str">
        <f>LEFT(tbl_data[[#This Row],[Model]],FIND(" ",tbl_data[[#This Row],[Model]]))</f>
        <v xml:space="preserve">Dell </v>
      </c>
      <c r="D432" t="str">
        <f>RIGHT(tbl_data[[#This Row],[Model]],LEN(tbl_data[[#This Row],[Model]]) -FIND(" ",tbl_data[[#This Row],[Model]],LEN(tbl_data[[#This Row],[Model]])-9))</f>
        <v>E5-2620v3</v>
      </c>
      <c r="E432" t="s">
        <v>34</v>
      </c>
      <c r="F432">
        <f>IFERROR(INT(LEFT(tbl_data[[#This Row],[RAM]],2)), INT(LEFT(tbl_data[[#This Row],[RAM]],1)))</f>
        <v>64</v>
      </c>
      <c r="G432" t="str">
        <f>"GDDR"&amp; RIGHT(tbl_data[[#This Row],[RAM]],1)</f>
        <v>GDDR4</v>
      </c>
      <c r="H432" t="s">
        <v>49</v>
      </c>
      <c r="I432" t="str">
        <f>IF(MID(tbl_data[[#This Row],[HDD]],2,1)="x", LEFT(tbl_data[[#This Row],[HDD]],2), LEFT(tbl_data[[#This Row],[HDD]],3))</f>
        <v>2x</v>
      </c>
      <c r="J432" t="str">
        <f>MID(tbl_data[[#This Row],[HDD]],LEN(tbl_data[[#This Row],[HDD Count]])+1,LEN(tbl_data[[#This Row],[HDD]])-LEN(tbl_data[[#This Row],[Hard Type]])-LEN(tbl_data[[#This Row],[HDD Count]]))</f>
        <v>120GB</v>
      </c>
      <c r="K432" t="str">
        <f>IF(RIGHT(tbl_data[[#This Row],[HDD]],5)="SATA2","SATA2",IF(RIGHT(tbl_data[[#This Row],[HDD]],3)="SSD","SSD", IF(RIGHT(tbl_data[[#This Row],[HDD]],3)="SAS","SAS", FALSE)))</f>
        <v>SSD</v>
      </c>
      <c r="L432" t="s">
        <v>189</v>
      </c>
      <c r="M432" t="str">
        <f>LEFT(tbl_data[[#This Row],[Location]],LEN(tbl_data[[#This Row],[Location]])-6)</f>
        <v>Dallas</v>
      </c>
      <c r="N432" t="str">
        <f>MID(tbl_data[[#This Row],[Location]],LEN(tbl_data[[#This Row],[City]])+1,3)</f>
        <v>DAL</v>
      </c>
      <c r="O432" t="str">
        <f>RIGHT(tbl_data[[#This Row],[Location]],2)</f>
        <v>10</v>
      </c>
      <c r="P432" t="s">
        <v>369</v>
      </c>
      <c r="Q432" s="5" t="str">
        <f>LEFT(tbl_data[[#This Row],[Price]],1)</f>
        <v>$</v>
      </c>
      <c r="R432" s="9">
        <f>INT(MID(tbl_data[[#This Row],[Price]],2,10))</f>
        <v>470</v>
      </c>
    </row>
    <row r="433" spans="1:18" x14ac:dyDescent="0.25">
      <c r="A433" s="5">
        <v>432</v>
      </c>
      <c r="B433" t="s">
        <v>51</v>
      </c>
      <c r="C433" t="str">
        <f>LEFT(tbl_data[[#This Row],[Model]],FIND(" ",tbl_data[[#This Row],[Model]]))</f>
        <v xml:space="preserve">Dell </v>
      </c>
      <c r="D433" t="str">
        <f>RIGHT(tbl_data[[#This Row],[Model]],LEN(tbl_data[[#This Row],[Model]]) -FIND(" ",tbl_data[[#This Row],[Model]],LEN(tbl_data[[#This Row],[Model]])-9))</f>
        <v>E5-2670v3</v>
      </c>
      <c r="E433" t="s">
        <v>30</v>
      </c>
      <c r="F433">
        <f>IFERROR(INT(LEFT(tbl_data[[#This Row],[RAM]],2)), INT(LEFT(tbl_data[[#This Row],[RAM]],1)))</f>
        <v>12</v>
      </c>
      <c r="G433" t="str">
        <f>"GDDR"&amp; RIGHT(tbl_data[[#This Row],[RAM]],1)</f>
        <v>GDDR4</v>
      </c>
      <c r="H433" t="s">
        <v>49</v>
      </c>
      <c r="I433" t="str">
        <f>IF(MID(tbl_data[[#This Row],[HDD]],2,1)="x", LEFT(tbl_data[[#This Row],[HDD]],2), LEFT(tbl_data[[#This Row],[HDD]],3))</f>
        <v>2x</v>
      </c>
      <c r="J433" t="str">
        <f>MID(tbl_data[[#This Row],[HDD]],LEN(tbl_data[[#This Row],[HDD Count]])+1,LEN(tbl_data[[#This Row],[HDD]])-LEN(tbl_data[[#This Row],[Hard Type]])-LEN(tbl_data[[#This Row],[HDD Count]]))</f>
        <v>120GB</v>
      </c>
      <c r="K433" t="str">
        <f>IF(RIGHT(tbl_data[[#This Row],[HDD]],5)="SATA2","SATA2",IF(RIGHT(tbl_data[[#This Row],[HDD]],3)="SSD","SSD", IF(RIGHT(tbl_data[[#This Row],[HDD]],3)="SAS","SAS", FALSE)))</f>
        <v>SSD</v>
      </c>
      <c r="L433" t="s">
        <v>211</v>
      </c>
      <c r="M433" t="str">
        <f>LEFT(tbl_data[[#This Row],[Location]],LEN(tbl_data[[#This Row],[Location]])-6)</f>
        <v>Frankfurt</v>
      </c>
      <c r="N433" t="str">
        <f>MID(tbl_data[[#This Row],[Location]],LEN(tbl_data[[#This Row],[City]])+1,3)</f>
        <v>FRA</v>
      </c>
      <c r="O433" t="str">
        <f>RIGHT(tbl_data[[#This Row],[Location]],2)</f>
        <v>10</v>
      </c>
      <c r="P433" t="s">
        <v>146</v>
      </c>
      <c r="Q433" s="5" t="str">
        <f>LEFT(tbl_data[[#This Row],[Price]],1)</f>
        <v>€</v>
      </c>
      <c r="R433" s="9">
        <f>INT(MID(tbl_data[[#This Row],[Price]],2,10))</f>
        <v>503</v>
      </c>
    </row>
    <row r="434" spans="1:18" x14ac:dyDescent="0.25">
      <c r="A434" s="5">
        <v>433</v>
      </c>
      <c r="B434" t="s">
        <v>51</v>
      </c>
      <c r="C434" t="str">
        <f>LEFT(tbl_data[[#This Row],[Model]],FIND(" ",tbl_data[[#This Row],[Model]]))</f>
        <v xml:space="preserve">Dell </v>
      </c>
      <c r="D434" t="str">
        <f>RIGHT(tbl_data[[#This Row],[Model]],LEN(tbl_data[[#This Row],[Model]]) -FIND(" ",tbl_data[[#This Row],[Model]],LEN(tbl_data[[#This Row],[Model]])-9))</f>
        <v>E5-2670v3</v>
      </c>
      <c r="E434" t="s">
        <v>30</v>
      </c>
      <c r="F434">
        <f>IFERROR(INT(LEFT(tbl_data[[#This Row],[RAM]],2)), INT(LEFT(tbl_data[[#This Row],[RAM]],1)))</f>
        <v>12</v>
      </c>
      <c r="G434" t="str">
        <f>"GDDR"&amp; RIGHT(tbl_data[[#This Row],[RAM]],1)</f>
        <v>GDDR4</v>
      </c>
      <c r="H434" t="s">
        <v>49</v>
      </c>
      <c r="I434" t="str">
        <f>IF(MID(tbl_data[[#This Row],[HDD]],2,1)="x", LEFT(tbl_data[[#This Row],[HDD]],2), LEFT(tbl_data[[#This Row],[HDD]],3))</f>
        <v>2x</v>
      </c>
      <c r="J434" t="str">
        <f>MID(tbl_data[[#This Row],[HDD]],LEN(tbl_data[[#This Row],[HDD Count]])+1,LEN(tbl_data[[#This Row],[HDD]])-LEN(tbl_data[[#This Row],[Hard Type]])-LEN(tbl_data[[#This Row],[HDD Count]]))</f>
        <v>120GB</v>
      </c>
      <c r="K434" t="str">
        <f>IF(RIGHT(tbl_data[[#This Row],[HDD]],5)="SATA2","SATA2",IF(RIGHT(tbl_data[[#This Row],[HDD]],3)="SSD","SSD", IF(RIGHT(tbl_data[[#This Row],[HDD]],3)="SAS","SAS", FALSE)))</f>
        <v>SSD</v>
      </c>
      <c r="L434" t="s">
        <v>167</v>
      </c>
      <c r="M434" t="str">
        <f>LEFT(tbl_data[[#This Row],[Location]],LEN(tbl_data[[#This Row],[Location]])-6)</f>
        <v>Washington D.C.</v>
      </c>
      <c r="N434" t="str">
        <f>MID(tbl_data[[#This Row],[Location]],LEN(tbl_data[[#This Row],[City]])+1,3)</f>
        <v>WDC</v>
      </c>
      <c r="O434" t="str">
        <f>RIGHT(tbl_data[[#This Row],[Location]],2)</f>
        <v>01</v>
      </c>
      <c r="P434" t="s">
        <v>370</v>
      </c>
      <c r="Q434" s="5" t="str">
        <f>LEFT(tbl_data[[#This Row],[Price]],1)</f>
        <v>$</v>
      </c>
      <c r="R434" s="9">
        <f>INT(MID(tbl_data[[#This Row],[Price]],2,10))</f>
        <v>604</v>
      </c>
    </row>
    <row r="435" spans="1:18" x14ac:dyDescent="0.25">
      <c r="A435" s="5">
        <v>434</v>
      </c>
      <c r="B435" t="s">
        <v>157</v>
      </c>
      <c r="C435" t="str">
        <f>LEFT(tbl_data[[#This Row],[Model]],FIND(" ",tbl_data[[#This Row],[Model]]))</f>
        <v xml:space="preserve">Dell </v>
      </c>
      <c r="D435" t="str">
        <f>RIGHT(tbl_data[[#This Row],[Model]],LEN(tbl_data[[#This Row],[Model]]) -FIND(" ",tbl_data[[#This Row],[Model]],LEN(tbl_data[[#This Row],[Model]])-9))</f>
        <v>E5-2620</v>
      </c>
      <c r="E435" t="s">
        <v>24</v>
      </c>
      <c r="F435">
        <f>IFERROR(INT(LEFT(tbl_data[[#This Row],[RAM]],2)), INT(LEFT(tbl_data[[#This Row],[RAM]],1)))</f>
        <v>32</v>
      </c>
      <c r="G435" t="str">
        <f>"GDDR"&amp; RIGHT(tbl_data[[#This Row],[RAM]],1)</f>
        <v>GDDR3</v>
      </c>
      <c r="H435" t="s">
        <v>64</v>
      </c>
      <c r="I435" t="str">
        <f>IF(MID(tbl_data[[#This Row],[HDD]],2,1)="x", LEFT(tbl_data[[#This Row],[HDD]],2), LEFT(tbl_data[[#This Row],[HDD]],3))</f>
        <v>2x</v>
      </c>
      <c r="J435" t="str">
        <f>MID(tbl_data[[#This Row],[HDD]],LEN(tbl_data[[#This Row],[HDD Count]])+1,LEN(tbl_data[[#This Row],[HDD]])-LEN(tbl_data[[#This Row],[Hard Type]])-LEN(tbl_data[[#This Row],[HDD Count]]))</f>
        <v>1TB</v>
      </c>
      <c r="K435" t="str">
        <f>IF(RIGHT(tbl_data[[#This Row],[HDD]],5)="SATA2","SATA2",IF(RIGHT(tbl_data[[#This Row],[HDD]],3)="SSD","SSD", IF(RIGHT(tbl_data[[#This Row],[HDD]],3)="SAS","SAS", FALSE)))</f>
        <v>SATA2</v>
      </c>
      <c r="L435" t="s">
        <v>189</v>
      </c>
      <c r="M435" t="str">
        <f>LEFT(tbl_data[[#This Row],[Location]],LEN(tbl_data[[#This Row],[Location]])-6)</f>
        <v>Dallas</v>
      </c>
      <c r="N435" t="str">
        <f>MID(tbl_data[[#This Row],[Location]],LEN(tbl_data[[#This Row],[City]])+1,3)</f>
        <v>DAL</v>
      </c>
      <c r="O435" t="str">
        <f>RIGHT(tbl_data[[#This Row],[Location]],2)</f>
        <v>10</v>
      </c>
      <c r="P435" t="s">
        <v>361</v>
      </c>
      <c r="Q435" s="5" t="str">
        <f>LEFT(tbl_data[[#This Row],[Price]],1)</f>
        <v>$</v>
      </c>
      <c r="R435" s="9">
        <f>INT(MID(tbl_data[[#This Row],[Price]],2,10))</f>
        <v>392</v>
      </c>
    </row>
    <row r="436" spans="1:18" x14ac:dyDescent="0.25">
      <c r="A436" s="5">
        <v>435</v>
      </c>
      <c r="B436" t="s">
        <v>56</v>
      </c>
      <c r="C436" t="str">
        <f>LEFT(tbl_data[[#This Row],[Model]],FIND(" ",tbl_data[[#This Row],[Model]]))</f>
        <v xml:space="preserve">Dell </v>
      </c>
      <c r="D436" t="str">
        <f>RIGHT(tbl_data[[#This Row],[Model]],LEN(tbl_data[[#This Row],[Model]]) -FIND(" ",tbl_data[[#This Row],[Model]],LEN(tbl_data[[#This Row],[Model]])-9))</f>
        <v>E5-2630v4</v>
      </c>
      <c r="E436" t="s">
        <v>30</v>
      </c>
      <c r="F436">
        <f>IFERROR(INT(LEFT(tbl_data[[#This Row],[RAM]],2)), INT(LEFT(tbl_data[[#This Row],[RAM]],1)))</f>
        <v>12</v>
      </c>
      <c r="G436" t="str">
        <f>"GDDR"&amp; RIGHT(tbl_data[[#This Row],[RAM]],1)</f>
        <v>GDDR4</v>
      </c>
      <c r="H436" t="s">
        <v>31</v>
      </c>
      <c r="I436" t="str">
        <f>IF(MID(tbl_data[[#This Row],[HDD]],2,1)="x", LEFT(tbl_data[[#This Row],[HDD]],2), LEFT(tbl_data[[#This Row],[HDD]],3))</f>
        <v>4x</v>
      </c>
      <c r="J436" t="str">
        <f>MID(tbl_data[[#This Row],[HDD]],LEN(tbl_data[[#This Row],[HDD Count]])+1,LEN(tbl_data[[#This Row],[HDD]])-LEN(tbl_data[[#This Row],[Hard Type]])-LEN(tbl_data[[#This Row],[HDD Count]]))</f>
        <v>480GB</v>
      </c>
      <c r="K436" t="str">
        <f>IF(RIGHT(tbl_data[[#This Row],[HDD]],5)="SATA2","SATA2",IF(RIGHT(tbl_data[[#This Row],[HDD]],3)="SSD","SSD", IF(RIGHT(tbl_data[[#This Row],[HDD]],3)="SAS","SAS", FALSE)))</f>
        <v>SSD</v>
      </c>
      <c r="L436" t="s">
        <v>211</v>
      </c>
      <c r="M436" t="str">
        <f>LEFT(tbl_data[[#This Row],[Location]],LEN(tbl_data[[#This Row],[Location]])-6)</f>
        <v>Frankfurt</v>
      </c>
      <c r="N436" t="str">
        <f>MID(tbl_data[[#This Row],[Location]],LEN(tbl_data[[#This Row],[City]])+1,3)</f>
        <v>FRA</v>
      </c>
      <c r="O436" t="str">
        <f>RIGHT(tbl_data[[#This Row],[Location]],2)</f>
        <v>10</v>
      </c>
      <c r="P436" t="s">
        <v>148</v>
      </c>
      <c r="Q436" s="5" t="str">
        <f>LEFT(tbl_data[[#This Row],[Price]],1)</f>
        <v>€</v>
      </c>
      <c r="R436" s="9">
        <f>INT(MID(tbl_data[[#This Row],[Price]],2,10))</f>
        <v>455</v>
      </c>
    </row>
    <row r="437" spans="1:18" x14ac:dyDescent="0.25">
      <c r="A437" s="5">
        <v>436</v>
      </c>
      <c r="B437" t="s">
        <v>56</v>
      </c>
      <c r="C437" t="str">
        <f>LEFT(tbl_data[[#This Row],[Model]],FIND(" ",tbl_data[[#This Row],[Model]]))</f>
        <v xml:space="preserve">Dell </v>
      </c>
      <c r="D437" t="str">
        <f>RIGHT(tbl_data[[#This Row],[Model]],LEN(tbl_data[[#This Row],[Model]]) -FIND(" ",tbl_data[[#This Row],[Model]],LEN(tbl_data[[#This Row],[Model]])-9))</f>
        <v>E5-2630v4</v>
      </c>
      <c r="E437" t="s">
        <v>30</v>
      </c>
      <c r="F437">
        <f>IFERROR(INT(LEFT(tbl_data[[#This Row],[RAM]],2)), INT(LEFT(tbl_data[[#This Row],[RAM]],1)))</f>
        <v>12</v>
      </c>
      <c r="G437" t="str">
        <f>"GDDR"&amp; RIGHT(tbl_data[[#This Row],[RAM]],1)</f>
        <v>GDDR4</v>
      </c>
      <c r="H437" t="s">
        <v>31</v>
      </c>
      <c r="I437" t="str">
        <f>IF(MID(tbl_data[[#This Row],[HDD]],2,1)="x", LEFT(tbl_data[[#This Row],[HDD]],2), LEFT(tbl_data[[#This Row],[HDD]],3))</f>
        <v>4x</v>
      </c>
      <c r="J437" t="str">
        <f>MID(tbl_data[[#This Row],[HDD]],LEN(tbl_data[[#This Row],[HDD Count]])+1,LEN(tbl_data[[#This Row],[HDD]])-LEN(tbl_data[[#This Row],[Hard Type]])-LEN(tbl_data[[#This Row],[HDD Count]]))</f>
        <v>480GB</v>
      </c>
      <c r="K437" t="str">
        <f>IF(RIGHT(tbl_data[[#This Row],[HDD]],5)="SATA2","SATA2",IF(RIGHT(tbl_data[[#This Row],[HDD]],3)="SSD","SSD", IF(RIGHT(tbl_data[[#This Row],[HDD]],3)="SAS","SAS", FALSE)))</f>
        <v>SSD</v>
      </c>
      <c r="L437" t="s">
        <v>189</v>
      </c>
      <c r="M437" t="str">
        <f>LEFT(tbl_data[[#This Row],[Location]],LEN(tbl_data[[#This Row],[Location]])-6)</f>
        <v>Dallas</v>
      </c>
      <c r="N437" t="str">
        <f>MID(tbl_data[[#This Row],[Location]],LEN(tbl_data[[#This Row],[City]])+1,3)</f>
        <v>DAL</v>
      </c>
      <c r="O437" t="str">
        <f>RIGHT(tbl_data[[#This Row],[Location]],2)</f>
        <v>10</v>
      </c>
      <c r="P437" t="s">
        <v>356</v>
      </c>
      <c r="Q437" s="5" t="str">
        <f>LEFT(tbl_data[[#This Row],[Price]],1)</f>
        <v>$</v>
      </c>
      <c r="R437" s="9">
        <f>INT(MID(tbl_data[[#This Row],[Price]],2,10))</f>
        <v>547</v>
      </c>
    </row>
    <row r="438" spans="1:18" x14ac:dyDescent="0.25">
      <c r="A438" s="5">
        <v>437</v>
      </c>
      <c r="B438" t="s">
        <v>42</v>
      </c>
      <c r="C438" t="str">
        <f>LEFT(tbl_data[[#This Row],[Model]],FIND(" ",tbl_data[[#This Row],[Model]]))</f>
        <v xml:space="preserve">IBM </v>
      </c>
      <c r="D438" t="str">
        <f>RIGHT(tbl_data[[#This Row],[Model]],LEN(tbl_data[[#This Row],[Model]]) -FIND(" ",tbl_data[[#This Row],[Model]],LEN(tbl_data[[#This Row],[Model]])-9))</f>
        <v>E5620</v>
      </c>
      <c r="E438" t="s">
        <v>19</v>
      </c>
      <c r="F438">
        <f>IFERROR(INT(LEFT(tbl_data[[#This Row],[RAM]],2)), INT(LEFT(tbl_data[[#This Row],[RAM]],1)))</f>
        <v>16</v>
      </c>
      <c r="G438" t="str">
        <f>"GDDR"&amp; RIGHT(tbl_data[[#This Row],[RAM]],1)</f>
        <v>GDDR3</v>
      </c>
      <c r="H438" t="s">
        <v>64</v>
      </c>
      <c r="I438" t="str">
        <f>IF(MID(tbl_data[[#This Row],[HDD]],2,1)="x", LEFT(tbl_data[[#This Row],[HDD]],2), LEFT(tbl_data[[#This Row],[HDD]],3))</f>
        <v>2x</v>
      </c>
      <c r="J438" t="str">
        <f>MID(tbl_data[[#This Row],[HDD]],LEN(tbl_data[[#This Row],[HDD Count]])+1,LEN(tbl_data[[#This Row],[HDD]])-LEN(tbl_data[[#This Row],[Hard Type]])-LEN(tbl_data[[#This Row],[HDD Count]]))</f>
        <v>1TB</v>
      </c>
      <c r="K438" t="str">
        <f>IF(RIGHT(tbl_data[[#This Row],[HDD]],5)="SATA2","SATA2",IF(RIGHT(tbl_data[[#This Row],[HDD]],3)="SSD","SSD", IF(RIGHT(tbl_data[[#This Row],[HDD]],3)="SAS","SAS", FALSE)))</f>
        <v>SATA2</v>
      </c>
      <c r="L438" t="s">
        <v>167</v>
      </c>
      <c r="M438" t="str">
        <f>LEFT(tbl_data[[#This Row],[Location]],LEN(tbl_data[[#This Row],[Location]])-6)</f>
        <v>Washington D.C.</v>
      </c>
      <c r="N438" t="str">
        <f>MID(tbl_data[[#This Row],[Location]],LEN(tbl_data[[#This Row],[City]])+1,3)</f>
        <v>WDC</v>
      </c>
      <c r="O438" t="str">
        <f>RIGHT(tbl_data[[#This Row],[Location]],2)</f>
        <v>01</v>
      </c>
      <c r="P438" t="s">
        <v>371</v>
      </c>
      <c r="Q438" s="5" t="str">
        <f>LEFT(tbl_data[[#This Row],[Price]],1)</f>
        <v>$</v>
      </c>
      <c r="R438" s="9">
        <f>INT(MID(tbl_data[[#This Row],[Price]],2,10))</f>
        <v>339</v>
      </c>
    </row>
    <row r="439" spans="1:18" x14ac:dyDescent="0.25">
      <c r="A439" s="5">
        <v>438</v>
      </c>
      <c r="B439" t="s">
        <v>86</v>
      </c>
      <c r="C439" t="str">
        <f>LEFT(tbl_data[[#This Row],[Model]],FIND(" ",tbl_data[[#This Row],[Model]]))</f>
        <v xml:space="preserve">HP </v>
      </c>
      <c r="D439" t="str">
        <f>RIGHT(tbl_data[[#This Row],[Model]],LEN(tbl_data[[#This Row],[Model]]) -FIND(" ",tbl_data[[#This Row],[Model]],LEN(tbl_data[[#This Row],[Model]])-9))</f>
        <v>E5-2620</v>
      </c>
      <c r="E439" t="s">
        <v>24</v>
      </c>
      <c r="F439">
        <f>IFERROR(INT(LEFT(tbl_data[[#This Row],[RAM]],2)), INT(LEFT(tbl_data[[#This Row],[RAM]],1)))</f>
        <v>32</v>
      </c>
      <c r="G439" t="str">
        <f>"GDDR"&amp; RIGHT(tbl_data[[#This Row],[RAM]],1)</f>
        <v>GDDR3</v>
      </c>
      <c r="H439" t="s">
        <v>64</v>
      </c>
      <c r="I439" t="str">
        <f>IF(MID(tbl_data[[#This Row],[HDD]],2,1)="x", LEFT(tbl_data[[#This Row],[HDD]],2), LEFT(tbl_data[[#This Row],[HDD]],3))</f>
        <v>2x</v>
      </c>
      <c r="J439" t="str">
        <f>MID(tbl_data[[#This Row],[HDD]],LEN(tbl_data[[#This Row],[HDD Count]])+1,LEN(tbl_data[[#This Row],[HDD]])-LEN(tbl_data[[#This Row],[Hard Type]])-LEN(tbl_data[[#This Row],[HDD Count]]))</f>
        <v>1TB</v>
      </c>
      <c r="K439" t="str">
        <f>IF(RIGHT(tbl_data[[#This Row],[HDD]],5)="SATA2","SATA2",IF(RIGHT(tbl_data[[#This Row],[HDD]],3)="SSD","SSD", IF(RIGHT(tbl_data[[#This Row],[HDD]],3)="SAS","SAS", FALSE)))</f>
        <v>SATA2</v>
      </c>
      <c r="L439" t="s">
        <v>171</v>
      </c>
      <c r="M439" t="str">
        <f>LEFT(tbl_data[[#This Row],[Location]],LEN(tbl_data[[#This Row],[Location]])-6)</f>
        <v>San Francisco</v>
      </c>
      <c r="N439" t="str">
        <f>MID(tbl_data[[#This Row],[Location]],LEN(tbl_data[[#This Row],[City]])+1,3)</f>
        <v>SFO</v>
      </c>
      <c r="O439" t="str">
        <f>RIGHT(tbl_data[[#This Row],[Location]],2)</f>
        <v>12</v>
      </c>
      <c r="P439" t="s">
        <v>361</v>
      </c>
      <c r="Q439" s="5" t="str">
        <f>LEFT(tbl_data[[#This Row],[Price]],1)</f>
        <v>$</v>
      </c>
      <c r="R439" s="9">
        <f>INT(MID(tbl_data[[#This Row],[Price]],2,10))</f>
        <v>392</v>
      </c>
    </row>
    <row r="440" spans="1:18" x14ac:dyDescent="0.25">
      <c r="A440" s="5">
        <v>439</v>
      </c>
      <c r="B440" t="s">
        <v>39</v>
      </c>
      <c r="C440" t="str">
        <f>LEFT(tbl_data[[#This Row],[Model]],FIND(" ",tbl_data[[#This Row],[Model]]))</f>
        <v xml:space="preserve">HP </v>
      </c>
      <c r="D440" t="str">
        <f>RIGHT(tbl_data[[#This Row],[Model]],LEN(tbl_data[[#This Row],[Model]]) -FIND(" ",tbl_data[[#This Row],[Model]],LEN(tbl_data[[#This Row],[Model]])-9))</f>
        <v>E5-2650</v>
      </c>
      <c r="E440" t="s">
        <v>199</v>
      </c>
      <c r="F440">
        <f>IFERROR(INT(LEFT(tbl_data[[#This Row],[RAM]],2)), INT(LEFT(tbl_data[[#This Row],[RAM]],1)))</f>
        <v>12</v>
      </c>
      <c r="G440" t="str">
        <f>"GDDR"&amp; RIGHT(tbl_data[[#This Row],[RAM]],1)</f>
        <v>GDDR3</v>
      </c>
      <c r="H440" t="s">
        <v>200</v>
      </c>
      <c r="I440" t="str">
        <f>IF(MID(tbl_data[[#This Row],[HDD]],2,1)="x", LEFT(tbl_data[[#This Row],[HDD]],2), LEFT(tbl_data[[#This Row],[HDD]],3))</f>
        <v>1x</v>
      </c>
      <c r="J440" t="str">
        <f>MID(tbl_data[[#This Row],[HDD]],LEN(tbl_data[[#This Row],[HDD Count]])+1,LEN(tbl_data[[#This Row],[HDD]])-LEN(tbl_data[[#This Row],[Hard Type]])-LEN(tbl_data[[#This Row],[HDD Count]]))</f>
        <v>120GB</v>
      </c>
      <c r="K440" t="str">
        <f>IF(RIGHT(tbl_data[[#This Row],[HDD]],5)="SATA2","SATA2",IF(RIGHT(tbl_data[[#This Row],[HDD]],3)="SSD","SSD", IF(RIGHT(tbl_data[[#This Row],[HDD]],3)="SAS","SAS", FALSE)))</f>
        <v>SSD</v>
      </c>
      <c r="L440" t="s">
        <v>171</v>
      </c>
      <c r="M440" t="str">
        <f>LEFT(tbl_data[[#This Row],[Location]],LEN(tbl_data[[#This Row],[Location]])-6)</f>
        <v>San Francisco</v>
      </c>
      <c r="N440" t="str">
        <f>MID(tbl_data[[#This Row],[Location]],LEN(tbl_data[[#This Row],[City]])+1,3)</f>
        <v>SFO</v>
      </c>
      <c r="O440" t="str">
        <f>RIGHT(tbl_data[[#This Row],[Location]],2)</f>
        <v>12</v>
      </c>
      <c r="P440" t="s">
        <v>362</v>
      </c>
      <c r="Q440" s="5" t="str">
        <f>LEFT(tbl_data[[#This Row],[Price]],1)</f>
        <v>$</v>
      </c>
      <c r="R440" s="9">
        <f>INT(MID(tbl_data[[#This Row],[Price]],2,10))</f>
        <v>464</v>
      </c>
    </row>
    <row r="441" spans="1:18" x14ac:dyDescent="0.25">
      <c r="A441" s="5">
        <v>440</v>
      </c>
      <c r="B441" t="s">
        <v>157</v>
      </c>
      <c r="C441" t="str">
        <f>LEFT(tbl_data[[#This Row],[Model]],FIND(" ",tbl_data[[#This Row],[Model]]))</f>
        <v xml:space="preserve">Dell </v>
      </c>
      <c r="D441" t="str">
        <f>RIGHT(tbl_data[[#This Row],[Model]],LEN(tbl_data[[#This Row],[Model]]) -FIND(" ",tbl_data[[#This Row],[Model]],LEN(tbl_data[[#This Row],[Model]])-9))</f>
        <v>E5-2620</v>
      </c>
      <c r="E441" t="s">
        <v>24</v>
      </c>
      <c r="F441">
        <f>IFERROR(INT(LEFT(tbl_data[[#This Row],[RAM]],2)), INT(LEFT(tbl_data[[#This Row],[RAM]],1)))</f>
        <v>32</v>
      </c>
      <c r="G441" t="str">
        <f>"GDDR"&amp; RIGHT(tbl_data[[#This Row],[RAM]],1)</f>
        <v>GDDR3</v>
      </c>
      <c r="H441" t="s">
        <v>64</v>
      </c>
      <c r="I441" t="str">
        <f>IF(MID(tbl_data[[#This Row],[HDD]],2,1)="x", LEFT(tbl_data[[#This Row],[HDD]],2), LEFT(tbl_data[[#This Row],[HDD]],3))</f>
        <v>2x</v>
      </c>
      <c r="J441" t="str">
        <f>MID(tbl_data[[#This Row],[HDD]],LEN(tbl_data[[#This Row],[HDD Count]])+1,LEN(tbl_data[[#This Row],[HDD]])-LEN(tbl_data[[#This Row],[Hard Type]])-LEN(tbl_data[[#This Row],[HDD Count]]))</f>
        <v>1TB</v>
      </c>
      <c r="K441" t="str">
        <f>IF(RIGHT(tbl_data[[#This Row],[HDD]],5)="SATA2","SATA2",IF(RIGHT(tbl_data[[#This Row],[HDD]],3)="SSD","SSD", IF(RIGHT(tbl_data[[#This Row],[HDD]],3)="SAS","SAS", FALSE)))</f>
        <v>SATA2</v>
      </c>
      <c r="L441" t="s">
        <v>167</v>
      </c>
      <c r="M441" t="str">
        <f>LEFT(tbl_data[[#This Row],[Location]],LEN(tbl_data[[#This Row],[Location]])-6)</f>
        <v>Washington D.C.</v>
      </c>
      <c r="N441" t="str">
        <f>MID(tbl_data[[#This Row],[Location]],LEN(tbl_data[[#This Row],[City]])+1,3)</f>
        <v>WDC</v>
      </c>
      <c r="O441" t="str">
        <f>RIGHT(tbl_data[[#This Row],[Location]],2)</f>
        <v>01</v>
      </c>
      <c r="P441" t="s">
        <v>361</v>
      </c>
      <c r="Q441" s="5" t="str">
        <f>LEFT(tbl_data[[#This Row],[Price]],1)</f>
        <v>$</v>
      </c>
      <c r="R441" s="9">
        <f>INT(MID(tbl_data[[#This Row],[Price]],2,10))</f>
        <v>392</v>
      </c>
    </row>
    <row r="442" spans="1:18" x14ac:dyDescent="0.25">
      <c r="A442" s="5">
        <v>441</v>
      </c>
      <c r="B442" t="s">
        <v>88</v>
      </c>
      <c r="C442" t="str">
        <f>LEFT(tbl_data[[#This Row],[Model]],FIND(" ",tbl_data[[#This Row],[Model]]))</f>
        <v xml:space="preserve">Dell </v>
      </c>
      <c r="D442" t="str">
        <f>RIGHT(tbl_data[[#This Row],[Model]],LEN(tbl_data[[#This Row],[Model]]) -FIND(" ",tbl_data[[#This Row],[Model]],LEN(tbl_data[[#This Row],[Model]])-9))</f>
        <v>E5-2620v3</v>
      </c>
      <c r="E442" t="s">
        <v>34</v>
      </c>
      <c r="F442">
        <f>IFERROR(INT(LEFT(tbl_data[[#This Row],[RAM]],2)), INT(LEFT(tbl_data[[#This Row],[RAM]],1)))</f>
        <v>64</v>
      </c>
      <c r="G442" t="str">
        <f>"GDDR"&amp; RIGHT(tbl_data[[#This Row],[RAM]],1)</f>
        <v>GDDR4</v>
      </c>
      <c r="H442" t="s">
        <v>49</v>
      </c>
      <c r="I442" t="str">
        <f>IF(MID(tbl_data[[#This Row],[HDD]],2,1)="x", LEFT(tbl_data[[#This Row],[HDD]],2), LEFT(tbl_data[[#This Row],[HDD]],3))</f>
        <v>2x</v>
      </c>
      <c r="J442" t="str">
        <f>MID(tbl_data[[#This Row],[HDD]],LEN(tbl_data[[#This Row],[HDD Count]])+1,LEN(tbl_data[[#This Row],[HDD]])-LEN(tbl_data[[#This Row],[Hard Type]])-LEN(tbl_data[[#This Row],[HDD Count]]))</f>
        <v>120GB</v>
      </c>
      <c r="K442" t="str">
        <f>IF(RIGHT(tbl_data[[#This Row],[HDD]],5)="SATA2","SATA2",IF(RIGHT(tbl_data[[#This Row],[HDD]],3)="SSD","SSD", IF(RIGHT(tbl_data[[#This Row],[HDD]],3)="SAS","SAS", FALSE)))</f>
        <v>SSD</v>
      </c>
      <c r="L442" t="s">
        <v>167</v>
      </c>
      <c r="M442" t="str">
        <f>LEFT(tbl_data[[#This Row],[Location]],LEN(tbl_data[[#This Row],[Location]])-6)</f>
        <v>Washington D.C.</v>
      </c>
      <c r="N442" t="str">
        <f>MID(tbl_data[[#This Row],[Location]],LEN(tbl_data[[#This Row],[City]])+1,3)</f>
        <v>WDC</v>
      </c>
      <c r="O442" t="str">
        <f>RIGHT(tbl_data[[#This Row],[Location]],2)</f>
        <v>01</v>
      </c>
      <c r="P442" t="s">
        <v>369</v>
      </c>
      <c r="Q442" s="5" t="str">
        <f>LEFT(tbl_data[[#This Row],[Price]],1)</f>
        <v>$</v>
      </c>
      <c r="R442" s="9">
        <f>INT(MID(tbl_data[[#This Row],[Price]],2,10))</f>
        <v>470</v>
      </c>
    </row>
    <row r="443" spans="1:18" x14ac:dyDescent="0.25">
      <c r="A443" s="5">
        <v>442</v>
      </c>
      <c r="B443" t="s">
        <v>52</v>
      </c>
      <c r="C443" t="str">
        <f>LEFT(tbl_data[[#This Row],[Model]],FIND(" ",tbl_data[[#This Row],[Model]]))</f>
        <v xml:space="preserve">Dell </v>
      </c>
      <c r="D443" t="str">
        <f>RIGHT(tbl_data[[#This Row],[Model]],LEN(tbl_data[[#This Row],[Model]]) -FIND(" ",tbl_data[[#This Row],[Model]],LEN(tbl_data[[#This Row],[Model]])-9))</f>
        <v>E5-2650v3</v>
      </c>
      <c r="E443" t="s">
        <v>30</v>
      </c>
      <c r="F443">
        <f>IFERROR(INT(LEFT(tbl_data[[#This Row],[RAM]],2)), INT(LEFT(tbl_data[[#This Row],[RAM]],1)))</f>
        <v>12</v>
      </c>
      <c r="G443" t="str">
        <f>"GDDR"&amp; RIGHT(tbl_data[[#This Row],[RAM]],1)</f>
        <v>GDDR4</v>
      </c>
      <c r="H443" t="s">
        <v>49</v>
      </c>
      <c r="I443" t="str">
        <f>IF(MID(tbl_data[[#This Row],[HDD]],2,1)="x", LEFT(tbl_data[[#This Row],[HDD]],2), LEFT(tbl_data[[#This Row],[HDD]],3))</f>
        <v>2x</v>
      </c>
      <c r="J443" t="str">
        <f>MID(tbl_data[[#This Row],[HDD]],LEN(tbl_data[[#This Row],[HDD Count]])+1,LEN(tbl_data[[#This Row],[HDD]])-LEN(tbl_data[[#This Row],[Hard Type]])-LEN(tbl_data[[#This Row],[HDD Count]]))</f>
        <v>120GB</v>
      </c>
      <c r="K443" t="str">
        <f>IF(RIGHT(tbl_data[[#This Row],[HDD]],5)="SATA2","SATA2",IF(RIGHT(tbl_data[[#This Row],[HDD]],3)="SSD","SSD", IF(RIGHT(tbl_data[[#This Row],[HDD]],3)="SAS","SAS", FALSE)))</f>
        <v>SSD</v>
      </c>
      <c r="L443" t="s">
        <v>167</v>
      </c>
      <c r="M443" t="str">
        <f>LEFT(tbl_data[[#This Row],[Location]],LEN(tbl_data[[#This Row],[Location]])-6)</f>
        <v>Washington D.C.</v>
      </c>
      <c r="N443" t="str">
        <f>MID(tbl_data[[#This Row],[Location]],LEN(tbl_data[[#This Row],[City]])+1,3)</f>
        <v>WDC</v>
      </c>
      <c r="O443" t="str">
        <f>RIGHT(tbl_data[[#This Row],[Location]],2)</f>
        <v>01</v>
      </c>
      <c r="P443" t="s">
        <v>368</v>
      </c>
      <c r="Q443" s="5" t="str">
        <f>LEFT(tbl_data[[#This Row],[Price]],1)</f>
        <v>$</v>
      </c>
      <c r="R443" s="9">
        <f>INT(MID(tbl_data[[#This Row],[Price]],2,10))</f>
        <v>578</v>
      </c>
    </row>
    <row r="444" spans="1:18" x14ac:dyDescent="0.25">
      <c r="A444" s="5">
        <v>443</v>
      </c>
      <c r="B444" t="s">
        <v>234</v>
      </c>
      <c r="C444" t="str">
        <f>LEFT(tbl_data[[#This Row],[Model]],FIND(" ",tbl_data[[#This Row],[Model]]))</f>
        <v xml:space="preserve">HP </v>
      </c>
      <c r="D444" t="str">
        <f>RIGHT(tbl_data[[#This Row],[Model]],LEN(tbl_data[[#This Row],[Model]]) -FIND(" ",tbl_data[[#This Row],[Model]],LEN(tbl_data[[#This Row],[Model]])-9))</f>
        <v>E5-2630v3</v>
      </c>
      <c r="E444" t="s">
        <v>30</v>
      </c>
      <c r="F444">
        <f>IFERROR(INT(LEFT(tbl_data[[#This Row],[RAM]],2)), INT(LEFT(tbl_data[[#This Row],[RAM]],1)))</f>
        <v>12</v>
      </c>
      <c r="G444" t="str">
        <f>"GDDR"&amp; RIGHT(tbl_data[[#This Row],[RAM]],1)</f>
        <v>GDDR4</v>
      </c>
      <c r="H444" t="s">
        <v>49</v>
      </c>
      <c r="I444" t="str">
        <f>IF(MID(tbl_data[[#This Row],[HDD]],2,1)="x", LEFT(tbl_data[[#This Row],[HDD]],2), LEFT(tbl_data[[#This Row],[HDD]],3))</f>
        <v>2x</v>
      </c>
      <c r="J444" t="str">
        <f>MID(tbl_data[[#This Row],[HDD]],LEN(tbl_data[[#This Row],[HDD Count]])+1,LEN(tbl_data[[#This Row],[HDD]])-LEN(tbl_data[[#This Row],[Hard Type]])-LEN(tbl_data[[#This Row],[HDD Count]]))</f>
        <v>120GB</v>
      </c>
      <c r="K444" t="str">
        <f>IF(RIGHT(tbl_data[[#This Row],[HDD]],5)="SATA2","SATA2",IF(RIGHT(tbl_data[[#This Row],[HDD]],3)="SSD","SSD", IF(RIGHT(tbl_data[[#This Row],[HDD]],3)="SAS","SAS", FALSE)))</f>
        <v>SSD</v>
      </c>
      <c r="L444" t="s">
        <v>211</v>
      </c>
      <c r="M444" t="str">
        <f>LEFT(tbl_data[[#This Row],[Location]],LEN(tbl_data[[#This Row],[Location]])-6)</f>
        <v>Frankfurt</v>
      </c>
      <c r="N444" t="str">
        <f>MID(tbl_data[[#This Row],[Location]],LEN(tbl_data[[#This Row],[City]])+1,3)</f>
        <v>FRA</v>
      </c>
      <c r="O444" t="str">
        <f>RIGHT(tbl_data[[#This Row],[Location]],2)</f>
        <v>10</v>
      </c>
      <c r="P444" t="s">
        <v>372</v>
      </c>
      <c r="Q444" s="5" t="str">
        <f>LEFT(tbl_data[[#This Row],[Price]],1)</f>
        <v>€</v>
      </c>
      <c r="R444" s="9">
        <f>INT(MID(tbl_data[[#This Row],[Price]],2,10))</f>
        <v>457</v>
      </c>
    </row>
    <row r="445" spans="1:18" x14ac:dyDescent="0.25">
      <c r="A445" s="5">
        <v>444</v>
      </c>
      <c r="B445" t="s">
        <v>58</v>
      </c>
      <c r="C445" t="str">
        <f>LEFT(tbl_data[[#This Row],[Model]],FIND(" ",tbl_data[[#This Row],[Model]]))</f>
        <v xml:space="preserve">HP </v>
      </c>
      <c r="D445" t="str">
        <f>RIGHT(tbl_data[[#This Row],[Model]],LEN(tbl_data[[#This Row],[Model]]) -FIND(" ",tbl_data[[#This Row],[Model]],LEN(tbl_data[[#This Row],[Model]])-9))</f>
        <v>E5-2620v3</v>
      </c>
      <c r="E445" t="s">
        <v>34</v>
      </c>
      <c r="F445">
        <f>IFERROR(INT(LEFT(tbl_data[[#This Row],[RAM]],2)), INT(LEFT(tbl_data[[#This Row],[RAM]],1)))</f>
        <v>64</v>
      </c>
      <c r="G445" t="str">
        <f>"GDDR"&amp; RIGHT(tbl_data[[#This Row],[RAM]],1)</f>
        <v>GDDR4</v>
      </c>
      <c r="H445" t="s">
        <v>49</v>
      </c>
      <c r="I445" t="str">
        <f>IF(MID(tbl_data[[#This Row],[HDD]],2,1)="x", LEFT(tbl_data[[#This Row],[HDD]],2), LEFT(tbl_data[[#This Row],[HDD]],3))</f>
        <v>2x</v>
      </c>
      <c r="J445" t="str">
        <f>MID(tbl_data[[#This Row],[HDD]],LEN(tbl_data[[#This Row],[HDD Count]])+1,LEN(tbl_data[[#This Row],[HDD]])-LEN(tbl_data[[#This Row],[Hard Type]])-LEN(tbl_data[[#This Row],[HDD Count]]))</f>
        <v>120GB</v>
      </c>
      <c r="K445" t="str">
        <f>IF(RIGHT(tbl_data[[#This Row],[HDD]],5)="SATA2","SATA2",IF(RIGHT(tbl_data[[#This Row],[HDD]],3)="SSD","SSD", IF(RIGHT(tbl_data[[#This Row],[HDD]],3)="SAS","SAS", FALSE)))</f>
        <v>SSD</v>
      </c>
      <c r="L445" t="s">
        <v>211</v>
      </c>
      <c r="M445" t="str">
        <f>LEFT(tbl_data[[#This Row],[Location]],LEN(tbl_data[[#This Row],[Location]])-6)</f>
        <v>Frankfurt</v>
      </c>
      <c r="N445" t="str">
        <f>MID(tbl_data[[#This Row],[Location]],LEN(tbl_data[[#This Row],[City]])+1,3)</f>
        <v>FRA</v>
      </c>
      <c r="O445" t="str">
        <f>RIGHT(tbl_data[[#This Row],[Location]],2)</f>
        <v>10</v>
      </c>
      <c r="P445" t="s">
        <v>149</v>
      </c>
      <c r="Q445" s="5" t="str">
        <f>LEFT(tbl_data[[#This Row],[Price]],1)</f>
        <v>€</v>
      </c>
      <c r="R445" s="9">
        <f>INT(MID(tbl_data[[#This Row],[Price]],2,10))</f>
        <v>393</v>
      </c>
    </row>
    <row r="446" spans="1:18" x14ac:dyDescent="0.25">
      <c r="A446" s="5">
        <v>445</v>
      </c>
      <c r="B446" t="s">
        <v>58</v>
      </c>
      <c r="C446" t="str">
        <f>LEFT(tbl_data[[#This Row],[Model]],FIND(" ",tbl_data[[#This Row],[Model]]))</f>
        <v xml:space="preserve">HP </v>
      </c>
      <c r="D446" t="str">
        <f>RIGHT(tbl_data[[#This Row],[Model]],LEN(tbl_data[[#This Row],[Model]]) -FIND(" ",tbl_data[[#This Row],[Model]],LEN(tbl_data[[#This Row],[Model]])-9))</f>
        <v>E5-2620v3</v>
      </c>
      <c r="E446" t="s">
        <v>34</v>
      </c>
      <c r="F446">
        <f>IFERROR(INT(LEFT(tbl_data[[#This Row],[RAM]],2)), INT(LEFT(tbl_data[[#This Row],[RAM]],1)))</f>
        <v>64</v>
      </c>
      <c r="G446" t="str">
        <f>"GDDR"&amp; RIGHT(tbl_data[[#This Row],[RAM]],1)</f>
        <v>GDDR4</v>
      </c>
      <c r="H446" t="s">
        <v>49</v>
      </c>
      <c r="I446" t="str">
        <f>IF(MID(tbl_data[[#This Row],[HDD]],2,1)="x", LEFT(tbl_data[[#This Row],[HDD]],2), LEFT(tbl_data[[#This Row],[HDD]],3))</f>
        <v>2x</v>
      </c>
      <c r="J446" t="str">
        <f>MID(tbl_data[[#This Row],[HDD]],LEN(tbl_data[[#This Row],[HDD Count]])+1,LEN(tbl_data[[#This Row],[HDD]])-LEN(tbl_data[[#This Row],[Hard Type]])-LEN(tbl_data[[#This Row],[HDD Count]]))</f>
        <v>120GB</v>
      </c>
      <c r="K446" t="str">
        <f>IF(RIGHT(tbl_data[[#This Row],[HDD]],5)="SATA2","SATA2",IF(RIGHT(tbl_data[[#This Row],[HDD]],3)="SSD","SSD", IF(RIGHT(tbl_data[[#This Row],[HDD]],3)="SAS","SAS", FALSE)))</f>
        <v>SSD</v>
      </c>
      <c r="L446" t="s">
        <v>167</v>
      </c>
      <c r="M446" t="str">
        <f>LEFT(tbl_data[[#This Row],[Location]],LEN(tbl_data[[#This Row],[Location]])-6)</f>
        <v>Washington D.C.</v>
      </c>
      <c r="N446" t="str">
        <f>MID(tbl_data[[#This Row],[Location]],LEN(tbl_data[[#This Row],[City]])+1,3)</f>
        <v>WDC</v>
      </c>
      <c r="O446" t="str">
        <f>RIGHT(tbl_data[[#This Row],[Location]],2)</f>
        <v>01</v>
      </c>
      <c r="P446" t="s">
        <v>373</v>
      </c>
      <c r="Q446" s="5" t="str">
        <f>LEFT(tbl_data[[#This Row],[Price]],1)</f>
        <v>$</v>
      </c>
      <c r="R446" s="9">
        <f>INT(MID(tbl_data[[#This Row],[Price]],2,10))</f>
        <v>472</v>
      </c>
    </row>
    <row r="447" spans="1:18" x14ac:dyDescent="0.25">
      <c r="A447" s="5">
        <v>446</v>
      </c>
      <c r="B447" t="s">
        <v>58</v>
      </c>
      <c r="C447" t="str">
        <f>LEFT(tbl_data[[#This Row],[Model]],FIND(" ",tbl_data[[#This Row],[Model]]))</f>
        <v xml:space="preserve">HP </v>
      </c>
      <c r="D447" t="str">
        <f>RIGHT(tbl_data[[#This Row],[Model]],LEN(tbl_data[[#This Row],[Model]]) -FIND(" ",tbl_data[[#This Row],[Model]],LEN(tbl_data[[#This Row],[Model]])-9))</f>
        <v>E5-2620v3</v>
      </c>
      <c r="E447" t="s">
        <v>34</v>
      </c>
      <c r="F447">
        <f>IFERROR(INT(LEFT(tbl_data[[#This Row],[RAM]],2)), INT(LEFT(tbl_data[[#This Row],[RAM]],1)))</f>
        <v>64</v>
      </c>
      <c r="G447" t="str">
        <f>"GDDR"&amp; RIGHT(tbl_data[[#This Row],[RAM]],1)</f>
        <v>GDDR4</v>
      </c>
      <c r="H447" t="s">
        <v>49</v>
      </c>
      <c r="I447" t="str">
        <f>IF(MID(tbl_data[[#This Row],[HDD]],2,1)="x", LEFT(tbl_data[[#This Row],[HDD]],2), LEFT(tbl_data[[#This Row],[HDD]],3))</f>
        <v>2x</v>
      </c>
      <c r="J447" t="str">
        <f>MID(tbl_data[[#This Row],[HDD]],LEN(tbl_data[[#This Row],[HDD Count]])+1,LEN(tbl_data[[#This Row],[HDD]])-LEN(tbl_data[[#This Row],[Hard Type]])-LEN(tbl_data[[#This Row],[HDD Count]]))</f>
        <v>120GB</v>
      </c>
      <c r="K447" t="str">
        <f>IF(RIGHT(tbl_data[[#This Row],[HDD]],5)="SATA2","SATA2",IF(RIGHT(tbl_data[[#This Row],[HDD]],3)="SSD","SSD", IF(RIGHT(tbl_data[[#This Row],[HDD]],3)="SAS","SAS", FALSE)))</f>
        <v>SSD</v>
      </c>
      <c r="L447" t="s">
        <v>189</v>
      </c>
      <c r="M447" t="str">
        <f>LEFT(tbl_data[[#This Row],[Location]],LEN(tbl_data[[#This Row],[Location]])-6)</f>
        <v>Dallas</v>
      </c>
      <c r="N447" t="str">
        <f>MID(tbl_data[[#This Row],[Location]],LEN(tbl_data[[#This Row],[City]])+1,3)</f>
        <v>DAL</v>
      </c>
      <c r="O447" t="str">
        <f>RIGHT(tbl_data[[#This Row],[Location]],2)</f>
        <v>10</v>
      </c>
      <c r="P447" t="s">
        <v>373</v>
      </c>
      <c r="Q447" s="5" t="str">
        <f>LEFT(tbl_data[[#This Row],[Price]],1)</f>
        <v>$</v>
      </c>
      <c r="R447" s="9">
        <f>INT(MID(tbl_data[[#This Row],[Price]],2,10))</f>
        <v>472</v>
      </c>
    </row>
    <row r="448" spans="1:18" x14ac:dyDescent="0.25">
      <c r="A448" s="5">
        <v>447</v>
      </c>
      <c r="B448" t="s">
        <v>234</v>
      </c>
      <c r="C448" t="str">
        <f>LEFT(tbl_data[[#This Row],[Model]],FIND(" ",tbl_data[[#This Row],[Model]]))</f>
        <v xml:space="preserve">HP </v>
      </c>
      <c r="D448" t="str">
        <f>RIGHT(tbl_data[[#This Row],[Model]],LEN(tbl_data[[#This Row],[Model]]) -FIND(" ",tbl_data[[#This Row],[Model]],LEN(tbl_data[[#This Row],[Model]])-9))</f>
        <v>E5-2630v3</v>
      </c>
      <c r="E448" t="s">
        <v>30</v>
      </c>
      <c r="F448">
        <f>IFERROR(INT(LEFT(tbl_data[[#This Row],[RAM]],2)), INT(LEFT(tbl_data[[#This Row],[RAM]],1)))</f>
        <v>12</v>
      </c>
      <c r="G448" t="str">
        <f>"GDDR"&amp; RIGHT(tbl_data[[#This Row],[RAM]],1)</f>
        <v>GDDR4</v>
      </c>
      <c r="H448" t="s">
        <v>49</v>
      </c>
      <c r="I448" t="str">
        <f>IF(MID(tbl_data[[#This Row],[HDD]],2,1)="x", LEFT(tbl_data[[#This Row],[HDD]],2), LEFT(tbl_data[[#This Row],[HDD]],3))</f>
        <v>2x</v>
      </c>
      <c r="J448" t="str">
        <f>MID(tbl_data[[#This Row],[HDD]],LEN(tbl_data[[#This Row],[HDD Count]])+1,LEN(tbl_data[[#This Row],[HDD]])-LEN(tbl_data[[#This Row],[Hard Type]])-LEN(tbl_data[[#This Row],[HDD Count]]))</f>
        <v>120GB</v>
      </c>
      <c r="K448" t="str">
        <f>IF(RIGHT(tbl_data[[#This Row],[HDD]],5)="SATA2","SATA2",IF(RIGHT(tbl_data[[#This Row],[HDD]],3)="SSD","SSD", IF(RIGHT(tbl_data[[#This Row],[HDD]],3)="SAS","SAS", FALSE)))</f>
        <v>SSD</v>
      </c>
      <c r="L448" t="s">
        <v>189</v>
      </c>
      <c r="M448" t="str">
        <f>LEFT(tbl_data[[#This Row],[Location]],LEN(tbl_data[[#This Row],[Location]])-6)</f>
        <v>Dallas</v>
      </c>
      <c r="N448" t="str">
        <f>MID(tbl_data[[#This Row],[Location]],LEN(tbl_data[[#This Row],[City]])+1,3)</f>
        <v>DAL</v>
      </c>
      <c r="O448" t="str">
        <f>RIGHT(tbl_data[[#This Row],[Location]],2)</f>
        <v>10</v>
      </c>
      <c r="P448" t="s">
        <v>374</v>
      </c>
      <c r="Q448" s="5" t="str">
        <f>LEFT(tbl_data[[#This Row],[Price]],1)</f>
        <v>$</v>
      </c>
      <c r="R448" s="9">
        <f>INT(MID(tbl_data[[#This Row],[Price]],2,10))</f>
        <v>549</v>
      </c>
    </row>
    <row r="449" spans="1:18" x14ac:dyDescent="0.25">
      <c r="A449" s="5">
        <v>448</v>
      </c>
      <c r="B449" t="s">
        <v>51</v>
      </c>
      <c r="C449" t="str">
        <f>LEFT(tbl_data[[#This Row],[Model]],FIND(" ",tbl_data[[#This Row],[Model]]))</f>
        <v xml:space="preserve">Dell </v>
      </c>
      <c r="D449" t="str">
        <f>RIGHT(tbl_data[[#This Row],[Model]],LEN(tbl_data[[#This Row],[Model]]) -FIND(" ",tbl_data[[#This Row],[Model]],LEN(tbl_data[[#This Row],[Model]])-9))</f>
        <v>E5-2670v3</v>
      </c>
      <c r="E449" t="s">
        <v>30</v>
      </c>
      <c r="F449">
        <f>IFERROR(INT(LEFT(tbl_data[[#This Row],[RAM]],2)), INT(LEFT(tbl_data[[#This Row],[RAM]],1)))</f>
        <v>12</v>
      </c>
      <c r="G449" t="str">
        <f>"GDDR"&amp; RIGHT(tbl_data[[#This Row],[RAM]],1)</f>
        <v>GDDR4</v>
      </c>
      <c r="H449" t="s">
        <v>49</v>
      </c>
      <c r="I449" t="str">
        <f>IF(MID(tbl_data[[#This Row],[HDD]],2,1)="x", LEFT(tbl_data[[#This Row],[HDD]],2), LEFT(tbl_data[[#This Row],[HDD]],3))</f>
        <v>2x</v>
      </c>
      <c r="J449" t="str">
        <f>MID(tbl_data[[#This Row],[HDD]],LEN(tbl_data[[#This Row],[HDD Count]])+1,LEN(tbl_data[[#This Row],[HDD]])-LEN(tbl_data[[#This Row],[Hard Type]])-LEN(tbl_data[[#This Row],[HDD Count]]))</f>
        <v>120GB</v>
      </c>
      <c r="K449" t="str">
        <f>IF(RIGHT(tbl_data[[#This Row],[HDD]],5)="SATA2","SATA2",IF(RIGHT(tbl_data[[#This Row],[HDD]],3)="SSD","SSD", IF(RIGHT(tbl_data[[#This Row],[HDD]],3)="SAS","SAS", FALSE)))</f>
        <v>SSD</v>
      </c>
      <c r="L449" t="s">
        <v>189</v>
      </c>
      <c r="M449" t="str">
        <f>LEFT(tbl_data[[#This Row],[Location]],LEN(tbl_data[[#This Row],[Location]])-6)</f>
        <v>Dallas</v>
      </c>
      <c r="N449" t="str">
        <f>MID(tbl_data[[#This Row],[Location]],LEN(tbl_data[[#This Row],[City]])+1,3)</f>
        <v>DAL</v>
      </c>
      <c r="O449" t="str">
        <f>RIGHT(tbl_data[[#This Row],[Location]],2)</f>
        <v>10</v>
      </c>
      <c r="P449" t="s">
        <v>370</v>
      </c>
      <c r="Q449" s="5" t="str">
        <f>LEFT(tbl_data[[#This Row],[Price]],1)</f>
        <v>$</v>
      </c>
      <c r="R449" s="9">
        <f>INT(MID(tbl_data[[#This Row],[Price]],2,10))</f>
        <v>604</v>
      </c>
    </row>
    <row r="450" spans="1:18" x14ac:dyDescent="0.25">
      <c r="A450" s="5">
        <v>449</v>
      </c>
      <c r="B450" t="s">
        <v>184</v>
      </c>
      <c r="C450" t="str">
        <f>LEFT(tbl_data[[#This Row],[Model]],FIND(" ",tbl_data[[#This Row],[Model]]))</f>
        <v xml:space="preserve">HP </v>
      </c>
      <c r="D450" t="str">
        <f>RIGHT(tbl_data[[#This Row],[Model]],LEN(tbl_data[[#This Row],[Model]]) -FIND(" ",tbl_data[[#This Row],[Model]],LEN(tbl_data[[#This Row],[Model]])-9))</f>
        <v>E5-2630v3</v>
      </c>
      <c r="E450" t="s">
        <v>30</v>
      </c>
      <c r="F450">
        <f>IFERROR(INT(LEFT(tbl_data[[#This Row],[RAM]],2)), INT(LEFT(tbl_data[[#This Row],[RAM]],1)))</f>
        <v>12</v>
      </c>
      <c r="G450" t="str">
        <f>"GDDR"&amp; RIGHT(tbl_data[[#This Row],[RAM]],1)</f>
        <v>GDDR4</v>
      </c>
      <c r="H450" t="s">
        <v>49</v>
      </c>
      <c r="I450" t="str">
        <f>IF(MID(tbl_data[[#This Row],[HDD]],2,1)="x", LEFT(tbl_data[[#This Row],[HDD]],2), LEFT(tbl_data[[#This Row],[HDD]],3))</f>
        <v>2x</v>
      </c>
      <c r="J450" t="str">
        <f>MID(tbl_data[[#This Row],[HDD]],LEN(tbl_data[[#This Row],[HDD Count]])+1,LEN(tbl_data[[#This Row],[HDD]])-LEN(tbl_data[[#This Row],[Hard Type]])-LEN(tbl_data[[#This Row],[HDD Count]]))</f>
        <v>120GB</v>
      </c>
      <c r="K450" t="str">
        <f>IF(RIGHT(tbl_data[[#This Row],[HDD]],5)="SATA2","SATA2",IF(RIGHT(tbl_data[[#This Row],[HDD]],3)="SSD","SSD", IF(RIGHT(tbl_data[[#This Row],[HDD]],3)="SAS","SAS", FALSE)))</f>
        <v>SSD</v>
      </c>
      <c r="L450" t="s">
        <v>167</v>
      </c>
      <c r="M450" t="str">
        <f>LEFT(tbl_data[[#This Row],[Location]],LEN(tbl_data[[#This Row],[Location]])-6)</f>
        <v>Washington D.C.</v>
      </c>
      <c r="N450" t="str">
        <f>MID(tbl_data[[#This Row],[Location]],LEN(tbl_data[[#This Row],[City]])+1,3)</f>
        <v>WDC</v>
      </c>
      <c r="O450" t="str">
        <f>RIGHT(tbl_data[[#This Row],[Location]],2)</f>
        <v>01</v>
      </c>
      <c r="P450" t="s">
        <v>374</v>
      </c>
      <c r="Q450" s="5" t="str">
        <f>LEFT(tbl_data[[#This Row],[Price]],1)</f>
        <v>$</v>
      </c>
      <c r="R450" s="9">
        <f>INT(MID(tbl_data[[#This Row],[Price]],2,10))</f>
        <v>549</v>
      </c>
    </row>
    <row r="451" spans="1:18" x14ac:dyDescent="0.25">
      <c r="A451" s="5">
        <v>450</v>
      </c>
      <c r="B451" t="s">
        <v>312</v>
      </c>
      <c r="C451" t="str">
        <f>LEFT(tbl_data[[#This Row],[Model]],FIND(" ",tbl_data[[#This Row],[Model]]))</f>
        <v xml:space="preserve">Supermicro </v>
      </c>
      <c r="D451" t="str">
        <f>RIGHT(tbl_data[[#This Row],[Model]],LEN(tbl_data[[#This Row],[Model]]) -FIND(" ",tbl_data[[#This Row],[Model]],LEN(tbl_data[[#This Row],[Model]])-9))</f>
        <v>E5-1650v2</v>
      </c>
      <c r="E451" t="s">
        <v>40</v>
      </c>
      <c r="F451">
        <f>IFERROR(INT(LEFT(tbl_data[[#This Row],[RAM]],2)), INT(LEFT(tbl_data[[#This Row],[RAM]],1)))</f>
        <v>64</v>
      </c>
      <c r="G451" t="str">
        <f>"GDDR"&amp; RIGHT(tbl_data[[#This Row],[RAM]],1)</f>
        <v>GDDR3</v>
      </c>
      <c r="H451" t="s">
        <v>49</v>
      </c>
      <c r="I451" t="str">
        <f>IF(MID(tbl_data[[#This Row],[HDD]],2,1)="x", LEFT(tbl_data[[#This Row],[HDD]],2), LEFT(tbl_data[[#This Row],[HDD]],3))</f>
        <v>2x</v>
      </c>
      <c r="J451" t="str">
        <f>MID(tbl_data[[#This Row],[HDD]],LEN(tbl_data[[#This Row],[HDD Count]])+1,LEN(tbl_data[[#This Row],[HDD]])-LEN(tbl_data[[#This Row],[Hard Type]])-LEN(tbl_data[[#This Row],[HDD Count]]))</f>
        <v>120GB</v>
      </c>
      <c r="K451" t="str">
        <f>IF(RIGHT(tbl_data[[#This Row],[HDD]],5)="SATA2","SATA2",IF(RIGHT(tbl_data[[#This Row],[HDD]],3)="SSD","SSD", IF(RIGHT(tbl_data[[#This Row],[HDD]],3)="SAS","SAS", FALSE)))</f>
        <v>SSD</v>
      </c>
      <c r="L451" t="s">
        <v>167</v>
      </c>
      <c r="M451" t="str">
        <f>LEFT(tbl_data[[#This Row],[Location]],LEN(tbl_data[[#This Row],[Location]])-6)</f>
        <v>Washington D.C.</v>
      </c>
      <c r="N451" t="str">
        <f>MID(tbl_data[[#This Row],[Location]],LEN(tbl_data[[#This Row],[City]])+1,3)</f>
        <v>WDC</v>
      </c>
      <c r="O451" t="str">
        <f>RIGHT(tbl_data[[#This Row],[Location]],2)</f>
        <v>01</v>
      </c>
      <c r="P451" t="s">
        <v>375</v>
      </c>
      <c r="Q451" s="5" t="str">
        <f>LEFT(tbl_data[[#This Row],[Price]],1)</f>
        <v>$</v>
      </c>
      <c r="R451" s="9">
        <f>INT(MID(tbl_data[[#This Row],[Price]],2,10))</f>
        <v>370</v>
      </c>
    </row>
    <row r="452" spans="1:18" x14ac:dyDescent="0.25">
      <c r="A452" s="5">
        <v>451</v>
      </c>
      <c r="B452" t="s">
        <v>312</v>
      </c>
      <c r="C452" t="str">
        <f>LEFT(tbl_data[[#This Row],[Model]],FIND(" ",tbl_data[[#This Row],[Model]]))</f>
        <v xml:space="preserve">Supermicro </v>
      </c>
      <c r="D452" t="str">
        <f>RIGHT(tbl_data[[#This Row],[Model]],LEN(tbl_data[[#This Row],[Model]]) -FIND(" ",tbl_data[[#This Row],[Model]],LEN(tbl_data[[#This Row],[Model]])-9))</f>
        <v>E5-1650v2</v>
      </c>
      <c r="E452" t="s">
        <v>40</v>
      </c>
      <c r="F452">
        <f>IFERROR(INT(LEFT(tbl_data[[#This Row],[RAM]],2)), INT(LEFT(tbl_data[[#This Row],[RAM]],1)))</f>
        <v>64</v>
      </c>
      <c r="G452" t="str">
        <f>"GDDR"&amp; RIGHT(tbl_data[[#This Row],[RAM]],1)</f>
        <v>GDDR3</v>
      </c>
      <c r="H452" t="s">
        <v>49</v>
      </c>
      <c r="I452" t="str">
        <f>IF(MID(tbl_data[[#This Row],[HDD]],2,1)="x", LEFT(tbl_data[[#This Row],[HDD]],2), LEFT(tbl_data[[#This Row],[HDD]],3))</f>
        <v>2x</v>
      </c>
      <c r="J452" t="str">
        <f>MID(tbl_data[[#This Row],[HDD]],LEN(tbl_data[[#This Row],[HDD Count]])+1,LEN(tbl_data[[#This Row],[HDD]])-LEN(tbl_data[[#This Row],[Hard Type]])-LEN(tbl_data[[#This Row],[HDD Count]]))</f>
        <v>120GB</v>
      </c>
      <c r="K452" t="str">
        <f>IF(RIGHT(tbl_data[[#This Row],[HDD]],5)="SATA2","SATA2",IF(RIGHT(tbl_data[[#This Row],[HDD]],3)="SSD","SSD", IF(RIGHT(tbl_data[[#This Row],[HDD]],3)="SAS","SAS", FALSE)))</f>
        <v>SSD</v>
      </c>
      <c r="L452" t="s">
        <v>171</v>
      </c>
      <c r="M452" t="str">
        <f>LEFT(tbl_data[[#This Row],[Location]],LEN(tbl_data[[#This Row],[Location]])-6)</f>
        <v>San Francisco</v>
      </c>
      <c r="N452" t="str">
        <f>MID(tbl_data[[#This Row],[Location]],LEN(tbl_data[[#This Row],[City]])+1,3)</f>
        <v>SFO</v>
      </c>
      <c r="O452" t="str">
        <f>RIGHT(tbl_data[[#This Row],[Location]],2)</f>
        <v>12</v>
      </c>
      <c r="P452" t="s">
        <v>375</v>
      </c>
      <c r="Q452" s="5" t="str">
        <f>LEFT(tbl_data[[#This Row],[Price]],1)</f>
        <v>$</v>
      </c>
      <c r="R452" s="9">
        <f>INT(MID(tbl_data[[#This Row],[Price]],2,10))</f>
        <v>370</v>
      </c>
    </row>
    <row r="453" spans="1:18" x14ac:dyDescent="0.25">
      <c r="A453" s="5">
        <v>452</v>
      </c>
      <c r="B453" t="s">
        <v>78</v>
      </c>
      <c r="C453" t="str">
        <f>LEFT(tbl_data[[#This Row],[Model]],FIND(" ",tbl_data[[#This Row],[Model]]))</f>
        <v xml:space="preserve">HP </v>
      </c>
      <c r="D453" t="str">
        <f>RIGHT(tbl_data[[#This Row],[Model]],LEN(tbl_data[[#This Row],[Model]]) -FIND(" ",tbl_data[[#This Row],[Model]],LEN(tbl_data[[#This Row],[Model]])-9))</f>
        <v>E3-1230</v>
      </c>
      <c r="E453" t="s">
        <v>19</v>
      </c>
      <c r="F453">
        <f>IFERROR(INT(LEFT(tbl_data[[#This Row],[RAM]],2)), INT(LEFT(tbl_data[[#This Row],[RAM]],1)))</f>
        <v>16</v>
      </c>
      <c r="G453" t="str">
        <f>"GDDR"&amp; RIGHT(tbl_data[[#This Row],[RAM]],1)</f>
        <v>GDDR3</v>
      </c>
      <c r="H453" t="s">
        <v>61</v>
      </c>
      <c r="I453" t="str">
        <f>IF(MID(tbl_data[[#This Row],[HDD]],2,1)="x", LEFT(tbl_data[[#This Row],[HDD]],2), LEFT(tbl_data[[#This Row],[HDD]],3))</f>
        <v>2x</v>
      </c>
      <c r="J453" t="str">
        <f>MID(tbl_data[[#This Row],[HDD]],LEN(tbl_data[[#This Row],[HDD Count]])+1,LEN(tbl_data[[#This Row],[HDD]])-LEN(tbl_data[[#This Row],[Hard Type]])-LEN(tbl_data[[#This Row],[HDD Count]]))</f>
        <v>500GB</v>
      </c>
      <c r="K453" t="str">
        <f>IF(RIGHT(tbl_data[[#This Row],[HDD]],5)="SATA2","SATA2",IF(RIGHT(tbl_data[[#This Row],[HDD]],3)="SSD","SSD", IF(RIGHT(tbl_data[[#This Row],[HDD]],3)="SAS","SAS", FALSE)))</f>
        <v>SATA2</v>
      </c>
      <c r="L453" t="s">
        <v>189</v>
      </c>
      <c r="M453" t="str">
        <f>LEFT(tbl_data[[#This Row],[Location]],LEN(tbl_data[[#This Row],[Location]])-6)</f>
        <v>Dallas</v>
      </c>
      <c r="N453" t="str">
        <f>MID(tbl_data[[#This Row],[Location]],LEN(tbl_data[[#This Row],[City]])+1,3)</f>
        <v>DAL</v>
      </c>
      <c r="O453" t="str">
        <f>RIGHT(tbl_data[[#This Row],[Location]],2)</f>
        <v>10</v>
      </c>
      <c r="P453" t="s">
        <v>350</v>
      </c>
      <c r="Q453" s="5" t="str">
        <f>LEFT(tbl_data[[#This Row],[Price]],1)</f>
        <v>$</v>
      </c>
      <c r="R453" s="9">
        <f>INT(MID(tbl_data[[#This Row],[Price]],2,10))</f>
        <v>272</v>
      </c>
    </row>
    <row r="454" spans="1:18" x14ac:dyDescent="0.25">
      <c r="A454" s="5">
        <v>453</v>
      </c>
      <c r="B454" t="s">
        <v>239</v>
      </c>
      <c r="C454" t="str">
        <f>LEFT(tbl_data[[#This Row],[Model]],FIND(" ",tbl_data[[#This Row],[Model]]))</f>
        <v xml:space="preserve">HP </v>
      </c>
      <c r="D454" t="str">
        <f>RIGHT(tbl_data[[#This Row],[Model]],LEN(tbl_data[[#This Row],[Model]]) -FIND(" ",tbl_data[[#This Row],[Model]],LEN(tbl_data[[#This Row],[Model]])-9))</f>
        <v>E3-1270</v>
      </c>
      <c r="E454" t="s">
        <v>19</v>
      </c>
      <c r="F454">
        <f>IFERROR(INT(LEFT(tbl_data[[#This Row],[RAM]],2)), INT(LEFT(tbl_data[[#This Row],[RAM]],1)))</f>
        <v>16</v>
      </c>
      <c r="G454" t="str">
        <f>"GDDR"&amp; RIGHT(tbl_data[[#This Row],[RAM]],1)</f>
        <v>GDDR3</v>
      </c>
      <c r="H454" t="s">
        <v>64</v>
      </c>
      <c r="I454" t="str">
        <f>IF(MID(tbl_data[[#This Row],[HDD]],2,1)="x", LEFT(tbl_data[[#This Row],[HDD]],2), LEFT(tbl_data[[#This Row],[HDD]],3))</f>
        <v>2x</v>
      </c>
      <c r="J454" t="str">
        <f>MID(tbl_data[[#This Row],[HDD]],LEN(tbl_data[[#This Row],[HDD Count]])+1,LEN(tbl_data[[#This Row],[HDD]])-LEN(tbl_data[[#This Row],[Hard Type]])-LEN(tbl_data[[#This Row],[HDD Count]]))</f>
        <v>1TB</v>
      </c>
      <c r="K454" t="str">
        <f>IF(RIGHT(tbl_data[[#This Row],[HDD]],5)="SATA2","SATA2",IF(RIGHT(tbl_data[[#This Row],[HDD]],3)="SSD","SSD", IF(RIGHT(tbl_data[[#This Row],[HDD]],3)="SAS","SAS", FALSE)))</f>
        <v>SATA2</v>
      </c>
      <c r="L454" t="s">
        <v>189</v>
      </c>
      <c r="M454" t="str">
        <f>LEFT(tbl_data[[#This Row],[Location]],LEN(tbl_data[[#This Row],[Location]])-6)</f>
        <v>Dallas</v>
      </c>
      <c r="N454" t="str">
        <f>MID(tbl_data[[#This Row],[Location]],LEN(tbl_data[[#This Row],[City]])+1,3)</f>
        <v>DAL</v>
      </c>
      <c r="O454" t="str">
        <f>RIGHT(tbl_data[[#This Row],[Location]],2)</f>
        <v>10</v>
      </c>
      <c r="P454" t="s">
        <v>351</v>
      </c>
      <c r="Q454" s="5" t="str">
        <f>LEFT(tbl_data[[#This Row],[Price]],1)</f>
        <v>$</v>
      </c>
      <c r="R454" s="9">
        <f>INT(MID(tbl_data[[#This Row],[Price]],2,10))</f>
        <v>277</v>
      </c>
    </row>
    <row r="455" spans="1:18" x14ac:dyDescent="0.25">
      <c r="A455" s="5">
        <v>454</v>
      </c>
      <c r="B455" t="s">
        <v>72</v>
      </c>
      <c r="C455" t="str">
        <f>LEFT(tbl_data[[#This Row],[Model]],FIND(" ",tbl_data[[#This Row],[Model]]))</f>
        <v xml:space="preserve">Dell </v>
      </c>
      <c r="D455" t="str">
        <f>RIGHT(tbl_data[[#This Row],[Model]],LEN(tbl_data[[#This Row],[Model]]) -FIND(" ",tbl_data[[#This Row],[Model]],LEN(tbl_data[[#This Row],[Model]])-9))</f>
        <v>E3-1270v2</v>
      </c>
      <c r="E455" t="s">
        <v>19</v>
      </c>
      <c r="F455">
        <f>IFERROR(INT(LEFT(tbl_data[[#This Row],[RAM]],2)), INT(LEFT(tbl_data[[#This Row],[RAM]],1)))</f>
        <v>16</v>
      </c>
      <c r="G455" t="str">
        <f>"GDDR"&amp; RIGHT(tbl_data[[#This Row],[RAM]],1)</f>
        <v>GDDR3</v>
      </c>
      <c r="H455" t="s">
        <v>64</v>
      </c>
      <c r="I455" t="str">
        <f>IF(MID(tbl_data[[#This Row],[HDD]],2,1)="x", LEFT(tbl_data[[#This Row],[HDD]],2), LEFT(tbl_data[[#This Row],[HDD]],3))</f>
        <v>2x</v>
      </c>
      <c r="J455" t="str">
        <f>MID(tbl_data[[#This Row],[HDD]],LEN(tbl_data[[#This Row],[HDD Count]])+1,LEN(tbl_data[[#This Row],[HDD]])-LEN(tbl_data[[#This Row],[Hard Type]])-LEN(tbl_data[[#This Row],[HDD Count]]))</f>
        <v>1TB</v>
      </c>
      <c r="K455" t="str">
        <f>IF(RIGHT(tbl_data[[#This Row],[HDD]],5)="SATA2","SATA2",IF(RIGHT(tbl_data[[#This Row],[HDD]],3)="SSD","SSD", IF(RIGHT(tbl_data[[#This Row],[HDD]],3)="SAS","SAS", FALSE)))</f>
        <v>SATA2</v>
      </c>
      <c r="L455" t="s">
        <v>189</v>
      </c>
      <c r="M455" t="str">
        <f>LEFT(tbl_data[[#This Row],[Location]],LEN(tbl_data[[#This Row],[Location]])-6)</f>
        <v>Dallas</v>
      </c>
      <c r="N455" t="str">
        <f>MID(tbl_data[[#This Row],[Location]],LEN(tbl_data[[#This Row],[City]])+1,3)</f>
        <v>DAL</v>
      </c>
      <c r="O455" t="str">
        <f>RIGHT(tbl_data[[#This Row],[Location]],2)</f>
        <v>10</v>
      </c>
      <c r="P455" t="s">
        <v>352</v>
      </c>
      <c r="Q455" s="5" t="str">
        <f>LEFT(tbl_data[[#This Row],[Price]],1)</f>
        <v>$</v>
      </c>
      <c r="R455" s="9">
        <f>INT(MID(tbl_data[[#This Row],[Price]],2,10))</f>
        <v>288</v>
      </c>
    </row>
    <row r="456" spans="1:18" x14ac:dyDescent="0.25">
      <c r="A456" s="5">
        <v>455</v>
      </c>
      <c r="B456" t="s">
        <v>312</v>
      </c>
      <c r="C456" t="str">
        <f>LEFT(tbl_data[[#This Row],[Model]],FIND(" ",tbl_data[[#This Row],[Model]]))</f>
        <v xml:space="preserve">Supermicro </v>
      </c>
      <c r="D456" t="str">
        <f>RIGHT(tbl_data[[#This Row],[Model]],LEN(tbl_data[[#This Row],[Model]]) -FIND(" ",tbl_data[[#This Row],[Model]],LEN(tbl_data[[#This Row],[Model]])-9))</f>
        <v>E5-1650v2</v>
      </c>
      <c r="E456" t="s">
        <v>40</v>
      </c>
      <c r="F456">
        <f>IFERROR(INT(LEFT(tbl_data[[#This Row],[RAM]],2)), INT(LEFT(tbl_data[[#This Row],[RAM]],1)))</f>
        <v>64</v>
      </c>
      <c r="G456" t="str">
        <f>"GDDR"&amp; RIGHT(tbl_data[[#This Row],[RAM]],1)</f>
        <v>GDDR3</v>
      </c>
      <c r="H456" t="s">
        <v>49</v>
      </c>
      <c r="I456" t="str">
        <f>IF(MID(tbl_data[[#This Row],[HDD]],2,1)="x", LEFT(tbl_data[[#This Row],[HDD]],2), LEFT(tbl_data[[#This Row],[HDD]],3))</f>
        <v>2x</v>
      </c>
      <c r="J456" t="str">
        <f>MID(tbl_data[[#This Row],[HDD]],LEN(tbl_data[[#This Row],[HDD Count]])+1,LEN(tbl_data[[#This Row],[HDD]])-LEN(tbl_data[[#This Row],[Hard Type]])-LEN(tbl_data[[#This Row],[HDD Count]]))</f>
        <v>120GB</v>
      </c>
      <c r="K456" t="str">
        <f>IF(RIGHT(tbl_data[[#This Row],[HDD]],5)="SATA2","SATA2",IF(RIGHT(tbl_data[[#This Row],[HDD]],3)="SSD","SSD", IF(RIGHT(tbl_data[[#This Row],[HDD]],3)="SAS","SAS", FALSE)))</f>
        <v>SSD</v>
      </c>
      <c r="L456" t="s">
        <v>189</v>
      </c>
      <c r="M456" t="str">
        <f>LEFT(tbl_data[[#This Row],[Location]],LEN(tbl_data[[#This Row],[Location]])-6)</f>
        <v>Dallas</v>
      </c>
      <c r="N456" t="str">
        <f>MID(tbl_data[[#This Row],[Location]],LEN(tbl_data[[#This Row],[City]])+1,3)</f>
        <v>DAL</v>
      </c>
      <c r="O456" t="str">
        <f>RIGHT(tbl_data[[#This Row],[Location]],2)</f>
        <v>10</v>
      </c>
      <c r="P456" t="s">
        <v>375</v>
      </c>
      <c r="Q456" s="5" t="str">
        <f>LEFT(tbl_data[[#This Row],[Price]],1)</f>
        <v>$</v>
      </c>
      <c r="R456" s="9">
        <f>INT(MID(tbl_data[[#This Row],[Price]],2,10))</f>
        <v>370</v>
      </c>
    </row>
    <row r="457" spans="1:18" x14ac:dyDescent="0.25">
      <c r="A457" s="5">
        <v>456</v>
      </c>
      <c r="B457" t="s">
        <v>241</v>
      </c>
      <c r="C457" t="str">
        <f>LEFT(tbl_data[[#This Row],[Model]],FIND(" ",tbl_data[[#This Row],[Model]]))</f>
        <v xml:space="preserve">HP </v>
      </c>
      <c r="D457" t="str">
        <f>RIGHT(tbl_data[[#This Row],[Model]],LEN(tbl_data[[#This Row],[Model]]) -FIND(" ",tbl_data[[#This Row],[Model]],LEN(tbl_data[[#This Row],[Model]])-9))</f>
        <v>G6950</v>
      </c>
      <c r="E457" t="s">
        <v>45</v>
      </c>
      <c r="F457">
        <f>IFERROR(INT(LEFT(tbl_data[[#This Row],[RAM]],2)), INT(LEFT(tbl_data[[#This Row],[RAM]],1)))</f>
        <v>4</v>
      </c>
      <c r="G457" t="str">
        <f>"GDDR"&amp; RIGHT(tbl_data[[#This Row],[RAM]],1)</f>
        <v>GDDR3</v>
      </c>
      <c r="H457" t="s">
        <v>163</v>
      </c>
      <c r="I457" t="str">
        <f>IF(MID(tbl_data[[#This Row],[HDD]],2,1)="x", LEFT(tbl_data[[#This Row],[HDD]],2), LEFT(tbl_data[[#This Row],[HDD]],3))</f>
        <v>4x</v>
      </c>
      <c r="J457" t="str">
        <f>MID(tbl_data[[#This Row],[HDD]],LEN(tbl_data[[#This Row],[HDD Count]])+1,LEN(tbl_data[[#This Row],[HDD]])-LEN(tbl_data[[#This Row],[Hard Type]])-LEN(tbl_data[[#This Row],[HDD Count]]))</f>
        <v>500GB</v>
      </c>
      <c r="K457" t="str">
        <f>IF(RIGHT(tbl_data[[#This Row],[HDD]],5)="SATA2","SATA2",IF(RIGHT(tbl_data[[#This Row],[HDD]],3)="SSD","SSD", IF(RIGHT(tbl_data[[#This Row],[HDD]],3)="SAS","SAS", FALSE)))</f>
        <v>SATA2</v>
      </c>
      <c r="L457" t="s">
        <v>167</v>
      </c>
      <c r="M457" t="str">
        <f>LEFT(tbl_data[[#This Row],[Location]],LEN(tbl_data[[#This Row],[Location]])-6)</f>
        <v>Washington D.C.</v>
      </c>
      <c r="N457" t="str">
        <f>MID(tbl_data[[#This Row],[Location]],LEN(tbl_data[[#This Row],[City]])+1,3)</f>
        <v>WDC</v>
      </c>
      <c r="O457" t="str">
        <f>RIGHT(tbl_data[[#This Row],[Location]],2)</f>
        <v>01</v>
      </c>
      <c r="P457" t="s">
        <v>376</v>
      </c>
      <c r="Q457" s="5" t="str">
        <f>LEFT(tbl_data[[#This Row],[Price]],1)</f>
        <v>$</v>
      </c>
      <c r="R457" s="9">
        <f>INT(MID(tbl_data[[#This Row],[Price]],2,10))</f>
        <v>216</v>
      </c>
    </row>
    <row r="458" spans="1:18" x14ac:dyDescent="0.25">
      <c r="A458" s="5">
        <v>457</v>
      </c>
      <c r="B458" t="s">
        <v>68</v>
      </c>
      <c r="C458" t="str">
        <f>LEFT(tbl_data[[#This Row],[Model]],FIND(" ",tbl_data[[#This Row],[Model]]))</f>
        <v xml:space="preserve">Dell </v>
      </c>
      <c r="D458" t="str">
        <f>RIGHT(tbl_data[[#This Row],[Model]],LEN(tbl_data[[#This Row],[Model]]) -FIND(" ",tbl_data[[#This Row],[Model]],LEN(tbl_data[[#This Row],[Model]])-9))</f>
        <v>E7-4820v3</v>
      </c>
      <c r="E458" t="s">
        <v>34</v>
      </c>
      <c r="F458">
        <f>IFERROR(INT(LEFT(tbl_data[[#This Row],[RAM]],2)), INT(LEFT(tbl_data[[#This Row],[RAM]],1)))</f>
        <v>64</v>
      </c>
      <c r="G458" t="str">
        <f>"GDDR"&amp; RIGHT(tbl_data[[#This Row],[RAM]],1)</f>
        <v>GDDR4</v>
      </c>
      <c r="H458" t="s">
        <v>49</v>
      </c>
      <c r="I458" t="str">
        <f>IF(MID(tbl_data[[#This Row],[HDD]],2,1)="x", LEFT(tbl_data[[#This Row],[HDD]],2), LEFT(tbl_data[[#This Row],[HDD]],3))</f>
        <v>2x</v>
      </c>
      <c r="J458" t="str">
        <f>MID(tbl_data[[#This Row],[HDD]],LEN(tbl_data[[#This Row],[HDD Count]])+1,LEN(tbl_data[[#This Row],[HDD]])-LEN(tbl_data[[#This Row],[Hard Type]])-LEN(tbl_data[[#This Row],[HDD Count]]))</f>
        <v>120GB</v>
      </c>
      <c r="K458" t="str">
        <f>IF(RIGHT(tbl_data[[#This Row],[HDD]],5)="SATA2","SATA2",IF(RIGHT(tbl_data[[#This Row],[HDD]],3)="SSD","SSD", IF(RIGHT(tbl_data[[#This Row],[HDD]],3)="SAS","SAS", FALSE)))</f>
        <v>SSD</v>
      </c>
      <c r="L458" t="s">
        <v>174</v>
      </c>
      <c r="M458" t="str">
        <f>LEFT(tbl_data[[#This Row],[Location]],LEN(tbl_data[[#This Row],[Location]])-6)</f>
        <v>Singapore</v>
      </c>
      <c r="N458" t="str">
        <f>MID(tbl_data[[#This Row],[Location]],LEN(tbl_data[[#This Row],[City]])+1,3)</f>
        <v>SIN</v>
      </c>
      <c r="O458" t="str">
        <f>RIGHT(tbl_data[[#This Row],[Location]],2)</f>
        <v>11</v>
      </c>
      <c r="P458" t="s">
        <v>377</v>
      </c>
      <c r="Q458" s="5" t="str">
        <f>LEFT(tbl_data[[#This Row],[Price]],1)</f>
        <v>S</v>
      </c>
      <c r="R458" s="9">
        <f>INT(MID(tbl_data[[#This Row],[Price]],2,10))</f>
        <v>4203</v>
      </c>
    </row>
    <row r="459" spans="1:18" x14ac:dyDescent="0.25">
      <c r="A459" s="5">
        <v>458</v>
      </c>
      <c r="B459" t="s">
        <v>70</v>
      </c>
      <c r="C459" t="str">
        <f>LEFT(tbl_data[[#This Row],[Model]],FIND(" ",tbl_data[[#This Row],[Model]]))</f>
        <v xml:space="preserve">Dell </v>
      </c>
      <c r="D459" t="str">
        <f>RIGHT(tbl_data[[#This Row],[Model]],LEN(tbl_data[[#This Row],[Model]]) -FIND(" ",tbl_data[[#This Row],[Model]],LEN(tbl_data[[#This Row],[Model]])-9))</f>
        <v>E7-4830v3</v>
      </c>
      <c r="E459" t="s">
        <v>34</v>
      </c>
      <c r="F459">
        <f>IFERROR(INT(LEFT(tbl_data[[#This Row],[RAM]],2)), INT(LEFT(tbl_data[[#This Row],[RAM]],1)))</f>
        <v>64</v>
      </c>
      <c r="G459" t="str">
        <f>"GDDR"&amp; RIGHT(tbl_data[[#This Row],[RAM]],1)</f>
        <v>GDDR4</v>
      </c>
      <c r="H459" t="s">
        <v>49</v>
      </c>
      <c r="I459" t="str">
        <f>IF(MID(tbl_data[[#This Row],[HDD]],2,1)="x", LEFT(tbl_data[[#This Row],[HDD]],2), LEFT(tbl_data[[#This Row],[HDD]],3))</f>
        <v>2x</v>
      </c>
      <c r="J459" t="str">
        <f>MID(tbl_data[[#This Row],[HDD]],LEN(tbl_data[[#This Row],[HDD Count]])+1,LEN(tbl_data[[#This Row],[HDD]])-LEN(tbl_data[[#This Row],[Hard Type]])-LEN(tbl_data[[#This Row],[HDD Count]]))</f>
        <v>120GB</v>
      </c>
      <c r="K459" t="str">
        <f>IF(RIGHT(tbl_data[[#This Row],[HDD]],5)="SATA2","SATA2",IF(RIGHT(tbl_data[[#This Row],[HDD]],3)="SSD","SSD", IF(RIGHT(tbl_data[[#This Row],[HDD]],3)="SAS","SAS", FALSE)))</f>
        <v>SSD</v>
      </c>
      <c r="L459" t="s">
        <v>174</v>
      </c>
      <c r="M459" t="str">
        <f>LEFT(tbl_data[[#This Row],[Location]],LEN(tbl_data[[#This Row],[Location]])-6)</f>
        <v>Singapore</v>
      </c>
      <c r="N459" t="str">
        <f>MID(tbl_data[[#This Row],[Location]],LEN(tbl_data[[#This Row],[City]])+1,3)</f>
        <v>SIN</v>
      </c>
      <c r="O459" t="str">
        <f>RIGHT(tbl_data[[#This Row],[Location]],2)</f>
        <v>11</v>
      </c>
      <c r="P459" t="s">
        <v>378</v>
      </c>
      <c r="Q459" s="5" t="str">
        <f>LEFT(tbl_data[[#This Row],[Price]],1)</f>
        <v>S</v>
      </c>
      <c r="R459" s="9">
        <f>INT(MID(tbl_data[[#This Row],[Price]],2,10))</f>
        <v>4391</v>
      </c>
    </row>
    <row r="460" spans="1:18" x14ac:dyDescent="0.25">
      <c r="A460" s="5">
        <v>459</v>
      </c>
      <c r="B460" t="s">
        <v>66</v>
      </c>
      <c r="C460" t="str">
        <f>LEFT(tbl_data[[#This Row],[Model]],FIND(" ",tbl_data[[#This Row],[Model]]))</f>
        <v xml:space="preserve">Dell </v>
      </c>
      <c r="D460" t="str">
        <f>RIGHT(tbl_data[[#This Row],[Model]],LEN(tbl_data[[#This Row],[Model]]) -FIND(" ",tbl_data[[#This Row],[Model]],LEN(tbl_data[[#This Row],[Model]])-9))</f>
        <v>E7-4850v3</v>
      </c>
      <c r="E460" t="s">
        <v>34</v>
      </c>
      <c r="F460">
        <f>IFERROR(INT(LEFT(tbl_data[[#This Row],[RAM]],2)), INT(LEFT(tbl_data[[#This Row],[RAM]],1)))</f>
        <v>64</v>
      </c>
      <c r="G460" t="str">
        <f>"GDDR"&amp; RIGHT(tbl_data[[#This Row],[RAM]],1)</f>
        <v>GDDR4</v>
      </c>
      <c r="H460" t="s">
        <v>49</v>
      </c>
      <c r="I460" t="str">
        <f>IF(MID(tbl_data[[#This Row],[HDD]],2,1)="x", LEFT(tbl_data[[#This Row],[HDD]],2), LEFT(tbl_data[[#This Row],[HDD]],3))</f>
        <v>2x</v>
      </c>
      <c r="J460" t="str">
        <f>MID(tbl_data[[#This Row],[HDD]],LEN(tbl_data[[#This Row],[HDD Count]])+1,LEN(tbl_data[[#This Row],[HDD]])-LEN(tbl_data[[#This Row],[Hard Type]])-LEN(tbl_data[[#This Row],[HDD Count]]))</f>
        <v>120GB</v>
      </c>
      <c r="K460" t="str">
        <f>IF(RIGHT(tbl_data[[#This Row],[HDD]],5)="SATA2","SATA2",IF(RIGHT(tbl_data[[#This Row],[HDD]],3)="SSD","SSD", IF(RIGHT(tbl_data[[#This Row],[HDD]],3)="SAS","SAS", FALSE)))</f>
        <v>SSD</v>
      </c>
      <c r="L460" t="s">
        <v>211</v>
      </c>
      <c r="M460" t="str">
        <f>LEFT(tbl_data[[#This Row],[Location]],LEN(tbl_data[[#This Row],[Location]])-6)</f>
        <v>Frankfurt</v>
      </c>
      <c r="N460" t="str">
        <f>MID(tbl_data[[#This Row],[Location]],LEN(tbl_data[[#This Row],[City]])+1,3)</f>
        <v>FRA</v>
      </c>
      <c r="O460" t="str">
        <f>RIGHT(tbl_data[[#This Row],[Location]],2)</f>
        <v>10</v>
      </c>
      <c r="P460" t="s">
        <v>151</v>
      </c>
      <c r="Q460" s="5" t="str">
        <f>LEFT(tbl_data[[#This Row],[Price]],1)</f>
        <v>€</v>
      </c>
      <c r="R460" s="9">
        <f>INT(MID(tbl_data[[#This Row],[Price]],2,10))</f>
        <v>1183</v>
      </c>
    </row>
    <row r="461" spans="1:18" x14ac:dyDescent="0.25">
      <c r="A461" s="5">
        <v>460</v>
      </c>
      <c r="B461" t="s">
        <v>66</v>
      </c>
      <c r="C461" t="str">
        <f>LEFT(tbl_data[[#This Row],[Model]],FIND(" ",tbl_data[[#This Row],[Model]]))</f>
        <v xml:space="preserve">Dell </v>
      </c>
      <c r="D461" t="str">
        <f>RIGHT(tbl_data[[#This Row],[Model]],LEN(tbl_data[[#This Row],[Model]]) -FIND(" ",tbl_data[[#This Row],[Model]],LEN(tbl_data[[#This Row],[Model]])-9))</f>
        <v>E7-4850v3</v>
      </c>
      <c r="E461" t="s">
        <v>34</v>
      </c>
      <c r="F461">
        <f>IFERROR(INT(LEFT(tbl_data[[#This Row],[RAM]],2)), INT(LEFT(tbl_data[[#This Row],[RAM]],1)))</f>
        <v>64</v>
      </c>
      <c r="G461" t="str">
        <f>"GDDR"&amp; RIGHT(tbl_data[[#This Row],[RAM]],1)</f>
        <v>GDDR4</v>
      </c>
      <c r="H461" t="s">
        <v>49</v>
      </c>
      <c r="I461" t="str">
        <f>IF(MID(tbl_data[[#This Row],[HDD]],2,1)="x", LEFT(tbl_data[[#This Row],[HDD]],2), LEFT(tbl_data[[#This Row],[HDD]],3))</f>
        <v>2x</v>
      </c>
      <c r="J461" t="str">
        <f>MID(tbl_data[[#This Row],[HDD]],LEN(tbl_data[[#This Row],[HDD Count]])+1,LEN(tbl_data[[#This Row],[HDD]])-LEN(tbl_data[[#This Row],[Hard Type]])-LEN(tbl_data[[#This Row],[HDD Count]]))</f>
        <v>120GB</v>
      </c>
      <c r="K461" t="str">
        <f>IF(RIGHT(tbl_data[[#This Row],[HDD]],5)="SATA2","SATA2",IF(RIGHT(tbl_data[[#This Row],[HDD]],3)="SSD","SSD", IF(RIGHT(tbl_data[[#This Row],[HDD]],3)="SAS","SAS", FALSE)))</f>
        <v>SSD</v>
      </c>
      <c r="L461" t="s">
        <v>174</v>
      </c>
      <c r="M461" t="str">
        <f>LEFT(tbl_data[[#This Row],[Location]],LEN(tbl_data[[#This Row],[Location]])-6)</f>
        <v>Singapore</v>
      </c>
      <c r="N461" t="str">
        <f>MID(tbl_data[[#This Row],[Location]],LEN(tbl_data[[#This Row],[City]])+1,3)</f>
        <v>SIN</v>
      </c>
      <c r="O461" t="str">
        <f>RIGHT(tbl_data[[#This Row],[Location]],2)</f>
        <v>11</v>
      </c>
      <c r="P461" t="s">
        <v>379</v>
      </c>
      <c r="Q461" s="5" t="str">
        <f>LEFT(tbl_data[[#This Row],[Price]],1)</f>
        <v>S</v>
      </c>
      <c r="R461" s="9">
        <f>INT(MID(tbl_data[[#This Row],[Price]],2,10))</f>
        <v>4662</v>
      </c>
    </row>
    <row r="462" spans="1:18" x14ac:dyDescent="0.25">
      <c r="A462" s="5">
        <v>461</v>
      </c>
      <c r="B462" t="s">
        <v>68</v>
      </c>
      <c r="C462" t="str">
        <f>LEFT(tbl_data[[#This Row],[Model]],FIND(" ",tbl_data[[#This Row],[Model]]))</f>
        <v xml:space="preserve">Dell </v>
      </c>
      <c r="D462" t="str">
        <f>RIGHT(tbl_data[[#This Row],[Model]],LEN(tbl_data[[#This Row],[Model]]) -FIND(" ",tbl_data[[#This Row],[Model]],LEN(tbl_data[[#This Row],[Model]])-9))</f>
        <v>E7-4820v3</v>
      </c>
      <c r="E462" t="s">
        <v>34</v>
      </c>
      <c r="F462">
        <f>IFERROR(INT(LEFT(tbl_data[[#This Row],[RAM]],2)), INT(LEFT(tbl_data[[#This Row],[RAM]],1)))</f>
        <v>64</v>
      </c>
      <c r="G462" t="str">
        <f>"GDDR"&amp; RIGHT(tbl_data[[#This Row],[RAM]],1)</f>
        <v>GDDR4</v>
      </c>
      <c r="H462" t="s">
        <v>49</v>
      </c>
      <c r="I462" t="str">
        <f>IF(MID(tbl_data[[#This Row],[HDD]],2,1)="x", LEFT(tbl_data[[#This Row],[HDD]],2), LEFT(tbl_data[[#This Row],[HDD]],3))</f>
        <v>2x</v>
      </c>
      <c r="J462" t="str">
        <f>MID(tbl_data[[#This Row],[HDD]],LEN(tbl_data[[#This Row],[HDD Count]])+1,LEN(tbl_data[[#This Row],[HDD]])-LEN(tbl_data[[#This Row],[Hard Type]])-LEN(tbl_data[[#This Row],[HDD Count]]))</f>
        <v>120GB</v>
      </c>
      <c r="K462" t="str">
        <f>IF(RIGHT(tbl_data[[#This Row],[HDD]],5)="SATA2","SATA2",IF(RIGHT(tbl_data[[#This Row],[HDD]],3)="SSD","SSD", IF(RIGHT(tbl_data[[#This Row],[HDD]],3)="SAS","SAS", FALSE)))</f>
        <v>SSD</v>
      </c>
      <c r="L462" t="s">
        <v>211</v>
      </c>
      <c r="M462" t="str">
        <f>LEFT(tbl_data[[#This Row],[Location]],LEN(tbl_data[[#This Row],[Location]])-6)</f>
        <v>Frankfurt</v>
      </c>
      <c r="N462" t="str">
        <f>MID(tbl_data[[#This Row],[Location]],LEN(tbl_data[[#This Row],[City]])+1,3)</f>
        <v>FRA</v>
      </c>
      <c r="O462" t="str">
        <f>RIGHT(tbl_data[[#This Row],[Location]],2)</f>
        <v>10</v>
      </c>
      <c r="P462" t="s">
        <v>152</v>
      </c>
      <c r="Q462" s="5" t="str">
        <f>LEFT(tbl_data[[#This Row],[Price]],1)</f>
        <v>€</v>
      </c>
      <c r="R462" s="9">
        <f>INT(MID(tbl_data[[#This Row],[Price]],2,10))</f>
        <v>895</v>
      </c>
    </row>
    <row r="463" spans="1:18" x14ac:dyDescent="0.25">
      <c r="A463" s="5">
        <v>462</v>
      </c>
      <c r="B463" t="s">
        <v>70</v>
      </c>
      <c r="C463" t="str">
        <f>LEFT(tbl_data[[#This Row],[Model]],FIND(" ",tbl_data[[#This Row],[Model]]))</f>
        <v xml:space="preserve">Dell </v>
      </c>
      <c r="D463" t="str">
        <f>RIGHT(tbl_data[[#This Row],[Model]],LEN(tbl_data[[#This Row],[Model]]) -FIND(" ",tbl_data[[#This Row],[Model]],LEN(tbl_data[[#This Row],[Model]])-9))</f>
        <v>E7-4830v3</v>
      </c>
      <c r="E463" t="s">
        <v>34</v>
      </c>
      <c r="F463">
        <f>IFERROR(INT(LEFT(tbl_data[[#This Row],[RAM]],2)), INT(LEFT(tbl_data[[#This Row],[RAM]],1)))</f>
        <v>64</v>
      </c>
      <c r="G463" t="str">
        <f>"GDDR"&amp; RIGHT(tbl_data[[#This Row],[RAM]],1)</f>
        <v>GDDR4</v>
      </c>
      <c r="H463" t="s">
        <v>49</v>
      </c>
      <c r="I463" t="str">
        <f>IF(MID(tbl_data[[#This Row],[HDD]],2,1)="x", LEFT(tbl_data[[#This Row],[HDD]],2), LEFT(tbl_data[[#This Row],[HDD]],3))</f>
        <v>2x</v>
      </c>
      <c r="J463" t="str">
        <f>MID(tbl_data[[#This Row],[HDD]],LEN(tbl_data[[#This Row],[HDD Count]])+1,LEN(tbl_data[[#This Row],[HDD]])-LEN(tbl_data[[#This Row],[Hard Type]])-LEN(tbl_data[[#This Row],[HDD Count]]))</f>
        <v>120GB</v>
      </c>
      <c r="K463" t="str">
        <f>IF(RIGHT(tbl_data[[#This Row],[HDD]],5)="SATA2","SATA2",IF(RIGHT(tbl_data[[#This Row],[HDD]],3)="SSD","SSD", IF(RIGHT(tbl_data[[#This Row],[HDD]],3)="SAS","SAS", FALSE)))</f>
        <v>SSD</v>
      </c>
      <c r="L463" t="s">
        <v>211</v>
      </c>
      <c r="M463" t="str">
        <f>LEFT(tbl_data[[#This Row],[Location]],LEN(tbl_data[[#This Row],[Location]])-6)</f>
        <v>Frankfurt</v>
      </c>
      <c r="N463" t="str">
        <f>MID(tbl_data[[#This Row],[Location]],LEN(tbl_data[[#This Row],[City]])+1,3)</f>
        <v>FRA</v>
      </c>
      <c r="O463" t="str">
        <f>RIGHT(tbl_data[[#This Row],[Location]],2)</f>
        <v>10</v>
      </c>
      <c r="P463" t="s">
        <v>150</v>
      </c>
      <c r="Q463" s="5" t="str">
        <f>LEFT(tbl_data[[#This Row],[Price]],1)</f>
        <v>€</v>
      </c>
      <c r="R463" s="9">
        <f>INT(MID(tbl_data[[#This Row],[Price]],2,10))</f>
        <v>1013</v>
      </c>
    </row>
    <row r="464" spans="1:18" x14ac:dyDescent="0.25">
      <c r="A464" s="5">
        <v>463</v>
      </c>
      <c r="B464" t="s">
        <v>74</v>
      </c>
      <c r="C464" t="str">
        <f>LEFT(tbl_data[[#This Row],[Model]],FIND(" ",tbl_data[[#This Row],[Model]]))</f>
        <v xml:space="preserve">Supermicro </v>
      </c>
      <c r="D464" t="str">
        <f>RIGHT(tbl_data[[#This Row],[Model]],LEN(tbl_data[[#This Row],[Model]]) -FIND(" ",tbl_data[[#This Row],[Model]],LEN(tbl_data[[#This Row],[Model]])-9))</f>
        <v>E5620</v>
      </c>
      <c r="E464" t="s">
        <v>24</v>
      </c>
      <c r="F464">
        <f>IFERROR(INT(LEFT(tbl_data[[#This Row],[RAM]],2)), INT(LEFT(tbl_data[[#This Row],[RAM]],1)))</f>
        <v>32</v>
      </c>
      <c r="G464" t="str">
        <f>"GDDR"&amp; RIGHT(tbl_data[[#This Row],[RAM]],1)</f>
        <v>GDDR3</v>
      </c>
      <c r="H464" t="s">
        <v>75</v>
      </c>
      <c r="I464" t="str">
        <f>IF(MID(tbl_data[[#This Row],[HDD]],2,1)="x", LEFT(tbl_data[[#This Row],[HDD]],2), LEFT(tbl_data[[#This Row],[HDD]],3))</f>
        <v>24x</v>
      </c>
      <c r="J464" t="str">
        <f>MID(tbl_data[[#This Row],[HDD]],LEN(tbl_data[[#This Row],[HDD Count]])+1,LEN(tbl_data[[#This Row],[HDD]])-LEN(tbl_data[[#This Row],[Hard Type]])-LEN(tbl_data[[#This Row],[HDD Count]]))</f>
        <v>1TB</v>
      </c>
      <c r="K464" t="str">
        <f>IF(RIGHT(tbl_data[[#This Row],[HDD]],5)="SATA2","SATA2",IF(RIGHT(tbl_data[[#This Row],[HDD]],3)="SSD","SSD", IF(RIGHT(tbl_data[[#This Row],[HDD]],3)="SAS","SAS", FALSE)))</f>
        <v>SATA2</v>
      </c>
      <c r="L464" t="s">
        <v>167</v>
      </c>
      <c r="M464" t="str">
        <f>LEFT(tbl_data[[#This Row],[Location]],LEN(tbl_data[[#This Row],[Location]])-6)</f>
        <v>Washington D.C.</v>
      </c>
      <c r="N464" t="str">
        <f>MID(tbl_data[[#This Row],[Location]],LEN(tbl_data[[#This Row],[City]])+1,3)</f>
        <v>WDC</v>
      </c>
      <c r="O464" t="str">
        <f>RIGHT(tbl_data[[#This Row],[Location]],2)</f>
        <v>01</v>
      </c>
      <c r="P464" t="s">
        <v>363</v>
      </c>
      <c r="Q464" s="5" t="str">
        <f>LEFT(tbl_data[[#This Row],[Price]],1)</f>
        <v>$</v>
      </c>
      <c r="R464" s="9">
        <f>INT(MID(tbl_data[[#This Row],[Price]],2,10))</f>
        <v>588</v>
      </c>
    </row>
    <row r="465" spans="1:18" x14ac:dyDescent="0.25">
      <c r="A465" s="5">
        <v>464</v>
      </c>
      <c r="B465" t="s">
        <v>74</v>
      </c>
      <c r="C465" t="str">
        <f>LEFT(tbl_data[[#This Row],[Model]],FIND(" ",tbl_data[[#This Row],[Model]]))</f>
        <v xml:space="preserve">Supermicro </v>
      </c>
      <c r="D465" t="str">
        <f>RIGHT(tbl_data[[#This Row],[Model]],LEN(tbl_data[[#This Row],[Model]]) -FIND(" ",tbl_data[[#This Row],[Model]],LEN(tbl_data[[#This Row],[Model]])-9))</f>
        <v>E5620</v>
      </c>
      <c r="E465" t="s">
        <v>24</v>
      </c>
      <c r="F465">
        <f>IFERROR(INT(LEFT(tbl_data[[#This Row],[RAM]],2)), INT(LEFT(tbl_data[[#This Row],[RAM]],1)))</f>
        <v>32</v>
      </c>
      <c r="G465" t="str">
        <f>"GDDR"&amp; RIGHT(tbl_data[[#This Row],[RAM]],1)</f>
        <v>GDDR3</v>
      </c>
      <c r="H465" t="s">
        <v>75</v>
      </c>
      <c r="I465" t="str">
        <f>IF(MID(tbl_data[[#This Row],[HDD]],2,1)="x", LEFT(tbl_data[[#This Row],[HDD]],2), LEFT(tbl_data[[#This Row],[HDD]],3))</f>
        <v>24x</v>
      </c>
      <c r="J465" t="str">
        <f>MID(tbl_data[[#This Row],[HDD]],LEN(tbl_data[[#This Row],[HDD Count]])+1,LEN(tbl_data[[#This Row],[HDD]])-LEN(tbl_data[[#This Row],[Hard Type]])-LEN(tbl_data[[#This Row],[HDD Count]]))</f>
        <v>1TB</v>
      </c>
      <c r="K465" t="str">
        <f>IF(RIGHT(tbl_data[[#This Row],[HDD]],5)="SATA2","SATA2",IF(RIGHT(tbl_data[[#This Row],[HDD]],3)="SSD","SSD", IF(RIGHT(tbl_data[[#This Row],[HDD]],3)="SAS","SAS", FALSE)))</f>
        <v>SATA2</v>
      </c>
      <c r="L465" t="s">
        <v>211</v>
      </c>
      <c r="M465" t="str">
        <f>LEFT(tbl_data[[#This Row],[Location]],LEN(tbl_data[[#This Row],[Location]])-6)</f>
        <v>Frankfurt</v>
      </c>
      <c r="N465" t="str">
        <f>MID(tbl_data[[#This Row],[Location]],LEN(tbl_data[[#This Row],[City]])+1,3)</f>
        <v>FRA</v>
      </c>
      <c r="O465" t="str">
        <f>RIGHT(tbl_data[[#This Row],[Location]],2)</f>
        <v>10</v>
      </c>
      <c r="P465" t="s">
        <v>155</v>
      </c>
      <c r="Q465" s="5" t="str">
        <f>LEFT(tbl_data[[#This Row],[Price]],1)</f>
        <v>€</v>
      </c>
      <c r="R465" s="9">
        <f>INT(MID(tbl_data[[#This Row],[Price]],2,10))</f>
        <v>489</v>
      </c>
    </row>
    <row r="466" spans="1:18" x14ac:dyDescent="0.25">
      <c r="A466" s="5">
        <v>465</v>
      </c>
      <c r="B466" t="s">
        <v>92</v>
      </c>
      <c r="C466" t="str">
        <f>LEFT(tbl_data[[#This Row],[Model]],FIND(" ",tbl_data[[#This Row],[Model]]))</f>
        <v xml:space="preserve">Dell </v>
      </c>
      <c r="D466" t="str">
        <f>RIGHT(tbl_data[[#This Row],[Model]],LEN(tbl_data[[#This Row],[Model]]) -FIND(" ",tbl_data[[#This Row],[Model]],LEN(tbl_data[[#This Row],[Model]])-9))</f>
        <v>E5-2643</v>
      </c>
      <c r="E466" t="s">
        <v>24</v>
      </c>
      <c r="F466">
        <f>IFERROR(INT(LEFT(tbl_data[[#This Row],[RAM]],2)), INT(LEFT(tbl_data[[#This Row],[RAM]],1)))</f>
        <v>32</v>
      </c>
      <c r="G466" t="str">
        <f>"GDDR"&amp; RIGHT(tbl_data[[#This Row],[RAM]],1)</f>
        <v>GDDR3</v>
      </c>
      <c r="H466" t="s">
        <v>49</v>
      </c>
      <c r="I466" t="str">
        <f>IF(MID(tbl_data[[#This Row],[HDD]],2,1)="x", LEFT(tbl_data[[#This Row],[HDD]],2), LEFT(tbl_data[[#This Row],[HDD]],3))</f>
        <v>2x</v>
      </c>
      <c r="J466" t="str">
        <f>MID(tbl_data[[#This Row],[HDD]],LEN(tbl_data[[#This Row],[HDD Count]])+1,LEN(tbl_data[[#This Row],[HDD]])-LEN(tbl_data[[#This Row],[Hard Type]])-LEN(tbl_data[[#This Row],[HDD Count]]))</f>
        <v>120GB</v>
      </c>
      <c r="K466" t="str">
        <f>IF(RIGHT(tbl_data[[#This Row],[HDD]],5)="SATA2","SATA2",IF(RIGHT(tbl_data[[#This Row],[HDD]],3)="SSD","SSD", IF(RIGHT(tbl_data[[#This Row],[HDD]],3)="SAS","SAS", FALSE)))</f>
        <v>SSD</v>
      </c>
      <c r="L466" t="s">
        <v>211</v>
      </c>
      <c r="M466" t="str">
        <f>LEFT(tbl_data[[#This Row],[Location]],LEN(tbl_data[[#This Row],[Location]])-6)</f>
        <v>Frankfurt</v>
      </c>
      <c r="N466" t="str">
        <f>MID(tbl_data[[#This Row],[Location]],LEN(tbl_data[[#This Row],[City]])+1,3)</f>
        <v>FRA</v>
      </c>
      <c r="O466" t="str">
        <f>RIGHT(tbl_data[[#This Row],[Location]],2)</f>
        <v>10</v>
      </c>
      <c r="P466" t="s">
        <v>147</v>
      </c>
      <c r="Q466" s="5" t="str">
        <f>LEFT(tbl_data[[#This Row],[Price]],1)</f>
        <v>€</v>
      </c>
      <c r="R466" s="9">
        <f>INT(MID(tbl_data[[#This Row],[Price]],2,10))</f>
        <v>360</v>
      </c>
    </row>
    <row r="467" spans="1:18" x14ac:dyDescent="0.25">
      <c r="A467" s="5">
        <v>466</v>
      </c>
      <c r="B467" t="s">
        <v>157</v>
      </c>
      <c r="C467" t="str">
        <f>LEFT(tbl_data[[#This Row],[Model]],FIND(" ",tbl_data[[#This Row],[Model]]))</f>
        <v xml:space="preserve">Dell </v>
      </c>
      <c r="D467" t="str">
        <f>RIGHT(tbl_data[[#This Row],[Model]],LEN(tbl_data[[#This Row],[Model]]) -FIND(" ",tbl_data[[#This Row],[Model]],LEN(tbl_data[[#This Row],[Model]])-9))</f>
        <v>E5-2620</v>
      </c>
      <c r="E467" t="s">
        <v>24</v>
      </c>
      <c r="F467">
        <f>IFERROR(INT(LEFT(tbl_data[[#This Row],[RAM]],2)), INT(LEFT(tbl_data[[#This Row],[RAM]],1)))</f>
        <v>32</v>
      </c>
      <c r="G467" t="str">
        <f>"GDDR"&amp; RIGHT(tbl_data[[#This Row],[RAM]],1)</f>
        <v>GDDR3</v>
      </c>
      <c r="H467" t="s">
        <v>64</v>
      </c>
      <c r="I467" t="str">
        <f>IF(MID(tbl_data[[#This Row],[HDD]],2,1)="x", LEFT(tbl_data[[#This Row],[HDD]],2), LEFT(tbl_data[[#This Row],[HDD]],3))</f>
        <v>2x</v>
      </c>
      <c r="J467" t="str">
        <f>MID(tbl_data[[#This Row],[HDD]],LEN(tbl_data[[#This Row],[HDD Count]])+1,LEN(tbl_data[[#This Row],[HDD]])-LEN(tbl_data[[#This Row],[Hard Type]])-LEN(tbl_data[[#This Row],[HDD Count]]))</f>
        <v>1TB</v>
      </c>
      <c r="K467" t="str">
        <f>IF(RIGHT(tbl_data[[#This Row],[HDD]],5)="SATA2","SATA2",IF(RIGHT(tbl_data[[#This Row],[HDD]],3)="SSD","SSD", IF(RIGHT(tbl_data[[#This Row],[HDD]],3)="SAS","SAS", FALSE)))</f>
        <v>SATA2</v>
      </c>
      <c r="L467" t="s">
        <v>211</v>
      </c>
      <c r="M467" t="str">
        <f>LEFT(tbl_data[[#This Row],[Location]],LEN(tbl_data[[#This Row],[Location]])-6)</f>
        <v>Frankfurt</v>
      </c>
      <c r="N467" t="str">
        <f>MID(tbl_data[[#This Row],[Location]],LEN(tbl_data[[#This Row],[City]])+1,3)</f>
        <v>FRA</v>
      </c>
      <c r="O467" t="str">
        <f>RIGHT(tbl_data[[#This Row],[Location]],2)</f>
        <v>10</v>
      </c>
      <c r="P467" t="s">
        <v>145</v>
      </c>
      <c r="Q467" s="5" t="str">
        <f>LEFT(tbl_data[[#This Row],[Price]],1)</f>
        <v>€</v>
      </c>
      <c r="R467" s="9">
        <f>INT(MID(tbl_data[[#This Row],[Price]],2,10))</f>
        <v>326</v>
      </c>
    </row>
    <row r="468" spans="1:18" x14ac:dyDescent="0.25">
      <c r="A468" s="5">
        <v>467</v>
      </c>
      <c r="B468" t="s">
        <v>23</v>
      </c>
      <c r="C468" t="str">
        <f>LEFT(tbl_data[[#This Row],[Model]],FIND(" ",tbl_data[[#This Row],[Model]]))</f>
        <v xml:space="preserve">HP </v>
      </c>
      <c r="D468" t="str">
        <f>RIGHT(tbl_data[[#This Row],[Model]],LEN(tbl_data[[#This Row],[Model]]) -FIND(" ",tbl_data[[#This Row],[Model]],LEN(tbl_data[[#This Row],[Model]])-9))</f>
        <v>E5620</v>
      </c>
      <c r="E468" t="s">
        <v>24</v>
      </c>
      <c r="F468">
        <f>IFERROR(INT(LEFT(tbl_data[[#This Row],[RAM]],2)), INT(LEFT(tbl_data[[#This Row],[RAM]],1)))</f>
        <v>32</v>
      </c>
      <c r="G468" t="str">
        <f>"GDDR"&amp; RIGHT(tbl_data[[#This Row],[RAM]],1)</f>
        <v>GDDR3</v>
      </c>
      <c r="H468" t="s">
        <v>188</v>
      </c>
      <c r="I468" t="str">
        <f>IF(MID(tbl_data[[#This Row],[HDD]],2,1)="x", LEFT(tbl_data[[#This Row],[HDD]],2), LEFT(tbl_data[[#This Row],[HDD]],3))</f>
        <v>8x</v>
      </c>
      <c r="J468" t="str">
        <f>MID(tbl_data[[#This Row],[HDD]],LEN(tbl_data[[#This Row],[HDD Count]])+1,LEN(tbl_data[[#This Row],[HDD]])-LEN(tbl_data[[#This Row],[Hard Type]])-LEN(tbl_data[[#This Row],[HDD Count]]))</f>
        <v>300GB</v>
      </c>
      <c r="K468" t="str">
        <f>IF(RIGHT(tbl_data[[#This Row],[HDD]],5)="SATA2","SATA2",IF(RIGHT(tbl_data[[#This Row],[HDD]],3)="SSD","SSD", IF(RIGHT(tbl_data[[#This Row],[HDD]],3)="SAS","SAS", FALSE)))</f>
        <v>SAS</v>
      </c>
      <c r="L468" t="s">
        <v>211</v>
      </c>
      <c r="M468" t="str">
        <f>LEFT(tbl_data[[#This Row],[Location]],LEN(tbl_data[[#This Row],[Location]])-6)</f>
        <v>Frankfurt</v>
      </c>
      <c r="N468" t="str">
        <f>MID(tbl_data[[#This Row],[Location]],LEN(tbl_data[[#This Row],[City]])+1,3)</f>
        <v>FRA</v>
      </c>
      <c r="O468" t="str">
        <f>RIGHT(tbl_data[[#This Row],[Location]],2)</f>
        <v>10</v>
      </c>
      <c r="P468" t="s">
        <v>143</v>
      </c>
      <c r="Q468" s="5" t="str">
        <f>LEFT(tbl_data[[#This Row],[Price]],1)</f>
        <v>€</v>
      </c>
      <c r="R468" s="9">
        <f>INT(MID(tbl_data[[#This Row],[Price]],2,10))</f>
        <v>280</v>
      </c>
    </row>
    <row r="469" spans="1:18" x14ac:dyDescent="0.25">
      <c r="A469" s="5">
        <v>468</v>
      </c>
      <c r="B469" t="s">
        <v>27</v>
      </c>
      <c r="C469" t="str">
        <f>LEFT(tbl_data[[#This Row],[Model]],FIND(" ",tbl_data[[#This Row],[Model]]))</f>
        <v xml:space="preserve">HP </v>
      </c>
      <c r="D469" t="str">
        <f>RIGHT(tbl_data[[#This Row],[Model]],LEN(tbl_data[[#This Row],[Model]]) -FIND(" ",tbl_data[[#This Row],[Model]],LEN(tbl_data[[#This Row],[Model]])-9))</f>
        <v>E5-2420</v>
      </c>
      <c r="E469" t="s">
        <v>19</v>
      </c>
      <c r="F469">
        <f>IFERROR(INT(LEFT(tbl_data[[#This Row],[RAM]],2)), INT(LEFT(tbl_data[[#This Row],[RAM]],1)))</f>
        <v>16</v>
      </c>
      <c r="G469" t="str">
        <f>"GDDR"&amp; RIGHT(tbl_data[[#This Row],[RAM]],1)</f>
        <v>GDDR3</v>
      </c>
      <c r="H469" t="s">
        <v>194</v>
      </c>
      <c r="I469" t="str">
        <f>IF(MID(tbl_data[[#This Row],[HDD]],2,1)="x", LEFT(tbl_data[[#This Row],[HDD]],2), LEFT(tbl_data[[#This Row],[HDD]],3))</f>
        <v>8x</v>
      </c>
      <c r="J469" t="str">
        <f>MID(tbl_data[[#This Row],[HDD]],LEN(tbl_data[[#This Row],[HDD Count]])+1,LEN(tbl_data[[#This Row],[HDD]])-LEN(tbl_data[[#This Row],[Hard Type]])-LEN(tbl_data[[#This Row],[HDD Count]]))</f>
        <v>3TB</v>
      </c>
      <c r="K469" t="str">
        <f>IF(RIGHT(tbl_data[[#This Row],[HDD]],5)="SATA2","SATA2",IF(RIGHT(tbl_data[[#This Row],[HDD]],3)="SSD","SSD", IF(RIGHT(tbl_data[[#This Row],[HDD]],3)="SAS","SAS", FALSE)))</f>
        <v>SATA2</v>
      </c>
      <c r="L469" t="s">
        <v>211</v>
      </c>
      <c r="M469" t="str">
        <f>LEFT(tbl_data[[#This Row],[Location]],LEN(tbl_data[[#This Row],[Location]])-6)</f>
        <v>Frankfurt</v>
      </c>
      <c r="N469" t="str">
        <f>MID(tbl_data[[#This Row],[Location]],LEN(tbl_data[[#This Row],[City]])+1,3)</f>
        <v>FRA</v>
      </c>
      <c r="O469" t="str">
        <f>RIGHT(tbl_data[[#This Row],[Location]],2)</f>
        <v>10</v>
      </c>
      <c r="P469" t="s">
        <v>113</v>
      </c>
      <c r="Q469" s="5" t="str">
        <f>LEFT(tbl_data[[#This Row],[Price]],1)</f>
        <v>€</v>
      </c>
      <c r="R469" s="9">
        <f>INT(MID(tbl_data[[#This Row],[Price]],2,10))</f>
        <v>304</v>
      </c>
    </row>
    <row r="470" spans="1:18" x14ac:dyDescent="0.25">
      <c r="A470" s="5">
        <v>469</v>
      </c>
      <c r="B470" t="s">
        <v>39</v>
      </c>
      <c r="C470" t="str">
        <f>LEFT(tbl_data[[#This Row],[Model]],FIND(" ",tbl_data[[#This Row],[Model]]))</f>
        <v xml:space="preserve">HP </v>
      </c>
      <c r="D470" t="str">
        <f>RIGHT(tbl_data[[#This Row],[Model]],LEN(tbl_data[[#This Row],[Model]]) -FIND(" ",tbl_data[[#This Row],[Model]],LEN(tbl_data[[#This Row],[Model]])-9))</f>
        <v>E5-2650</v>
      </c>
      <c r="E470" t="s">
        <v>199</v>
      </c>
      <c r="F470">
        <f>IFERROR(INT(LEFT(tbl_data[[#This Row],[RAM]],2)), INT(LEFT(tbl_data[[#This Row],[RAM]],1)))</f>
        <v>12</v>
      </c>
      <c r="G470" t="str">
        <f>"GDDR"&amp; RIGHT(tbl_data[[#This Row],[RAM]],1)</f>
        <v>GDDR3</v>
      </c>
      <c r="H470" t="s">
        <v>200</v>
      </c>
      <c r="I470" t="str">
        <f>IF(MID(tbl_data[[#This Row],[HDD]],2,1)="x", LEFT(tbl_data[[#This Row],[HDD]],2), LEFT(tbl_data[[#This Row],[HDD]],3))</f>
        <v>1x</v>
      </c>
      <c r="J470" t="str">
        <f>MID(tbl_data[[#This Row],[HDD]],LEN(tbl_data[[#This Row],[HDD Count]])+1,LEN(tbl_data[[#This Row],[HDD]])-LEN(tbl_data[[#This Row],[Hard Type]])-LEN(tbl_data[[#This Row],[HDD Count]]))</f>
        <v>120GB</v>
      </c>
      <c r="K470" t="str">
        <f>IF(RIGHT(tbl_data[[#This Row],[HDD]],5)="SATA2","SATA2",IF(RIGHT(tbl_data[[#This Row],[HDD]],3)="SSD","SSD", IF(RIGHT(tbl_data[[#This Row],[HDD]],3)="SAS","SAS", FALSE)))</f>
        <v>SSD</v>
      </c>
      <c r="L470" t="s">
        <v>211</v>
      </c>
      <c r="M470" t="str">
        <f>LEFT(tbl_data[[#This Row],[Location]],LEN(tbl_data[[#This Row],[Location]])-6)</f>
        <v>Frankfurt</v>
      </c>
      <c r="N470" t="str">
        <f>MID(tbl_data[[#This Row],[Location]],LEN(tbl_data[[#This Row],[City]])+1,3)</f>
        <v>FRA</v>
      </c>
      <c r="O470" t="str">
        <f>RIGHT(tbl_data[[#This Row],[Location]],2)</f>
        <v>10</v>
      </c>
      <c r="P470" t="s">
        <v>141</v>
      </c>
      <c r="Q470" s="5" t="str">
        <f>LEFT(tbl_data[[#This Row],[Price]],1)</f>
        <v>€</v>
      </c>
      <c r="R470" s="9">
        <f>INT(MID(tbl_data[[#This Row],[Price]],2,10))</f>
        <v>386</v>
      </c>
    </row>
    <row r="471" spans="1:18" x14ac:dyDescent="0.25">
      <c r="A471" s="5">
        <v>470</v>
      </c>
      <c r="B471" t="s">
        <v>27</v>
      </c>
      <c r="C471" t="str">
        <f>LEFT(tbl_data[[#This Row],[Model]],FIND(" ",tbl_data[[#This Row],[Model]]))</f>
        <v xml:space="preserve">HP </v>
      </c>
      <c r="D471" t="str">
        <f>RIGHT(tbl_data[[#This Row],[Model]],LEN(tbl_data[[#This Row],[Model]]) -FIND(" ",tbl_data[[#This Row],[Model]],LEN(tbl_data[[#This Row],[Model]])-9))</f>
        <v>E5-2420</v>
      </c>
      <c r="E471" t="s">
        <v>19</v>
      </c>
      <c r="F471">
        <f>IFERROR(INT(LEFT(tbl_data[[#This Row],[RAM]],2)), INT(LEFT(tbl_data[[#This Row],[RAM]],1)))</f>
        <v>16</v>
      </c>
      <c r="G471" t="str">
        <f>"GDDR"&amp; RIGHT(tbl_data[[#This Row],[RAM]],1)</f>
        <v>GDDR3</v>
      </c>
      <c r="H471" t="s">
        <v>194</v>
      </c>
      <c r="I471" t="str">
        <f>IF(MID(tbl_data[[#This Row],[HDD]],2,1)="x", LEFT(tbl_data[[#This Row],[HDD]],2), LEFT(tbl_data[[#This Row],[HDD]],3))</f>
        <v>8x</v>
      </c>
      <c r="J471" t="str">
        <f>MID(tbl_data[[#This Row],[HDD]],LEN(tbl_data[[#This Row],[HDD Count]])+1,LEN(tbl_data[[#This Row],[HDD]])-LEN(tbl_data[[#This Row],[Hard Type]])-LEN(tbl_data[[#This Row],[HDD Count]]))</f>
        <v>3TB</v>
      </c>
      <c r="K471" t="str">
        <f>IF(RIGHT(tbl_data[[#This Row],[HDD]],5)="SATA2","SATA2",IF(RIGHT(tbl_data[[#This Row],[HDD]],3)="SSD","SSD", IF(RIGHT(tbl_data[[#This Row],[HDD]],3)="SAS","SAS", FALSE)))</f>
        <v>SATA2</v>
      </c>
      <c r="L471" t="s">
        <v>171</v>
      </c>
      <c r="M471" t="str">
        <f>LEFT(tbl_data[[#This Row],[Location]],LEN(tbl_data[[#This Row],[Location]])-6)</f>
        <v>San Francisco</v>
      </c>
      <c r="N471" t="str">
        <f>MID(tbl_data[[#This Row],[Location]],LEN(tbl_data[[#This Row],[City]])+1,3)</f>
        <v>SFO</v>
      </c>
      <c r="O471" t="str">
        <f>RIGHT(tbl_data[[#This Row],[Location]],2)</f>
        <v>12</v>
      </c>
      <c r="P471" t="s">
        <v>302</v>
      </c>
      <c r="Q471" s="5" t="str">
        <f>LEFT(tbl_data[[#This Row],[Price]],1)</f>
        <v>$</v>
      </c>
      <c r="R471" s="9">
        <f>INT(MID(tbl_data[[#This Row],[Price]],2,10))</f>
        <v>367</v>
      </c>
    </row>
    <row r="472" spans="1:18" x14ac:dyDescent="0.25">
      <c r="A472" s="5">
        <v>471</v>
      </c>
      <c r="B472" t="s">
        <v>196</v>
      </c>
      <c r="C472" t="str">
        <f>LEFT(tbl_data[[#This Row],[Model]],FIND(" ",tbl_data[[#This Row],[Model]]))</f>
        <v xml:space="preserve">IBM </v>
      </c>
      <c r="D472" t="str">
        <f>RIGHT(tbl_data[[#This Row],[Model]],LEN(tbl_data[[#This Row],[Model]]) -FIND(" ",tbl_data[[#This Row],[Model]],LEN(tbl_data[[#This Row],[Model]])-9))</f>
        <v>E5-2620</v>
      </c>
      <c r="E472" t="s">
        <v>24</v>
      </c>
      <c r="F472">
        <f>IFERROR(INT(LEFT(tbl_data[[#This Row],[RAM]],2)), INT(LEFT(tbl_data[[#This Row],[RAM]],1)))</f>
        <v>32</v>
      </c>
      <c r="G472" t="str">
        <f>"GDDR"&amp; RIGHT(tbl_data[[#This Row],[RAM]],1)</f>
        <v>GDDR3</v>
      </c>
      <c r="H472" t="s">
        <v>64</v>
      </c>
      <c r="I472" t="str">
        <f>IF(MID(tbl_data[[#This Row],[HDD]],2,1)="x", LEFT(tbl_data[[#This Row],[HDD]],2), LEFT(tbl_data[[#This Row],[HDD]],3))</f>
        <v>2x</v>
      </c>
      <c r="J472" t="str">
        <f>MID(tbl_data[[#This Row],[HDD]],LEN(tbl_data[[#This Row],[HDD Count]])+1,LEN(tbl_data[[#This Row],[HDD]])-LEN(tbl_data[[#This Row],[Hard Type]])-LEN(tbl_data[[#This Row],[HDD Count]]))</f>
        <v>1TB</v>
      </c>
      <c r="K472" t="str">
        <f>IF(RIGHT(tbl_data[[#This Row],[HDD]],5)="SATA2","SATA2",IF(RIGHT(tbl_data[[#This Row],[HDD]],3)="SSD","SSD", IF(RIGHT(tbl_data[[#This Row],[HDD]],3)="SAS","SAS", FALSE)))</f>
        <v>SATA2</v>
      </c>
      <c r="L472" t="s">
        <v>171</v>
      </c>
      <c r="M472" t="str">
        <f>LEFT(tbl_data[[#This Row],[Location]],LEN(tbl_data[[#This Row],[Location]])-6)</f>
        <v>San Francisco</v>
      </c>
      <c r="N472" t="str">
        <f>MID(tbl_data[[#This Row],[Location]],LEN(tbl_data[[#This Row],[City]])+1,3)</f>
        <v>SFO</v>
      </c>
      <c r="O472" t="str">
        <f>RIGHT(tbl_data[[#This Row],[Location]],2)</f>
        <v>12</v>
      </c>
      <c r="P472" t="s">
        <v>360</v>
      </c>
      <c r="Q472" s="5" t="str">
        <f>LEFT(tbl_data[[#This Row],[Price]],1)</f>
        <v>$</v>
      </c>
      <c r="R472" s="9">
        <f>INT(MID(tbl_data[[#This Row],[Price]],2,10))</f>
        <v>387</v>
      </c>
    </row>
    <row r="473" spans="1:18" x14ac:dyDescent="0.25">
      <c r="A473" s="5">
        <v>472</v>
      </c>
      <c r="B473" t="s">
        <v>269</v>
      </c>
      <c r="C473" t="str">
        <f>LEFT(tbl_data[[#This Row],[Model]],FIND(" ",tbl_data[[#This Row],[Model]]))</f>
        <v xml:space="preserve">Dell </v>
      </c>
      <c r="D473" t="str">
        <f>RIGHT(tbl_data[[#This Row],[Model]],LEN(tbl_data[[#This Row],[Model]]) -FIND(" ",tbl_data[[#This Row],[Model]],LEN(tbl_data[[#This Row],[Model]])-9))</f>
        <v>E5504</v>
      </c>
      <c r="E473" t="s">
        <v>45</v>
      </c>
      <c r="F473">
        <f>IFERROR(INT(LEFT(tbl_data[[#This Row],[RAM]],2)), INT(LEFT(tbl_data[[#This Row],[RAM]],1)))</f>
        <v>4</v>
      </c>
      <c r="G473" t="str">
        <f>"GDDR"&amp; RIGHT(tbl_data[[#This Row],[RAM]],1)</f>
        <v>GDDR3</v>
      </c>
      <c r="H473" t="s">
        <v>46</v>
      </c>
      <c r="I473" t="str">
        <f>IF(MID(tbl_data[[#This Row],[HDD]],2,1)="x", LEFT(tbl_data[[#This Row],[HDD]],2), LEFT(tbl_data[[#This Row],[HDD]],3))</f>
        <v>4x</v>
      </c>
      <c r="J473" t="str">
        <f>MID(tbl_data[[#This Row],[HDD]],LEN(tbl_data[[#This Row],[HDD Count]])+1,LEN(tbl_data[[#This Row],[HDD]])-LEN(tbl_data[[#This Row],[Hard Type]])-LEN(tbl_data[[#This Row],[HDD Count]]))</f>
        <v>1TB</v>
      </c>
      <c r="K473" t="str">
        <f>IF(RIGHT(tbl_data[[#This Row],[HDD]],5)="SATA2","SATA2",IF(RIGHT(tbl_data[[#This Row],[HDD]],3)="SSD","SSD", IF(RIGHT(tbl_data[[#This Row],[HDD]],3)="SAS","SAS", FALSE)))</f>
        <v>SATA2</v>
      </c>
      <c r="L473" t="s">
        <v>167</v>
      </c>
      <c r="M473" t="str">
        <f>LEFT(tbl_data[[#This Row],[Location]],LEN(tbl_data[[#This Row],[Location]])-6)</f>
        <v>Washington D.C.</v>
      </c>
      <c r="N473" t="str">
        <f>MID(tbl_data[[#This Row],[Location]],LEN(tbl_data[[#This Row],[City]])+1,3)</f>
        <v>WDC</v>
      </c>
      <c r="O473" t="str">
        <f>RIGHT(tbl_data[[#This Row],[Location]],2)</f>
        <v>01</v>
      </c>
      <c r="P473" t="s">
        <v>380</v>
      </c>
      <c r="Q473" s="5" t="str">
        <f>LEFT(tbl_data[[#This Row],[Price]],1)</f>
        <v>$</v>
      </c>
      <c r="R473" s="9">
        <f>INT(MID(tbl_data[[#This Row],[Price]],2,10))</f>
        <v>271</v>
      </c>
    </row>
    <row r="474" spans="1:18" x14ac:dyDescent="0.25">
      <c r="A474" s="5">
        <v>473</v>
      </c>
      <c r="B474" t="s">
        <v>191</v>
      </c>
      <c r="C474" t="str">
        <f>LEFT(tbl_data[[#This Row],[Model]],FIND(" ",tbl_data[[#This Row],[Model]]))</f>
        <v xml:space="preserve">Dell </v>
      </c>
      <c r="D474" t="str">
        <f>RIGHT(tbl_data[[#This Row],[Model]],LEN(tbl_data[[#This Row],[Model]]) -FIND(" ",tbl_data[[#This Row],[Model]],LEN(tbl_data[[#This Row],[Model]])-9))</f>
        <v>E5620</v>
      </c>
      <c r="E474" t="s">
        <v>158</v>
      </c>
      <c r="F474">
        <f>IFERROR(INT(LEFT(tbl_data[[#This Row],[RAM]],2)), INT(LEFT(tbl_data[[#This Row],[RAM]],1)))</f>
        <v>8</v>
      </c>
      <c r="G474" t="str">
        <f>"GDDR"&amp; RIGHT(tbl_data[[#This Row],[RAM]],1)</f>
        <v>GDDR3</v>
      </c>
      <c r="H474" t="s">
        <v>64</v>
      </c>
      <c r="I474" t="str">
        <f>IF(MID(tbl_data[[#This Row],[HDD]],2,1)="x", LEFT(tbl_data[[#This Row],[HDD]],2), LEFT(tbl_data[[#This Row],[HDD]],3))</f>
        <v>2x</v>
      </c>
      <c r="J474" t="str">
        <f>MID(tbl_data[[#This Row],[HDD]],LEN(tbl_data[[#This Row],[HDD Count]])+1,LEN(tbl_data[[#This Row],[HDD]])-LEN(tbl_data[[#This Row],[Hard Type]])-LEN(tbl_data[[#This Row],[HDD Count]]))</f>
        <v>1TB</v>
      </c>
      <c r="K474" t="str">
        <f>IF(RIGHT(tbl_data[[#This Row],[HDD]],5)="SATA2","SATA2",IF(RIGHT(tbl_data[[#This Row],[HDD]],3)="SSD","SSD", IF(RIGHT(tbl_data[[#This Row],[HDD]],3)="SAS","SAS", FALSE)))</f>
        <v>SATA2</v>
      </c>
      <c r="L474" t="s">
        <v>167</v>
      </c>
      <c r="M474" t="str">
        <f>LEFT(tbl_data[[#This Row],[Location]],LEN(tbl_data[[#This Row],[Location]])-6)</f>
        <v>Washington D.C.</v>
      </c>
      <c r="N474" t="str">
        <f>MID(tbl_data[[#This Row],[Location]],LEN(tbl_data[[#This Row],[City]])+1,3)</f>
        <v>WDC</v>
      </c>
      <c r="O474" t="str">
        <f>RIGHT(tbl_data[[#This Row],[Location]],2)</f>
        <v>01</v>
      </c>
      <c r="P474" t="s">
        <v>357</v>
      </c>
      <c r="Q474" s="5" t="str">
        <f>LEFT(tbl_data[[#This Row],[Price]],1)</f>
        <v>$</v>
      </c>
      <c r="R474" s="9">
        <f>INT(MID(tbl_data[[#This Row],[Price]],2,10))</f>
        <v>332</v>
      </c>
    </row>
    <row r="475" spans="1:18" x14ac:dyDescent="0.25">
      <c r="A475" s="5">
        <v>474</v>
      </c>
      <c r="B475" t="s">
        <v>23</v>
      </c>
      <c r="C475" t="str">
        <f>LEFT(tbl_data[[#This Row],[Model]],FIND(" ",tbl_data[[#This Row],[Model]]))</f>
        <v xml:space="preserve">HP </v>
      </c>
      <c r="D475" t="str">
        <f>RIGHT(tbl_data[[#This Row],[Model]],LEN(tbl_data[[#This Row],[Model]]) -FIND(" ",tbl_data[[#This Row],[Model]],LEN(tbl_data[[#This Row],[Model]])-9))</f>
        <v>E5620</v>
      </c>
      <c r="E475" t="s">
        <v>24</v>
      </c>
      <c r="F475">
        <f>IFERROR(INT(LEFT(tbl_data[[#This Row],[RAM]],2)), INT(LEFT(tbl_data[[#This Row],[RAM]],1)))</f>
        <v>32</v>
      </c>
      <c r="G475" t="str">
        <f>"GDDR"&amp; RIGHT(tbl_data[[#This Row],[RAM]],1)</f>
        <v>GDDR3</v>
      </c>
      <c r="H475" t="s">
        <v>188</v>
      </c>
      <c r="I475" t="str">
        <f>IF(MID(tbl_data[[#This Row],[HDD]],2,1)="x", LEFT(tbl_data[[#This Row],[HDD]],2), LEFT(tbl_data[[#This Row],[HDD]],3))</f>
        <v>8x</v>
      </c>
      <c r="J475" t="str">
        <f>MID(tbl_data[[#This Row],[HDD]],LEN(tbl_data[[#This Row],[HDD Count]])+1,LEN(tbl_data[[#This Row],[HDD]])-LEN(tbl_data[[#This Row],[Hard Type]])-LEN(tbl_data[[#This Row],[HDD Count]]))</f>
        <v>300GB</v>
      </c>
      <c r="K475" t="str">
        <f>IF(RIGHT(tbl_data[[#This Row],[HDD]],5)="SATA2","SATA2",IF(RIGHT(tbl_data[[#This Row],[HDD]],3)="SSD","SSD", IF(RIGHT(tbl_data[[#This Row],[HDD]],3)="SAS","SAS", FALSE)))</f>
        <v>SAS</v>
      </c>
      <c r="L475" t="s">
        <v>167</v>
      </c>
      <c r="M475" t="str">
        <f>LEFT(tbl_data[[#This Row],[Location]],LEN(tbl_data[[#This Row],[Location]])-6)</f>
        <v>Washington D.C.</v>
      </c>
      <c r="N475" t="str">
        <f>MID(tbl_data[[#This Row],[Location]],LEN(tbl_data[[#This Row],[City]])+1,3)</f>
        <v>WDC</v>
      </c>
      <c r="O475" t="str">
        <f>RIGHT(tbl_data[[#This Row],[Location]],2)</f>
        <v>01</v>
      </c>
      <c r="P475" t="s">
        <v>358</v>
      </c>
      <c r="Q475" s="5" t="str">
        <f>LEFT(tbl_data[[#This Row],[Price]],1)</f>
        <v>$</v>
      </c>
      <c r="R475" s="9">
        <f>INT(MID(tbl_data[[#This Row],[Price]],2,10))</f>
        <v>337</v>
      </c>
    </row>
    <row r="476" spans="1:18" x14ac:dyDescent="0.25">
      <c r="A476" s="5">
        <v>475</v>
      </c>
      <c r="B476" t="s">
        <v>94</v>
      </c>
      <c r="C476" t="str">
        <f>LEFT(tbl_data[[#This Row],[Model]],FIND(" ",tbl_data[[#This Row],[Model]]))</f>
        <v xml:space="preserve">HP </v>
      </c>
      <c r="D476" t="str">
        <f>RIGHT(tbl_data[[#This Row],[Model]],LEN(tbl_data[[#This Row],[Model]]) -FIND(" ",tbl_data[[#This Row],[Model]],LEN(tbl_data[[#This Row],[Model]])-9))</f>
        <v>E5645</v>
      </c>
      <c r="E476" t="s">
        <v>24</v>
      </c>
      <c r="F476">
        <f>IFERROR(INT(LEFT(tbl_data[[#This Row],[RAM]],2)), INT(LEFT(tbl_data[[#This Row],[RAM]],1)))</f>
        <v>32</v>
      </c>
      <c r="G476" t="str">
        <f>"GDDR"&amp; RIGHT(tbl_data[[#This Row],[RAM]],1)</f>
        <v>GDDR3</v>
      </c>
      <c r="H476" t="s">
        <v>25</v>
      </c>
      <c r="I476" t="str">
        <f>IF(MID(tbl_data[[#This Row],[HDD]],2,1)="x", LEFT(tbl_data[[#This Row],[HDD]],2), LEFT(tbl_data[[#This Row],[HDD]],3))</f>
        <v>8x</v>
      </c>
      <c r="J476" t="str">
        <f>MID(tbl_data[[#This Row],[HDD]],LEN(tbl_data[[#This Row],[HDD Count]])+1,LEN(tbl_data[[#This Row],[HDD]])-LEN(tbl_data[[#This Row],[Hard Type]])-LEN(tbl_data[[#This Row],[HDD Count]]))</f>
        <v>2TB</v>
      </c>
      <c r="K476" t="str">
        <f>IF(RIGHT(tbl_data[[#This Row],[HDD]],5)="SATA2","SATA2",IF(RIGHT(tbl_data[[#This Row],[HDD]],3)="SSD","SSD", IF(RIGHT(tbl_data[[#This Row],[HDD]],3)="SAS","SAS", FALSE)))</f>
        <v>SATA2</v>
      </c>
      <c r="L476" t="s">
        <v>167</v>
      </c>
      <c r="M476" t="str">
        <f>LEFT(tbl_data[[#This Row],[Location]],LEN(tbl_data[[#This Row],[Location]])-6)</f>
        <v>Washington D.C.</v>
      </c>
      <c r="N476" t="str">
        <f>MID(tbl_data[[#This Row],[Location]],LEN(tbl_data[[#This Row],[City]])+1,3)</f>
        <v>WDC</v>
      </c>
      <c r="O476" t="str">
        <f>RIGHT(tbl_data[[#This Row],[Location]],2)</f>
        <v>01</v>
      </c>
      <c r="P476" t="s">
        <v>359</v>
      </c>
      <c r="Q476" s="5" t="str">
        <f>LEFT(tbl_data[[#This Row],[Price]],1)</f>
        <v>$</v>
      </c>
      <c r="R476" s="9">
        <f>INT(MID(tbl_data[[#This Row],[Price]],2,10))</f>
        <v>354</v>
      </c>
    </row>
    <row r="477" spans="1:18" x14ac:dyDescent="0.25">
      <c r="A477" s="5">
        <v>476</v>
      </c>
      <c r="B477" t="s">
        <v>27</v>
      </c>
      <c r="C477" t="str">
        <f>LEFT(tbl_data[[#This Row],[Model]],FIND(" ",tbl_data[[#This Row],[Model]]))</f>
        <v xml:space="preserve">HP </v>
      </c>
      <c r="D477" t="str">
        <f>RIGHT(tbl_data[[#This Row],[Model]],LEN(tbl_data[[#This Row],[Model]]) -FIND(" ",tbl_data[[#This Row],[Model]],LEN(tbl_data[[#This Row],[Model]])-9))</f>
        <v>E5-2420</v>
      </c>
      <c r="E477" t="s">
        <v>19</v>
      </c>
      <c r="F477">
        <f>IFERROR(INT(LEFT(tbl_data[[#This Row],[RAM]],2)), INT(LEFT(tbl_data[[#This Row],[RAM]],1)))</f>
        <v>16</v>
      </c>
      <c r="G477" t="str">
        <f>"GDDR"&amp; RIGHT(tbl_data[[#This Row],[RAM]],1)</f>
        <v>GDDR3</v>
      </c>
      <c r="H477" t="s">
        <v>194</v>
      </c>
      <c r="I477" t="str">
        <f>IF(MID(tbl_data[[#This Row],[HDD]],2,1)="x", LEFT(tbl_data[[#This Row],[HDD]],2), LEFT(tbl_data[[#This Row],[HDD]],3))</f>
        <v>8x</v>
      </c>
      <c r="J477" t="str">
        <f>MID(tbl_data[[#This Row],[HDD]],LEN(tbl_data[[#This Row],[HDD Count]])+1,LEN(tbl_data[[#This Row],[HDD]])-LEN(tbl_data[[#This Row],[Hard Type]])-LEN(tbl_data[[#This Row],[HDD Count]]))</f>
        <v>3TB</v>
      </c>
      <c r="K477" t="str">
        <f>IF(RIGHT(tbl_data[[#This Row],[HDD]],5)="SATA2","SATA2",IF(RIGHT(tbl_data[[#This Row],[HDD]],3)="SSD","SSD", IF(RIGHT(tbl_data[[#This Row],[HDD]],3)="SAS","SAS", FALSE)))</f>
        <v>SATA2</v>
      </c>
      <c r="L477" t="s">
        <v>167</v>
      </c>
      <c r="M477" t="str">
        <f>LEFT(tbl_data[[#This Row],[Location]],LEN(tbl_data[[#This Row],[Location]])-6)</f>
        <v>Washington D.C.</v>
      </c>
      <c r="N477" t="str">
        <f>MID(tbl_data[[#This Row],[Location]],LEN(tbl_data[[#This Row],[City]])+1,3)</f>
        <v>WDC</v>
      </c>
      <c r="O477" t="str">
        <f>RIGHT(tbl_data[[#This Row],[Location]],2)</f>
        <v>01</v>
      </c>
      <c r="P477" t="s">
        <v>302</v>
      </c>
      <c r="Q477" s="5" t="str">
        <f>LEFT(tbl_data[[#This Row],[Price]],1)</f>
        <v>$</v>
      </c>
      <c r="R477" s="9">
        <f>INT(MID(tbl_data[[#This Row],[Price]],2,10))</f>
        <v>367</v>
      </c>
    </row>
    <row r="478" spans="1:18" x14ac:dyDescent="0.25">
      <c r="A478" s="5">
        <v>477</v>
      </c>
      <c r="B478" t="s">
        <v>86</v>
      </c>
      <c r="C478" t="str">
        <f>LEFT(tbl_data[[#This Row],[Model]],FIND(" ",tbl_data[[#This Row],[Model]]))</f>
        <v xml:space="preserve">HP </v>
      </c>
      <c r="D478" t="str">
        <f>RIGHT(tbl_data[[#This Row],[Model]],LEN(tbl_data[[#This Row],[Model]]) -FIND(" ",tbl_data[[#This Row],[Model]],LEN(tbl_data[[#This Row],[Model]])-9))</f>
        <v>E5-2620</v>
      </c>
      <c r="E478" t="s">
        <v>24</v>
      </c>
      <c r="F478">
        <f>IFERROR(INT(LEFT(tbl_data[[#This Row],[RAM]],2)), INT(LEFT(tbl_data[[#This Row],[RAM]],1)))</f>
        <v>32</v>
      </c>
      <c r="G478" t="str">
        <f>"GDDR"&amp; RIGHT(tbl_data[[#This Row],[RAM]],1)</f>
        <v>GDDR3</v>
      </c>
      <c r="H478" t="s">
        <v>64</v>
      </c>
      <c r="I478" t="str">
        <f>IF(MID(tbl_data[[#This Row],[HDD]],2,1)="x", LEFT(tbl_data[[#This Row],[HDD]],2), LEFT(tbl_data[[#This Row],[HDD]],3))</f>
        <v>2x</v>
      </c>
      <c r="J478" t="str">
        <f>MID(tbl_data[[#This Row],[HDD]],LEN(tbl_data[[#This Row],[HDD Count]])+1,LEN(tbl_data[[#This Row],[HDD]])-LEN(tbl_data[[#This Row],[Hard Type]])-LEN(tbl_data[[#This Row],[HDD Count]]))</f>
        <v>1TB</v>
      </c>
      <c r="K478" t="str">
        <f>IF(RIGHT(tbl_data[[#This Row],[HDD]],5)="SATA2","SATA2",IF(RIGHT(tbl_data[[#This Row],[HDD]],3)="SSD","SSD", IF(RIGHT(tbl_data[[#This Row],[HDD]],3)="SAS","SAS", FALSE)))</f>
        <v>SATA2</v>
      </c>
      <c r="L478" t="s">
        <v>167</v>
      </c>
      <c r="M478" t="str">
        <f>LEFT(tbl_data[[#This Row],[Location]],LEN(tbl_data[[#This Row],[Location]])-6)</f>
        <v>Washington D.C.</v>
      </c>
      <c r="N478" t="str">
        <f>MID(tbl_data[[#This Row],[Location]],LEN(tbl_data[[#This Row],[City]])+1,3)</f>
        <v>WDC</v>
      </c>
      <c r="O478" t="str">
        <f>RIGHT(tbl_data[[#This Row],[Location]],2)</f>
        <v>01</v>
      </c>
      <c r="P478" t="s">
        <v>361</v>
      </c>
      <c r="Q478" s="5" t="str">
        <f>LEFT(tbl_data[[#This Row],[Price]],1)</f>
        <v>$</v>
      </c>
      <c r="R478" s="9">
        <f>INT(MID(tbl_data[[#This Row],[Price]],2,10))</f>
        <v>392</v>
      </c>
    </row>
    <row r="479" spans="1:18" x14ac:dyDescent="0.25">
      <c r="A479" s="5">
        <v>478</v>
      </c>
      <c r="B479" t="s">
        <v>39</v>
      </c>
      <c r="C479" t="str">
        <f>LEFT(tbl_data[[#This Row],[Model]],FIND(" ",tbl_data[[#This Row],[Model]]))</f>
        <v xml:space="preserve">HP </v>
      </c>
      <c r="D479" t="str">
        <f>RIGHT(tbl_data[[#This Row],[Model]],LEN(tbl_data[[#This Row],[Model]]) -FIND(" ",tbl_data[[#This Row],[Model]],LEN(tbl_data[[#This Row],[Model]])-9))</f>
        <v>E5-2650</v>
      </c>
      <c r="E479" t="s">
        <v>199</v>
      </c>
      <c r="F479">
        <f>IFERROR(INT(LEFT(tbl_data[[#This Row],[RAM]],2)), INT(LEFT(tbl_data[[#This Row],[RAM]],1)))</f>
        <v>12</v>
      </c>
      <c r="G479" t="str">
        <f>"GDDR"&amp; RIGHT(tbl_data[[#This Row],[RAM]],1)</f>
        <v>GDDR3</v>
      </c>
      <c r="H479" t="s">
        <v>200</v>
      </c>
      <c r="I479" t="str">
        <f>IF(MID(tbl_data[[#This Row],[HDD]],2,1)="x", LEFT(tbl_data[[#This Row],[HDD]],2), LEFT(tbl_data[[#This Row],[HDD]],3))</f>
        <v>1x</v>
      </c>
      <c r="J479" t="str">
        <f>MID(tbl_data[[#This Row],[HDD]],LEN(tbl_data[[#This Row],[HDD Count]])+1,LEN(tbl_data[[#This Row],[HDD]])-LEN(tbl_data[[#This Row],[Hard Type]])-LEN(tbl_data[[#This Row],[HDD Count]]))</f>
        <v>120GB</v>
      </c>
      <c r="K479" t="str">
        <f>IF(RIGHT(tbl_data[[#This Row],[HDD]],5)="SATA2","SATA2",IF(RIGHT(tbl_data[[#This Row],[HDD]],3)="SSD","SSD", IF(RIGHT(tbl_data[[#This Row],[HDD]],3)="SAS","SAS", FALSE)))</f>
        <v>SSD</v>
      </c>
      <c r="L479" t="s">
        <v>167</v>
      </c>
      <c r="M479" t="str">
        <f>LEFT(tbl_data[[#This Row],[Location]],LEN(tbl_data[[#This Row],[Location]])-6)</f>
        <v>Washington D.C.</v>
      </c>
      <c r="N479" t="str">
        <f>MID(tbl_data[[#This Row],[Location]],LEN(tbl_data[[#This Row],[City]])+1,3)</f>
        <v>WDC</v>
      </c>
      <c r="O479" t="str">
        <f>RIGHT(tbl_data[[#This Row],[Location]],2)</f>
        <v>01</v>
      </c>
      <c r="P479" t="s">
        <v>362</v>
      </c>
      <c r="Q479" s="5" t="str">
        <f>LEFT(tbl_data[[#This Row],[Price]],1)</f>
        <v>$</v>
      </c>
      <c r="R479" s="9">
        <f>INT(MID(tbl_data[[#This Row],[Price]],2,10))</f>
        <v>464</v>
      </c>
    </row>
    <row r="480" spans="1:18" x14ac:dyDescent="0.25">
      <c r="A480" s="5">
        <v>479</v>
      </c>
      <c r="B480" t="s">
        <v>196</v>
      </c>
      <c r="C480" t="str">
        <f>LEFT(tbl_data[[#This Row],[Model]],FIND(" ",tbl_data[[#This Row],[Model]]))</f>
        <v xml:space="preserve">IBM </v>
      </c>
      <c r="D480" t="str">
        <f>RIGHT(tbl_data[[#This Row],[Model]],LEN(tbl_data[[#This Row],[Model]]) -FIND(" ",tbl_data[[#This Row],[Model]],LEN(tbl_data[[#This Row],[Model]])-9))</f>
        <v>E5-2620</v>
      </c>
      <c r="E480" t="s">
        <v>24</v>
      </c>
      <c r="F480">
        <f>IFERROR(INT(LEFT(tbl_data[[#This Row],[RAM]],2)), INT(LEFT(tbl_data[[#This Row],[RAM]],1)))</f>
        <v>32</v>
      </c>
      <c r="G480" t="str">
        <f>"GDDR"&amp; RIGHT(tbl_data[[#This Row],[RAM]],1)</f>
        <v>GDDR3</v>
      </c>
      <c r="H480" t="s">
        <v>64</v>
      </c>
      <c r="I480" t="str">
        <f>IF(MID(tbl_data[[#This Row],[HDD]],2,1)="x", LEFT(tbl_data[[#This Row],[HDD]],2), LEFT(tbl_data[[#This Row],[HDD]],3))</f>
        <v>2x</v>
      </c>
      <c r="J480" t="str">
        <f>MID(tbl_data[[#This Row],[HDD]],LEN(tbl_data[[#This Row],[HDD Count]])+1,LEN(tbl_data[[#This Row],[HDD]])-LEN(tbl_data[[#This Row],[Hard Type]])-LEN(tbl_data[[#This Row],[HDD Count]]))</f>
        <v>1TB</v>
      </c>
      <c r="K480" t="str">
        <f>IF(RIGHT(tbl_data[[#This Row],[HDD]],5)="SATA2","SATA2",IF(RIGHT(tbl_data[[#This Row],[HDD]],3)="SSD","SSD", IF(RIGHT(tbl_data[[#This Row],[HDD]],3)="SAS","SAS", FALSE)))</f>
        <v>SATA2</v>
      </c>
      <c r="L480" t="s">
        <v>167</v>
      </c>
      <c r="M480" t="str">
        <f>LEFT(tbl_data[[#This Row],[Location]],LEN(tbl_data[[#This Row],[Location]])-6)</f>
        <v>Washington D.C.</v>
      </c>
      <c r="N480" t="str">
        <f>MID(tbl_data[[#This Row],[Location]],LEN(tbl_data[[#This Row],[City]])+1,3)</f>
        <v>WDC</v>
      </c>
      <c r="O480" t="str">
        <f>RIGHT(tbl_data[[#This Row],[Location]],2)</f>
        <v>01</v>
      </c>
      <c r="P480" t="s">
        <v>360</v>
      </c>
      <c r="Q480" s="5" t="str">
        <f>LEFT(tbl_data[[#This Row],[Price]],1)</f>
        <v>$</v>
      </c>
      <c r="R480" s="9">
        <f>INT(MID(tbl_data[[#This Row],[Price]],2,10))</f>
        <v>387</v>
      </c>
    </row>
    <row r="481" spans="1:18" x14ac:dyDescent="0.25">
      <c r="A481" s="5">
        <v>480</v>
      </c>
      <c r="B481" t="s">
        <v>78</v>
      </c>
      <c r="C481" t="str">
        <f>LEFT(tbl_data[[#This Row],[Model]],FIND(" ",tbl_data[[#This Row],[Model]]))</f>
        <v xml:space="preserve">HP </v>
      </c>
      <c r="D481" t="str">
        <f>RIGHT(tbl_data[[#This Row],[Model]],LEN(tbl_data[[#This Row],[Model]]) -FIND(" ",tbl_data[[#This Row],[Model]],LEN(tbl_data[[#This Row],[Model]])-9))</f>
        <v>E3-1230</v>
      </c>
      <c r="E481" t="s">
        <v>158</v>
      </c>
      <c r="F481">
        <f>IFERROR(INT(LEFT(tbl_data[[#This Row],[RAM]],2)), INT(LEFT(tbl_data[[#This Row],[RAM]],1)))</f>
        <v>8</v>
      </c>
      <c r="G481" t="str">
        <f>"GDDR"&amp; RIGHT(tbl_data[[#This Row],[RAM]],1)</f>
        <v>GDDR3</v>
      </c>
      <c r="H481" t="s">
        <v>163</v>
      </c>
      <c r="I481" t="str">
        <f>IF(MID(tbl_data[[#This Row],[HDD]],2,1)="x", LEFT(tbl_data[[#This Row],[HDD]],2), LEFT(tbl_data[[#This Row],[HDD]],3))</f>
        <v>4x</v>
      </c>
      <c r="J481" t="str">
        <f>MID(tbl_data[[#This Row],[HDD]],LEN(tbl_data[[#This Row],[HDD Count]])+1,LEN(tbl_data[[#This Row],[HDD]])-LEN(tbl_data[[#This Row],[Hard Type]])-LEN(tbl_data[[#This Row],[HDD Count]]))</f>
        <v>500GB</v>
      </c>
      <c r="K481" t="str">
        <f>IF(RIGHT(tbl_data[[#This Row],[HDD]],5)="SATA2","SATA2",IF(RIGHT(tbl_data[[#This Row],[HDD]],3)="SSD","SSD", IF(RIGHT(tbl_data[[#This Row],[HDD]],3)="SAS","SAS", FALSE)))</f>
        <v>SATA2</v>
      </c>
      <c r="L481" t="s">
        <v>167</v>
      </c>
      <c r="M481" t="str">
        <f>LEFT(tbl_data[[#This Row],[Location]],LEN(tbl_data[[#This Row],[Location]])-6)</f>
        <v>Washington D.C.</v>
      </c>
      <c r="N481" t="str">
        <f>MID(tbl_data[[#This Row],[Location]],LEN(tbl_data[[#This Row],[City]])+1,3)</f>
        <v>WDC</v>
      </c>
      <c r="O481" t="str">
        <f>RIGHT(tbl_data[[#This Row],[Location]],2)</f>
        <v>01</v>
      </c>
      <c r="P481" t="s">
        <v>381</v>
      </c>
      <c r="Q481" s="5" t="str">
        <f>LEFT(tbl_data[[#This Row],[Price]],1)</f>
        <v>$</v>
      </c>
      <c r="R481" s="9">
        <f>INT(MID(tbl_data[[#This Row],[Price]],2,10))</f>
        <v>2169</v>
      </c>
    </row>
    <row r="482" spans="1:18" x14ac:dyDescent="0.25">
      <c r="A482" s="5">
        <v>481</v>
      </c>
      <c r="B482" t="s">
        <v>86</v>
      </c>
      <c r="C482" t="str">
        <f>LEFT(tbl_data[[#This Row],[Model]],FIND(" ",tbl_data[[#This Row],[Model]]))</f>
        <v xml:space="preserve">HP </v>
      </c>
      <c r="D482" t="str">
        <f>RIGHT(tbl_data[[#This Row],[Model]],LEN(tbl_data[[#This Row],[Model]]) -FIND(" ",tbl_data[[#This Row],[Model]],LEN(tbl_data[[#This Row],[Model]])-9))</f>
        <v>E5-2620</v>
      </c>
      <c r="E482" t="s">
        <v>158</v>
      </c>
      <c r="F482">
        <f>IFERROR(INT(LEFT(tbl_data[[#This Row],[RAM]],2)), INT(LEFT(tbl_data[[#This Row],[RAM]],1)))</f>
        <v>8</v>
      </c>
      <c r="G482" t="str">
        <f>"GDDR"&amp; RIGHT(tbl_data[[#This Row],[RAM]],1)</f>
        <v>GDDR3</v>
      </c>
      <c r="H482" t="s">
        <v>46</v>
      </c>
      <c r="I482" t="str">
        <f>IF(MID(tbl_data[[#This Row],[HDD]],2,1)="x", LEFT(tbl_data[[#This Row],[HDD]],2), LEFT(tbl_data[[#This Row],[HDD]],3))</f>
        <v>4x</v>
      </c>
      <c r="J482" t="str">
        <f>MID(tbl_data[[#This Row],[HDD]],LEN(tbl_data[[#This Row],[HDD Count]])+1,LEN(tbl_data[[#This Row],[HDD]])-LEN(tbl_data[[#This Row],[Hard Type]])-LEN(tbl_data[[#This Row],[HDD Count]]))</f>
        <v>1TB</v>
      </c>
      <c r="K482" t="str">
        <f>IF(RIGHT(tbl_data[[#This Row],[HDD]],5)="SATA2","SATA2",IF(RIGHT(tbl_data[[#This Row],[HDD]],3)="SSD","SSD", IF(RIGHT(tbl_data[[#This Row],[HDD]],3)="SAS","SAS", FALSE)))</f>
        <v>SATA2</v>
      </c>
      <c r="L482" t="s">
        <v>189</v>
      </c>
      <c r="M482" t="str">
        <f>LEFT(tbl_data[[#This Row],[Location]],LEN(tbl_data[[#This Row],[Location]])-6)</f>
        <v>Dallas</v>
      </c>
      <c r="N482" t="str">
        <f>MID(tbl_data[[#This Row],[Location]],LEN(tbl_data[[#This Row],[City]])+1,3)</f>
        <v>DAL</v>
      </c>
      <c r="O482" t="str">
        <f>RIGHT(tbl_data[[#This Row],[Location]],2)</f>
        <v>10</v>
      </c>
      <c r="P482" t="s">
        <v>382</v>
      </c>
      <c r="Q482" s="5" t="str">
        <f>LEFT(tbl_data[[#This Row],[Price]],1)</f>
        <v>$</v>
      </c>
      <c r="R482" s="9">
        <f>INT(MID(tbl_data[[#This Row],[Price]],2,10))</f>
        <v>2289</v>
      </c>
    </row>
    <row r="483" spans="1:18" x14ac:dyDescent="0.25">
      <c r="A483" s="5">
        <v>482</v>
      </c>
      <c r="B483" t="s">
        <v>39</v>
      </c>
      <c r="C483" t="str">
        <f>LEFT(tbl_data[[#This Row],[Model]],FIND(" ",tbl_data[[#This Row],[Model]]))</f>
        <v xml:space="preserve">HP </v>
      </c>
      <c r="D483" t="str">
        <f>RIGHT(tbl_data[[#This Row],[Model]],LEN(tbl_data[[#This Row],[Model]]) -FIND(" ",tbl_data[[#This Row],[Model]],LEN(tbl_data[[#This Row],[Model]])-9))</f>
        <v>E5-2650</v>
      </c>
      <c r="E483" t="s">
        <v>158</v>
      </c>
      <c r="F483">
        <f>IFERROR(INT(LEFT(tbl_data[[#This Row],[RAM]],2)), INT(LEFT(tbl_data[[#This Row],[RAM]],1)))</f>
        <v>8</v>
      </c>
      <c r="G483" t="str">
        <f>"GDDR"&amp; RIGHT(tbl_data[[#This Row],[RAM]],1)</f>
        <v>GDDR3</v>
      </c>
      <c r="H483" t="s">
        <v>46</v>
      </c>
      <c r="I483" t="str">
        <f>IF(MID(tbl_data[[#This Row],[HDD]],2,1)="x", LEFT(tbl_data[[#This Row],[HDD]],2), LEFT(tbl_data[[#This Row],[HDD]],3))</f>
        <v>4x</v>
      </c>
      <c r="J483" t="str">
        <f>MID(tbl_data[[#This Row],[HDD]],LEN(tbl_data[[#This Row],[HDD Count]])+1,LEN(tbl_data[[#This Row],[HDD]])-LEN(tbl_data[[#This Row],[Hard Type]])-LEN(tbl_data[[#This Row],[HDD Count]]))</f>
        <v>1TB</v>
      </c>
      <c r="K483" t="str">
        <f>IF(RIGHT(tbl_data[[#This Row],[HDD]],5)="SATA2","SATA2",IF(RIGHT(tbl_data[[#This Row],[HDD]],3)="SSD","SSD", IF(RIGHT(tbl_data[[#This Row],[HDD]],3)="SAS","SAS", FALSE)))</f>
        <v>SATA2</v>
      </c>
      <c r="L483" t="s">
        <v>189</v>
      </c>
      <c r="M483" t="str">
        <f>LEFT(tbl_data[[#This Row],[Location]],LEN(tbl_data[[#This Row],[Location]])-6)</f>
        <v>Dallas</v>
      </c>
      <c r="N483" t="str">
        <f>MID(tbl_data[[#This Row],[Location]],LEN(tbl_data[[#This Row],[City]])+1,3)</f>
        <v>DAL</v>
      </c>
      <c r="O483" t="str">
        <f>RIGHT(tbl_data[[#This Row],[Location]],2)</f>
        <v>10</v>
      </c>
      <c r="P483" t="s">
        <v>383</v>
      </c>
      <c r="Q483" s="5" t="str">
        <f>LEFT(tbl_data[[#This Row],[Price]],1)</f>
        <v>$</v>
      </c>
      <c r="R483" s="9">
        <f>INT(MID(tbl_data[[#This Row],[Price]],2,10))</f>
        <v>2361</v>
      </c>
    </row>
    <row r="484" spans="1:18" x14ac:dyDescent="0.25">
      <c r="A484" s="5">
        <v>483</v>
      </c>
      <c r="B484" t="s">
        <v>78</v>
      </c>
      <c r="C484" t="str">
        <f>LEFT(tbl_data[[#This Row],[Model]],FIND(" ",tbl_data[[#This Row],[Model]]))</f>
        <v xml:space="preserve">HP </v>
      </c>
      <c r="D484" t="str">
        <f>RIGHT(tbl_data[[#This Row],[Model]],LEN(tbl_data[[#This Row],[Model]]) -FIND(" ",tbl_data[[#This Row],[Model]],LEN(tbl_data[[#This Row],[Model]])-9))</f>
        <v>E3-1230</v>
      </c>
      <c r="E484" t="s">
        <v>158</v>
      </c>
      <c r="F484">
        <f>IFERROR(INT(LEFT(tbl_data[[#This Row],[RAM]],2)), INT(LEFT(tbl_data[[#This Row],[RAM]],1)))</f>
        <v>8</v>
      </c>
      <c r="G484" t="str">
        <f>"GDDR"&amp; RIGHT(tbl_data[[#This Row],[RAM]],1)</f>
        <v>GDDR3</v>
      </c>
      <c r="H484" t="s">
        <v>163</v>
      </c>
      <c r="I484" t="str">
        <f>IF(MID(tbl_data[[#This Row],[HDD]],2,1)="x", LEFT(tbl_data[[#This Row],[HDD]],2), LEFT(tbl_data[[#This Row],[HDD]],3))</f>
        <v>4x</v>
      </c>
      <c r="J484" t="str">
        <f>MID(tbl_data[[#This Row],[HDD]],LEN(tbl_data[[#This Row],[HDD Count]])+1,LEN(tbl_data[[#This Row],[HDD]])-LEN(tbl_data[[#This Row],[Hard Type]])-LEN(tbl_data[[#This Row],[HDD Count]]))</f>
        <v>500GB</v>
      </c>
      <c r="K484" t="str">
        <f>IF(RIGHT(tbl_data[[#This Row],[HDD]],5)="SATA2","SATA2",IF(RIGHT(tbl_data[[#This Row],[HDD]],3)="SSD","SSD", IF(RIGHT(tbl_data[[#This Row],[HDD]],3)="SAS","SAS", FALSE)))</f>
        <v>SATA2</v>
      </c>
      <c r="L484" t="s">
        <v>189</v>
      </c>
      <c r="M484" t="str">
        <f>LEFT(tbl_data[[#This Row],[Location]],LEN(tbl_data[[#This Row],[Location]])-6)</f>
        <v>Dallas</v>
      </c>
      <c r="N484" t="str">
        <f>MID(tbl_data[[#This Row],[Location]],LEN(tbl_data[[#This Row],[City]])+1,3)</f>
        <v>DAL</v>
      </c>
      <c r="O484" t="str">
        <f>RIGHT(tbl_data[[#This Row],[Location]],2)</f>
        <v>10</v>
      </c>
      <c r="P484" t="s">
        <v>381</v>
      </c>
      <c r="Q484" s="5" t="str">
        <f>LEFT(tbl_data[[#This Row],[Price]],1)</f>
        <v>$</v>
      </c>
      <c r="R484" s="9">
        <f>INT(MID(tbl_data[[#This Row],[Price]],2,10))</f>
        <v>2169</v>
      </c>
    </row>
    <row r="485" spans="1:18" x14ac:dyDescent="0.25">
      <c r="A485" s="5">
        <v>484</v>
      </c>
      <c r="B485" t="s">
        <v>39</v>
      </c>
      <c r="C485" t="str">
        <f>LEFT(tbl_data[[#This Row],[Model]],FIND(" ",tbl_data[[#This Row],[Model]]))</f>
        <v xml:space="preserve">HP </v>
      </c>
      <c r="D485" t="str">
        <f>RIGHT(tbl_data[[#This Row],[Model]],LEN(tbl_data[[#This Row],[Model]]) -FIND(" ",tbl_data[[#This Row],[Model]],LEN(tbl_data[[#This Row],[Model]])-9))</f>
        <v>E5-2650</v>
      </c>
      <c r="E485" t="s">
        <v>158</v>
      </c>
      <c r="F485">
        <f>IFERROR(INT(LEFT(tbl_data[[#This Row],[RAM]],2)), INT(LEFT(tbl_data[[#This Row],[RAM]],1)))</f>
        <v>8</v>
      </c>
      <c r="G485" t="str">
        <f>"GDDR"&amp; RIGHT(tbl_data[[#This Row],[RAM]],1)</f>
        <v>GDDR3</v>
      </c>
      <c r="H485" t="s">
        <v>46</v>
      </c>
      <c r="I485" t="str">
        <f>IF(MID(tbl_data[[#This Row],[HDD]],2,1)="x", LEFT(tbl_data[[#This Row],[HDD]],2), LEFT(tbl_data[[#This Row],[HDD]],3))</f>
        <v>4x</v>
      </c>
      <c r="J485" t="str">
        <f>MID(tbl_data[[#This Row],[HDD]],LEN(tbl_data[[#This Row],[HDD Count]])+1,LEN(tbl_data[[#This Row],[HDD]])-LEN(tbl_data[[#This Row],[Hard Type]])-LEN(tbl_data[[#This Row],[HDD Count]]))</f>
        <v>1TB</v>
      </c>
      <c r="K485" t="str">
        <f>IF(RIGHT(tbl_data[[#This Row],[HDD]],5)="SATA2","SATA2",IF(RIGHT(tbl_data[[#This Row],[HDD]],3)="SSD","SSD", IF(RIGHT(tbl_data[[#This Row],[HDD]],3)="SAS","SAS", FALSE)))</f>
        <v>SATA2</v>
      </c>
      <c r="L485" t="s">
        <v>211</v>
      </c>
      <c r="M485" t="str">
        <f>LEFT(tbl_data[[#This Row],[Location]],LEN(tbl_data[[#This Row],[Location]])-6)</f>
        <v>Frankfurt</v>
      </c>
      <c r="N485" t="str">
        <f>MID(tbl_data[[#This Row],[Location]],LEN(tbl_data[[#This Row],[City]])+1,3)</f>
        <v>FRA</v>
      </c>
      <c r="O485" t="str">
        <f>RIGHT(tbl_data[[#This Row],[Location]],2)</f>
        <v>10</v>
      </c>
      <c r="P485" t="s">
        <v>162</v>
      </c>
      <c r="Q485" s="5" t="str">
        <f>LEFT(tbl_data[[#This Row],[Price]],1)</f>
        <v>€</v>
      </c>
      <c r="R485" s="9">
        <f>INT(MID(tbl_data[[#This Row],[Price]],2,10))</f>
        <v>1967</v>
      </c>
    </row>
    <row r="486" spans="1:18" x14ac:dyDescent="0.25">
      <c r="A486" s="5">
        <v>485</v>
      </c>
      <c r="B486" t="s">
        <v>86</v>
      </c>
      <c r="C486" t="str">
        <f>LEFT(tbl_data[[#This Row],[Model]],FIND(" ",tbl_data[[#This Row],[Model]]))</f>
        <v xml:space="preserve">HP </v>
      </c>
      <c r="D486" t="str">
        <f>RIGHT(tbl_data[[#This Row],[Model]],LEN(tbl_data[[#This Row],[Model]]) -FIND(" ",tbl_data[[#This Row],[Model]],LEN(tbl_data[[#This Row],[Model]])-9))</f>
        <v>E5-2620</v>
      </c>
      <c r="E486" t="s">
        <v>158</v>
      </c>
      <c r="F486">
        <f>IFERROR(INT(LEFT(tbl_data[[#This Row],[RAM]],2)), INT(LEFT(tbl_data[[#This Row],[RAM]],1)))</f>
        <v>8</v>
      </c>
      <c r="G486" t="str">
        <f>"GDDR"&amp; RIGHT(tbl_data[[#This Row],[RAM]],1)</f>
        <v>GDDR3</v>
      </c>
      <c r="H486" t="s">
        <v>46</v>
      </c>
      <c r="I486" t="str">
        <f>IF(MID(tbl_data[[#This Row],[HDD]],2,1)="x", LEFT(tbl_data[[#This Row],[HDD]],2), LEFT(tbl_data[[#This Row],[HDD]],3))</f>
        <v>4x</v>
      </c>
      <c r="J486" t="str">
        <f>MID(tbl_data[[#This Row],[HDD]],LEN(tbl_data[[#This Row],[HDD Count]])+1,LEN(tbl_data[[#This Row],[HDD]])-LEN(tbl_data[[#This Row],[Hard Type]])-LEN(tbl_data[[#This Row],[HDD Count]]))</f>
        <v>1TB</v>
      </c>
      <c r="K486" t="str">
        <f>IF(RIGHT(tbl_data[[#This Row],[HDD]],5)="SATA2","SATA2",IF(RIGHT(tbl_data[[#This Row],[HDD]],3)="SSD","SSD", IF(RIGHT(tbl_data[[#This Row],[HDD]],3)="SAS","SAS", FALSE)))</f>
        <v>SATA2</v>
      </c>
      <c r="L486" t="s">
        <v>167</v>
      </c>
      <c r="M486" t="str">
        <f>LEFT(tbl_data[[#This Row],[Location]],LEN(tbl_data[[#This Row],[Location]])-6)</f>
        <v>Washington D.C.</v>
      </c>
      <c r="N486" t="str">
        <f>MID(tbl_data[[#This Row],[Location]],LEN(tbl_data[[#This Row],[City]])+1,3)</f>
        <v>WDC</v>
      </c>
      <c r="O486" t="str">
        <f>RIGHT(tbl_data[[#This Row],[Location]],2)</f>
        <v>01</v>
      </c>
      <c r="P486" t="s">
        <v>382</v>
      </c>
      <c r="Q486" s="5" t="str">
        <f>LEFT(tbl_data[[#This Row],[Price]],1)</f>
        <v>$</v>
      </c>
      <c r="R486" s="9">
        <f>INT(MID(tbl_data[[#This Row],[Price]],2,10))</f>
        <v>2289</v>
      </c>
    </row>
    <row r="487" spans="1:18" x14ac:dyDescent="0.25">
      <c r="A487" s="5">
        <v>486</v>
      </c>
      <c r="B487" t="s">
        <v>39</v>
      </c>
      <c r="C487" t="str">
        <f>LEFT(tbl_data[[#This Row],[Model]],FIND(" ",tbl_data[[#This Row],[Model]]))</f>
        <v xml:space="preserve">HP </v>
      </c>
      <c r="D487" t="str">
        <f>RIGHT(tbl_data[[#This Row],[Model]],LEN(tbl_data[[#This Row],[Model]]) -FIND(" ",tbl_data[[#This Row],[Model]],LEN(tbl_data[[#This Row],[Model]])-9))</f>
        <v>E5-2650</v>
      </c>
      <c r="E487" t="s">
        <v>158</v>
      </c>
      <c r="F487">
        <f>IFERROR(INT(LEFT(tbl_data[[#This Row],[RAM]],2)), INT(LEFT(tbl_data[[#This Row],[RAM]],1)))</f>
        <v>8</v>
      </c>
      <c r="G487" t="str">
        <f>"GDDR"&amp; RIGHT(tbl_data[[#This Row],[RAM]],1)</f>
        <v>GDDR3</v>
      </c>
      <c r="H487" t="s">
        <v>46</v>
      </c>
      <c r="I487" t="str">
        <f>IF(MID(tbl_data[[#This Row],[HDD]],2,1)="x", LEFT(tbl_data[[#This Row],[HDD]],2), LEFT(tbl_data[[#This Row],[HDD]],3))</f>
        <v>4x</v>
      </c>
      <c r="J487" t="str">
        <f>MID(tbl_data[[#This Row],[HDD]],LEN(tbl_data[[#This Row],[HDD Count]])+1,LEN(tbl_data[[#This Row],[HDD]])-LEN(tbl_data[[#This Row],[Hard Type]])-LEN(tbl_data[[#This Row],[HDD Count]]))</f>
        <v>1TB</v>
      </c>
      <c r="K487" t="str">
        <f>IF(RIGHT(tbl_data[[#This Row],[HDD]],5)="SATA2","SATA2",IF(RIGHT(tbl_data[[#This Row],[HDD]],3)="SSD","SSD", IF(RIGHT(tbl_data[[#This Row],[HDD]],3)="SAS","SAS", FALSE)))</f>
        <v>SATA2</v>
      </c>
      <c r="L487" t="s">
        <v>167</v>
      </c>
      <c r="M487" t="str">
        <f>LEFT(tbl_data[[#This Row],[Location]],LEN(tbl_data[[#This Row],[Location]])-6)</f>
        <v>Washington D.C.</v>
      </c>
      <c r="N487" t="str">
        <f>MID(tbl_data[[#This Row],[Location]],LEN(tbl_data[[#This Row],[City]])+1,3)</f>
        <v>WDC</v>
      </c>
      <c r="O487" t="str">
        <f>RIGHT(tbl_data[[#This Row],[Location]],2)</f>
        <v>01</v>
      </c>
      <c r="P487" t="s">
        <v>383</v>
      </c>
      <c r="Q487" s="5" t="str">
        <f>LEFT(tbl_data[[#This Row],[Price]],1)</f>
        <v>$</v>
      </c>
      <c r="R487" s="9">
        <f>INT(MID(tbl_data[[#This Row],[Price]],2,10))</f>
        <v>2361</v>
      </c>
    </row>
  </sheetData>
  <mergeCells count="1">
    <mergeCell ref="T1:V1"/>
  </mergeCells>
  <conditionalFormatting sqref="P2:R48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{0DD9BD4C-20CD-433B-9782-25AD3D271A3A}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9BD4C-20CD-433B-9782-25AD3D271A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P2:R487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BA39-90CC-496F-95B9-580EE17970E2}">
  <dimension ref="A3:B11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13.42578125" bestFit="1" customWidth="1"/>
  </cols>
  <sheetData>
    <row r="3" spans="1:2" x14ac:dyDescent="0.25">
      <c r="A3" s="7" t="s">
        <v>401</v>
      </c>
      <c r="B3" t="s">
        <v>403</v>
      </c>
    </row>
    <row r="4" spans="1:2" x14ac:dyDescent="0.25">
      <c r="A4" s="8" t="s">
        <v>405</v>
      </c>
      <c r="B4" s="5">
        <v>202</v>
      </c>
    </row>
    <row r="5" spans="1:2" x14ac:dyDescent="0.25">
      <c r="A5" s="8" t="s">
        <v>406</v>
      </c>
      <c r="B5" s="5">
        <v>8</v>
      </c>
    </row>
    <row r="6" spans="1:2" x14ac:dyDescent="0.25">
      <c r="A6" s="8" t="s">
        <v>407</v>
      </c>
      <c r="B6" s="5">
        <v>223</v>
      </c>
    </row>
    <row r="7" spans="1:2" x14ac:dyDescent="0.25">
      <c r="A7" s="8" t="s">
        <v>408</v>
      </c>
      <c r="B7" s="5">
        <v>2</v>
      </c>
    </row>
    <row r="8" spans="1:2" x14ac:dyDescent="0.25">
      <c r="A8" s="8" t="s">
        <v>409</v>
      </c>
      <c r="B8" s="5">
        <v>19</v>
      </c>
    </row>
    <row r="9" spans="1:2" x14ac:dyDescent="0.25">
      <c r="A9" s="8" t="s">
        <v>410</v>
      </c>
      <c r="B9" s="5">
        <v>6</v>
      </c>
    </row>
    <row r="10" spans="1:2" x14ac:dyDescent="0.25">
      <c r="A10" s="8" t="s">
        <v>411</v>
      </c>
      <c r="B10" s="5">
        <v>26</v>
      </c>
    </row>
    <row r="11" spans="1:2" x14ac:dyDescent="0.25">
      <c r="A11" s="8" t="s">
        <v>402</v>
      </c>
      <c r="B11" s="5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data</vt:lpstr>
      <vt:lpstr>pivot_table</vt:lpstr>
    </vt:vector>
  </TitlesOfParts>
  <Company>LeaseWeb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Forza</dc:creator>
  <cp:lastModifiedBy>Javad Adib</cp:lastModifiedBy>
  <dcterms:created xsi:type="dcterms:W3CDTF">2013-05-07T08:25:18Z</dcterms:created>
  <dcterms:modified xsi:type="dcterms:W3CDTF">2022-07-22T00:45:47Z</dcterms:modified>
</cp:coreProperties>
</file>