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30" yWindow="420" windowWidth="15480" windowHeight="8790" firstSheet="1" activeTab="1"/>
  </bookViews>
  <sheets>
    <sheet name="MemberList" sheetId="2" state="hidden" r:id="rId1"/>
    <sheet name="Expense Report 2015" sheetId="1" r:id="rId2"/>
  </sheets>
  <definedNames>
    <definedName name="Date1">'Expense Report 2015'!$G$21</definedName>
    <definedName name="Date2">'Expense Report 2015'!$H$21</definedName>
    <definedName name="Date3">'Expense Report 2015'!$I$21</definedName>
    <definedName name="Date4">'Expense Report 2015'!$J$21</definedName>
    <definedName name="Date5">'Expense Report 2015'!$K$21</definedName>
    <definedName name="Date6">'Expense Report 2015'!$L$21</definedName>
    <definedName name="Date7">'Expense Report 2015'!$M$21</definedName>
    <definedName name="GuestsDay1">'Expense Report 2015'!$S$43</definedName>
    <definedName name="GuestsDay2">'Expense Report 2015'!$S$44</definedName>
    <definedName name="GuestsDay3">'Expense Report 2015'!$S$45</definedName>
    <definedName name="GuestsDay4">'Expense Report 2015'!$S$46</definedName>
    <definedName name="GuestsDay5">'Expense Report 2015'!$S$47</definedName>
    <definedName name="GuestsDay6">'Expense Report 2015'!$S$48</definedName>
    <definedName name="GuestsDay7">'Expense Report 2015'!$S$49</definedName>
    <definedName name="MealsDay1">'Expense Report 2015'!$S$29:$Y$29</definedName>
    <definedName name="MealsDay2">'Expense Report 2015'!$S$30:$Y$30</definedName>
    <definedName name="MealsDay3">'Expense Report 2015'!$S$31:$Y$31</definedName>
    <definedName name="MealsDay4">'Expense Report 2015'!$S$32:$Y$32</definedName>
    <definedName name="MealsDay5">'Expense Report 2015'!$S$33:$Y$33</definedName>
    <definedName name="MealsDay6">'Expense Report 2015'!$S$34:$Y$34</definedName>
    <definedName name="MealsDay7">'Expense Report 2015'!$S$35:$Y$35</definedName>
    <definedName name="MemberOfList">MemberList!$A$1:$A$8</definedName>
    <definedName name="Mileage_KM">'Expense Report 2015'!#REF!</definedName>
    <definedName name="Mileage_Miles">'Expense Report 2015'!$G$25:$M$25</definedName>
    <definedName name="Name">'Expense Report 2015'!$B$7</definedName>
    <definedName name="PeriodEndDate">'Expense Report 2015'!$L$7</definedName>
    <definedName name="_xlnm.Print_Area" localSheetId="1">'Expense Report 2015'!$A$1:$AK$62</definedName>
    <definedName name="TaxiDay1">'Expense Report 2015'!$S$14</definedName>
    <definedName name="TaxiDay2">'Expense Report 2015'!$S$15</definedName>
    <definedName name="TaxiDay3">'Expense Report 2015'!$S$16</definedName>
    <definedName name="TaxiDay4">'Expense Report 2015'!$S$17</definedName>
    <definedName name="TaxiDay5">'Expense Report 2015'!$S$18</definedName>
    <definedName name="TaxiDay6">'Expense Report 2015'!$S$19</definedName>
    <definedName name="TaxiDay7">'Expense Report 2015'!$S$20</definedName>
    <definedName name="TipsDay1">'Expense Report 2015'!$S$56</definedName>
    <definedName name="TipsDay2">'Expense Report 2015'!$S$57</definedName>
    <definedName name="TipsDay3">'Expense Report 2015'!$S$58</definedName>
    <definedName name="TipsDay4">'Expense Report 2015'!$S$59</definedName>
    <definedName name="TipsDay5">'Expense Report 2015'!$S$60</definedName>
    <definedName name="TipsDay6">'Expense Report 2015'!$S$61</definedName>
    <definedName name="TipsDay7">'Expense Report 2015'!$S$62</definedName>
  </definedNames>
  <calcPr calcId="145621"/>
</workbook>
</file>

<file path=xl/calcChain.xml><?xml version="1.0" encoding="utf-8"?>
<calcChain xmlns="http://schemas.openxmlformats.org/spreadsheetml/2006/main">
  <c r="H25" i="1" l="1"/>
  <c r="I25" i="1"/>
  <c r="J25" i="1"/>
  <c r="K25" i="1"/>
  <c r="L25" i="1"/>
  <c r="M25" i="1"/>
  <c r="G25" i="1"/>
  <c r="R1" i="1" l="1"/>
  <c r="O36" i="1"/>
  <c r="W1" i="1"/>
  <c r="H31" i="1"/>
  <c r="M31" i="1"/>
  <c r="G31" i="1"/>
  <c r="G36" i="1" s="1"/>
  <c r="L31" i="1"/>
  <c r="L36" i="1" s="1"/>
  <c r="K31" i="1"/>
  <c r="J31" i="1"/>
  <c r="I31" i="1"/>
  <c r="G30" i="1"/>
  <c r="H30" i="1"/>
  <c r="I30" i="1"/>
  <c r="J30" i="1"/>
  <c r="J36" i="1" s="1"/>
  <c r="K30" i="1"/>
  <c r="L30" i="1"/>
  <c r="M30" i="1"/>
  <c r="M36" i="1" s="1"/>
  <c r="AJ57" i="1"/>
  <c r="AE57" i="1"/>
  <c r="N24" i="1"/>
  <c r="N25" i="1" s="1"/>
  <c r="N39" i="1" s="1"/>
  <c r="Q29" i="1"/>
  <c r="Q43" i="1" s="1"/>
  <c r="Q1" i="1"/>
  <c r="Q30" i="1"/>
  <c r="Q44" i="1" s="1"/>
  <c r="Q31" i="1"/>
  <c r="Q45" i="1" s="1"/>
  <c r="Q32" i="1"/>
  <c r="Q46" i="1" s="1"/>
  <c r="Q33" i="1"/>
  <c r="Q47" i="1" s="1"/>
  <c r="Q34" i="1"/>
  <c r="Q48" i="1"/>
  <c r="Q35" i="1"/>
  <c r="Q49" i="1" s="1"/>
  <c r="N26" i="1"/>
  <c r="N29" i="1"/>
  <c r="N35" i="1"/>
  <c r="N27" i="1"/>
  <c r="N28" i="1"/>
  <c r="N32" i="1"/>
  <c r="N33" i="1"/>
  <c r="N34" i="1"/>
  <c r="N55" i="1"/>
  <c r="N40" i="1"/>
  <c r="G23" i="1"/>
  <c r="H36" i="1"/>
  <c r="K36" i="1"/>
  <c r="I36" i="1"/>
  <c r="N30" i="1" l="1"/>
  <c r="N36" i="1" s="1"/>
  <c r="N38" i="1" s="1"/>
  <c r="N43" i="1" s="1"/>
  <c r="N31" i="1"/>
  <c r="O39" i="1"/>
  <c r="N42" i="1" s="1"/>
</calcChain>
</file>

<file path=xl/sharedStrings.xml><?xml version="1.0" encoding="utf-8"?>
<sst xmlns="http://schemas.openxmlformats.org/spreadsheetml/2006/main" count="333" uniqueCount="98">
  <si>
    <t>The Institute of Electrical and Electronics Engineers, Inc.</t>
  </si>
  <si>
    <t>For Period Ending:</t>
  </si>
  <si>
    <t>Expense Report</t>
  </si>
  <si>
    <t>Itemized Expenses</t>
  </si>
  <si>
    <t>Member of:</t>
  </si>
  <si>
    <t>Taxi/Bus (1)</t>
  </si>
  <si>
    <t>Note:  receipts are required for amounts over $25.00.  Enter daily totals on page 1.</t>
  </si>
  <si>
    <t>Date:</t>
  </si>
  <si>
    <t>Fare:</t>
  </si>
  <si>
    <t>To/From:</t>
  </si>
  <si>
    <t>Purpose of Trip - Note each day's activity</t>
  </si>
  <si>
    <t>Provide details and full support</t>
  </si>
  <si>
    <t>Date</t>
  </si>
  <si>
    <t>Total</t>
  </si>
  <si>
    <t>Chrg. Dir.</t>
  </si>
  <si>
    <t>Details</t>
  </si>
  <si>
    <t>Town</t>
  </si>
  <si>
    <t>Expense</t>
  </si>
  <si>
    <t>to IEEE(7)</t>
  </si>
  <si>
    <t>Meals/Self (2)</t>
  </si>
  <si>
    <t>Trans. - Tolls &amp; Parking</t>
  </si>
  <si>
    <t>Daily amounts are automatically carried over to page 1.</t>
  </si>
  <si>
    <t>Taxi/Bus - See Itemized Expenses (1)</t>
  </si>
  <si>
    <t>Breakfast</t>
  </si>
  <si>
    <t>Lunch</t>
  </si>
  <si>
    <t>Dinner</t>
  </si>
  <si>
    <t>Social</t>
  </si>
  <si>
    <t>Plane, Train, Auto Rental (Provide Backup)</t>
  </si>
  <si>
    <t>Lodging - Self</t>
  </si>
  <si>
    <t>Meals/Self - see Itemized Expenses (2)</t>
  </si>
  <si>
    <t>Official Guest - see Itemized Expenses (3)</t>
  </si>
  <si>
    <t>Miscellaneous - Tel. &amp; Telegraph</t>
  </si>
  <si>
    <t>Tips &amp; Gratuities (4)</t>
  </si>
  <si>
    <t>Other (5)</t>
  </si>
  <si>
    <t>Other (6)</t>
  </si>
  <si>
    <t>Meals/Official Guests (3)</t>
  </si>
  <si>
    <t>Currency Conversion Rate</t>
  </si>
  <si>
    <t>Amount:</t>
  </si>
  <si>
    <t>Description</t>
  </si>
  <si>
    <t>(6)</t>
  </si>
  <si>
    <t>ENTITY</t>
  </si>
  <si>
    <t>BUSI.UNIT</t>
  </si>
  <si>
    <t>COST CTR</t>
  </si>
  <si>
    <t>ACCT</t>
  </si>
  <si>
    <t>PROJ</t>
  </si>
  <si>
    <t>AMOUNT</t>
  </si>
  <si>
    <t>Note:  Please provide receipts for tips &amp; gratuities over $25.00.  Enter daily totals on page 1.</t>
  </si>
  <si>
    <t>DISTRIBUTION TOTAL</t>
  </si>
  <si>
    <t>Originator's Signature:</t>
  </si>
  <si>
    <t>Approved By:</t>
  </si>
  <si>
    <t>KM</t>
  </si>
  <si>
    <t>Personal Auto Usage : (Enter " X ")</t>
  </si>
  <si>
    <t>Send check to the following address :</t>
  </si>
  <si>
    <t>Please select from list . . .</t>
  </si>
  <si>
    <t>ExCommittee</t>
  </si>
  <si>
    <t>Region Director</t>
  </si>
  <si>
    <t>IEEE Staff Member</t>
  </si>
  <si>
    <t>Standing Board/Comm. Rep</t>
  </si>
  <si>
    <t>Society Officer</t>
  </si>
  <si>
    <t>Board of Directors</t>
  </si>
  <si>
    <t>Less Charged Directly to IEEE in US$</t>
  </si>
  <si>
    <t>Less Advance from IEEE in US$</t>
  </si>
  <si>
    <t>Mile</t>
  </si>
  <si>
    <t>(5)</t>
  </si>
  <si>
    <t xml:space="preserve"> </t>
  </si>
  <si>
    <t>Mileage Allowance in US$</t>
  </si>
  <si>
    <t>If Other, please describe :</t>
  </si>
  <si>
    <t xml:space="preserve">  </t>
  </si>
  <si>
    <t>Other</t>
  </si>
  <si>
    <t>w/Conversion</t>
  </si>
  <si>
    <t>Total Expenses wo/Mileage Allowance in US $</t>
  </si>
  <si>
    <t xml:space="preserve">Name:     </t>
  </si>
  <si>
    <t xml:space="preserve">Total Expense w/o Mileage Allowance </t>
  </si>
  <si>
    <t>Total Balance due w/Mileage Allowance from(to) IEEEw/conversion</t>
  </si>
  <si>
    <t>Total Balance due w/Mileage Allowance from(to) IEEE in US$</t>
  </si>
  <si>
    <t>on items (1) through (6)</t>
  </si>
  <si>
    <t>Provide details below and attach full support on items 5 &amp; 6</t>
  </si>
  <si>
    <t>( see FOM.6 - BUSINESS EXPENSE REPORTING).</t>
  </si>
  <si>
    <t>Member No.</t>
  </si>
  <si>
    <t>Supplier No.</t>
  </si>
  <si>
    <t>Site:</t>
  </si>
  <si>
    <t>Record Pcard/OneCard Transactions and/or IEEE Corporate American Express Card</t>
  </si>
  <si>
    <t xml:space="preserve">Transactions on this page. Record the totals on the front page of the expense report. </t>
  </si>
  <si>
    <t xml:space="preserve">Charged Direct to IEEE column. The total for Pcard/OneCard expenses should be </t>
  </si>
  <si>
    <t xml:space="preserve">credited to account 17405 and American Express charges should be credited to </t>
  </si>
  <si>
    <t xml:space="preserve">account 20160. </t>
  </si>
  <si>
    <t>Pcard/OneCard</t>
  </si>
  <si>
    <t>IEEE Corporate American Express Card</t>
  </si>
  <si>
    <t xml:space="preserve">On the expense report form all items should be recorded as expenses and also in the </t>
  </si>
  <si>
    <t>Additional sheet for those who use:</t>
  </si>
  <si>
    <t>IEEE CORPORATE AMERICAN EXPRESS CARD TRANSACTIONS</t>
  </si>
  <si>
    <t>MERCHANT NAME</t>
  </si>
  <si>
    <t>TOTAL</t>
  </si>
  <si>
    <t xml:space="preserve">PCARD/ONECARD                  TRANSATIONS            </t>
  </si>
  <si>
    <t>TRANS#</t>
  </si>
  <si>
    <t>Daily expenses are not to exceed $100.00 USD without written explanation -</t>
  </si>
  <si>
    <t>Receipts are required for amounts over $25.00. Daily amounts are automatically carried over to page 1.</t>
  </si>
  <si>
    <t>Mileage Allowance ($0.575/Mile,$0.357/Km) in US$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</si>
</sst>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"/>
    <numFmt numFmtId="165" formatCode="d\-mmm\-yyyy"/>
    <numFmt numFmtId="166" formatCode="[$-409]dd\-mmm\-yy;@"/>
    <numFmt numFmtId="167" formatCode="[$-409]d\-mmm\-yy;@"/>
    <numFmt numFmtId="168" formatCode="[$-409]d\-mmm\-yyyy;@"/>
    <numFmt numFmtId="169" formatCode="dd\-mmmm\-yyyy"/>
    <numFmt numFmtId="170" formatCode="0.00_);[Red]\(0.00\)"/>
  </numFmts>
  <fonts count="15" x14ac:knownFonts="1">
    <font>
      <sz val="10"/>
      <name val="Arial"/>
    </font>
    <font>
      <sz val="8"/>
      <name val="Arial"/>
      <family val="2"/>
    </font>
    <font>
      <b/>
      <sz val="12"/>
      <name val="Arial"/>
    </font>
    <font>
      <b/>
      <sz val="8"/>
      <name val="Arial"/>
      <family val="2"/>
    </font>
    <font>
      <b/>
      <sz val="12"/>
      <name val="Arial"/>
      <family val="2"/>
    </font>
    <font>
      <b/>
      <sz val="8"/>
      <color indexed="10"/>
      <name val="Arial"/>
      <family val="2"/>
    </font>
    <font>
      <sz val="8"/>
      <name val="Arial"/>
    </font>
    <font>
      <sz val="11"/>
      <name val="Century Gothic"/>
      <family val="2"/>
    </font>
    <font>
      <sz val="7"/>
      <name val="Arial"/>
      <family val="2"/>
    </font>
    <font>
      <sz val="10"/>
      <name val="Arial"/>
      <family val="2"/>
    </font>
    <font>
      <sz val="8"/>
      <color indexed="12"/>
      <name val="Arial"/>
      <family val="2"/>
    </font>
    <font>
      <b/>
      <sz val="12"/>
      <color indexed="10"/>
      <name val="Arial"/>
      <family val="2"/>
    </font>
    <font>
      <b/>
      <sz val="14"/>
      <color indexed="10"/>
      <name val="Arial"/>
      <family val="2"/>
    </font>
    <font>
      <sz val="8"/>
      <color indexed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4">
    <xf numFmtId="0" fontId="0" fillId="0" borderId="0" xfId="0"/>
    <xf numFmtId="2" fontId="0" fillId="0" borderId="1" xfId="0" applyNumberFormat="1" applyBorder="1" applyProtection="1">
      <protection locked="0"/>
    </xf>
    <xf numFmtId="0" fontId="0" fillId="0" borderId="0" xfId="0" applyProtection="1"/>
    <xf numFmtId="0" fontId="0" fillId="0" borderId="1" xfId="0" applyBorder="1" applyProtection="1"/>
    <xf numFmtId="0" fontId="0" fillId="0" borderId="0" xfId="0" applyAlignment="1" applyProtection="1">
      <alignment horizontal="center"/>
    </xf>
    <xf numFmtId="165" fontId="0" fillId="0" borderId="1" xfId="0" applyNumberFormat="1" applyBorder="1" applyProtection="1"/>
    <xf numFmtId="0" fontId="0" fillId="0" borderId="0" xfId="0" applyBorder="1" applyProtection="1"/>
    <xf numFmtId="165" fontId="0" fillId="0" borderId="0" xfId="0" applyNumberFormat="1" applyBorder="1" applyProtection="1"/>
    <xf numFmtId="0" fontId="1" fillId="0" borderId="2" xfId="0" applyFont="1" applyBorder="1" applyAlignment="1" applyProtection="1">
      <alignment vertical="center"/>
    </xf>
    <xf numFmtId="0" fontId="1" fillId="0" borderId="3" xfId="0" applyFont="1" applyBorder="1" applyAlignment="1" applyProtection="1">
      <alignment vertical="center"/>
    </xf>
    <xf numFmtId="0" fontId="1" fillId="0" borderId="4" xfId="0" applyFont="1" applyBorder="1" applyAlignment="1" applyProtection="1">
      <alignment vertical="center"/>
    </xf>
    <xf numFmtId="0" fontId="1" fillId="0" borderId="5" xfId="0" applyFont="1" applyBorder="1" applyAlignment="1" applyProtection="1">
      <alignment vertical="center"/>
    </xf>
    <xf numFmtId="2" fontId="1" fillId="0" borderId="6" xfId="0" applyNumberFormat="1" applyFont="1" applyBorder="1" applyAlignment="1" applyProtection="1">
      <alignment vertical="center"/>
      <protection locked="0"/>
    </xf>
    <xf numFmtId="2" fontId="1" fillId="0" borderId="1" xfId="0" applyNumberFormat="1" applyFont="1" applyBorder="1" applyAlignment="1" applyProtection="1">
      <alignment vertical="center"/>
      <protection locked="0"/>
    </xf>
    <xf numFmtId="0" fontId="1" fillId="0" borderId="7" xfId="0" applyFont="1" applyBorder="1" applyAlignment="1" applyProtection="1">
      <alignment vertical="center"/>
    </xf>
    <xf numFmtId="0" fontId="1" fillId="0" borderId="1" xfId="0" applyFont="1" applyBorder="1" applyAlignment="1" applyProtection="1">
      <alignment vertical="center"/>
    </xf>
    <xf numFmtId="0" fontId="5" fillId="0" borderId="8" xfId="0" applyFont="1" applyBorder="1" applyAlignment="1" applyProtection="1">
      <alignment horizontal="centerContinuous" vertical="center"/>
      <protection hidden="1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Protection="1"/>
    <xf numFmtId="0" fontId="1" fillId="0" borderId="9" xfId="0" applyFont="1" applyBorder="1" applyAlignment="1" applyProtection="1"/>
    <xf numFmtId="49" fontId="0" fillId="0" borderId="0" xfId="0" applyNumberFormat="1" applyBorder="1" applyProtection="1"/>
    <xf numFmtId="0" fontId="2" fillId="0" borderId="0" xfId="0" applyFont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2" fontId="0" fillId="0" borderId="1" xfId="0" applyNumberFormat="1" applyBorder="1" applyProtection="1"/>
    <xf numFmtId="0" fontId="1" fillId="0" borderId="0" xfId="0" applyFont="1" applyBorder="1" applyProtection="1"/>
    <xf numFmtId="2" fontId="0" fillId="0" borderId="0" xfId="0" applyNumberFormat="1" applyBorder="1" applyProtection="1"/>
    <xf numFmtId="0" fontId="1" fillId="0" borderId="0" xfId="0" applyFont="1" applyProtection="1"/>
    <xf numFmtId="0" fontId="1" fillId="0" borderId="10" xfId="0" applyFont="1" applyBorder="1" applyAlignment="1" applyProtection="1">
      <alignment vertical="center"/>
    </xf>
    <xf numFmtId="0" fontId="1" fillId="0" borderId="11" xfId="0" applyFont="1" applyBorder="1" applyAlignment="1" applyProtection="1">
      <alignment vertical="center"/>
    </xf>
    <xf numFmtId="0" fontId="1" fillId="0" borderId="12" xfId="0" applyFont="1" applyBorder="1" applyAlignment="1" applyProtection="1">
      <alignment vertical="center"/>
    </xf>
    <xf numFmtId="0" fontId="1" fillId="0" borderId="0" xfId="0" applyFont="1" applyBorder="1" applyAlignment="1" applyProtection="1">
      <alignment vertical="center"/>
    </xf>
    <xf numFmtId="0" fontId="1" fillId="0" borderId="13" xfId="0" applyFont="1" applyBorder="1" applyAlignment="1" applyProtection="1">
      <alignment vertical="center"/>
    </xf>
    <xf numFmtId="0" fontId="1" fillId="0" borderId="0" xfId="0" applyFont="1" applyAlignment="1" applyProtection="1">
      <alignment vertical="center"/>
    </xf>
    <xf numFmtId="0" fontId="7" fillId="0" borderId="0" xfId="0" applyFont="1"/>
    <xf numFmtId="0" fontId="1" fillId="0" borderId="1" xfId="0" applyFont="1" applyBorder="1" applyAlignment="1" applyProtection="1">
      <alignment vertical="center"/>
      <protection locked="0"/>
    </xf>
    <xf numFmtId="0" fontId="1" fillId="0" borderId="14" xfId="0" applyFont="1" applyBorder="1" applyAlignment="1" applyProtection="1">
      <alignment vertical="center"/>
    </xf>
    <xf numFmtId="0" fontId="1" fillId="0" borderId="15" xfId="0" applyFont="1" applyBorder="1" applyAlignment="1" applyProtection="1">
      <alignment vertical="center"/>
    </xf>
    <xf numFmtId="0" fontId="1" fillId="0" borderId="15" xfId="0" applyFont="1" applyBorder="1" applyAlignment="1" applyProtection="1">
      <alignment horizontal="right" vertical="center"/>
    </xf>
    <xf numFmtId="2" fontId="1" fillId="0" borderId="16" xfId="0" applyNumberFormat="1" applyFont="1" applyBorder="1" applyAlignment="1" applyProtection="1">
      <alignment vertical="center"/>
      <protection hidden="1"/>
    </xf>
    <xf numFmtId="49" fontId="1" fillId="0" borderId="9" xfId="0" applyNumberFormat="1" applyFont="1" applyBorder="1" applyAlignment="1" applyProtection="1">
      <alignment horizontal="center" vertical="center"/>
      <protection locked="0"/>
    </xf>
    <xf numFmtId="4" fontId="1" fillId="0" borderId="6" xfId="0" applyNumberFormat="1" applyFont="1" applyBorder="1" applyAlignment="1" applyProtection="1">
      <alignment vertical="center"/>
      <protection locked="0"/>
    </xf>
    <xf numFmtId="4" fontId="9" fillId="0" borderId="17" xfId="0" applyNumberFormat="1" applyFont="1" applyBorder="1" applyAlignment="1" applyProtection="1">
      <alignment vertical="center"/>
    </xf>
    <xf numFmtId="0" fontId="0" fillId="0" borderId="9" xfId="0" applyBorder="1" applyAlignment="1" applyProtection="1"/>
    <xf numFmtId="168" fontId="0" fillId="0" borderId="1" xfId="0" applyNumberFormat="1" applyBorder="1" applyProtection="1"/>
    <xf numFmtId="14" fontId="1" fillId="0" borderId="0" xfId="0" applyNumberFormat="1" applyFont="1" applyAlignment="1" applyProtection="1">
      <alignment vertical="center"/>
    </xf>
    <xf numFmtId="0" fontId="0" fillId="0" borderId="1" xfId="0" applyBorder="1" applyAlignment="1" applyProtection="1">
      <alignment vertical="center"/>
    </xf>
    <xf numFmtId="0" fontId="0" fillId="0" borderId="0" xfId="0" applyProtection="1">
      <protection locked="0"/>
    </xf>
    <xf numFmtId="0" fontId="1" fillId="0" borderId="7" xfId="0" applyFont="1" applyBorder="1" applyAlignment="1" applyProtection="1">
      <alignment vertical="center"/>
      <protection locked="0"/>
    </xf>
    <xf numFmtId="0" fontId="0" fillId="0" borderId="18" xfId="0" applyBorder="1" applyProtection="1">
      <protection locked="0"/>
    </xf>
    <xf numFmtId="0" fontId="0" fillId="0" borderId="9" xfId="0" applyBorder="1" applyProtection="1">
      <protection locked="0"/>
    </xf>
    <xf numFmtId="0" fontId="4" fillId="0" borderId="0" xfId="0" applyFont="1" applyAlignment="1" applyProtection="1">
      <alignment horizontal="centerContinuous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Border="1" applyAlignment="1" applyProtection="1"/>
    <xf numFmtId="0" fontId="1" fillId="0" borderId="18" xfId="0" applyFont="1" applyBorder="1" applyProtection="1"/>
    <xf numFmtId="0" fontId="1" fillId="0" borderId="9" xfId="0" applyFont="1" applyBorder="1" applyProtection="1"/>
    <xf numFmtId="0" fontId="1" fillId="0" borderId="19" xfId="0" applyFont="1" applyBorder="1" applyProtection="1"/>
    <xf numFmtId="0" fontId="1" fillId="0" borderId="12" xfId="0" applyFont="1" applyBorder="1" applyProtection="1"/>
    <xf numFmtId="15" fontId="1" fillId="0" borderId="12" xfId="0" applyNumberFormat="1" applyFont="1" applyBorder="1" applyProtection="1"/>
    <xf numFmtId="0" fontId="1" fillId="0" borderId="20" xfId="0" applyFont="1" applyBorder="1" applyProtection="1"/>
    <xf numFmtId="0" fontId="1" fillId="0" borderId="21" xfId="0" applyFont="1" applyBorder="1" applyProtection="1"/>
    <xf numFmtId="0" fontId="1" fillId="0" borderId="22" xfId="0" applyFont="1" applyBorder="1" applyProtection="1"/>
    <xf numFmtId="0" fontId="1" fillId="0" borderId="23" xfId="0" applyFont="1" applyBorder="1" applyProtection="1"/>
    <xf numFmtId="0" fontId="1" fillId="0" borderId="2" xfId="0" applyFont="1" applyBorder="1" applyProtection="1"/>
    <xf numFmtId="0" fontId="1" fillId="0" borderId="3" xfId="0" applyFont="1" applyBorder="1" applyProtection="1"/>
    <xf numFmtId="2" fontId="1" fillId="0" borderId="24" xfId="0" applyNumberFormat="1" applyFont="1" applyBorder="1" applyAlignment="1" applyProtection="1">
      <alignment vertical="center"/>
    </xf>
    <xf numFmtId="0" fontId="1" fillId="2" borderId="12" xfId="0" applyFont="1" applyFill="1" applyBorder="1" applyAlignment="1" applyProtection="1">
      <alignment vertical="center"/>
    </xf>
    <xf numFmtId="0" fontId="1" fillId="2" borderId="0" xfId="0" applyFont="1" applyFill="1" applyBorder="1" applyAlignment="1" applyProtection="1">
      <alignment vertical="center"/>
    </xf>
    <xf numFmtId="0" fontId="1" fillId="0" borderId="18" xfId="0" applyFont="1" applyBorder="1" applyAlignment="1" applyProtection="1">
      <alignment vertical="center"/>
    </xf>
    <xf numFmtId="0" fontId="1" fillId="0" borderId="19" xfId="0" applyFont="1" applyBorder="1" applyAlignment="1" applyProtection="1">
      <alignment vertical="center"/>
    </xf>
    <xf numFmtId="0" fontId="1" fillId="2" borderId="25" xfId="0" applyFont="1" applyFill="1" applyBorder="1" applyAlignment="1" applyProtection="1">
      <alignment horizontal="left" vertical="center"/>
    </xf>
    <xf numFmtId="2" fontId="1" fillId="2" borderId="26" xfId="0" applyNumberFormat="1" applyFont="1" applyFill="1" applyBorder="1" applyAlignment="1" applyProtection="1">
      <alignment vertical="center"/>
    </xf>
    <xf numFmtId="0" fontId="1" fillId="0" borderId="9" xfId="0" applyFont="1" applyBorder="1" applyAlignment="1" applyProtection="1">
      <alignment vertical="center"/>
    </xf>
    <xf numFmtId="49" fontId="1" fillId="0" borderId="7" xfId="0" applyNumberFormat="1" applyFont="1" applyBorder="1" applyAlignment="1" applyProtection="1">
      <alignment vertical="center"/>
    </xf>
    <xf numFmtId="2" fontId="1" fillId="2" borderId="17" xfId="0" applyNumberFormat="1" applyFont="1" applyFill="1" applyBorder="1" applyAlignment="1" applyProtection="1">
      <alignment vertical="center"/>
    </xf>
    <xf numFmtId="2" fontId="1" fillId="0" borderId="17" xfId="0" applyNumberFormat="1" applyFont="1" applyBorder="1" applyAlignment="1" applyProtection="1">
      <alignment vertical="center"/>
    </xf>
    <xf numFmtId="0" fontId="1" fillId="3" borderId="27" xfId="0" applyFont="1" applyFill="1" applyBorder="1" applyAlignment="1" applyProtection="1">
      <alignment vertical="center"/>
    </xf>
    <xf numFmtId="0" fontId="1" fillId="3" borderId="28" xfId="0" applyFont="1" applyFill="1" applyBorder="1" applyAlignment="1" applyProtection="1">
      <alignment vertical="center"/>
    </xf>
    <xf numFmtId="0" fontId="1" fillId="3" borderId="28" xfId="0" applyFont="1" applyFill="1" applyBorder="1" applyAlignment="1" applyProtection="1">
      <alignment horizontal="centerContinuous" vertical="center"/>
    </xf>
    <xf numFmtId="0" fontId="1" fillId="3" borderId="29" xfId="0" applyFont="1" applyFill="1" applyBorder="1" applyAlignment="1" applyProtection="1">
      <alignment vertical="center"/>
    </xf>
    <xf numFmtId="2" fontId="1" fillId="0" borderId="24" xfId="0" applyNumberFormat="1" applyFont="1" applyBorder="1" applyAlignment="1" applyProtection="1">
      <alignment horizontal="center" vertical="center"/>
    </xf>
    <xf numFmtId="0" fontId="1" fillId="0" borderId="30" xfId="0" applyFont="1" applyBorder="1" applyAlignment="1" applyProtection="1">
      <alignment vertical="center"/>
      <protection locked="0"/>
    </xf>
    <xf numFmtId="0" fontId="1" fillId="0" borderId="8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31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32" xfId="0" applyFont="1" applyBorder="1" applyProtection="1">
      <protection locked="0"/>
    </xf>
    <xf numFmtId="0" fontId="1" fillId="0" borderId="33" xfId="0" applyFont="1" applyBorder="1" applyProtection="1">
      <protection locked="0"/>
    </xf>
    <xf numFmtId="0" fontId="1" fillId="0" borderId="34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19" xfId="0" applyFont="1" applyBorder="1" applyProtection="1">
      <protection locked="0"/>
    </xf>
    <xf numFmtId="0" fontId="1" fillId="0" borderId="0" xfId="0" applyFont="1" applyProtection="1">
      <protection locked="0"/>
    </xf>
    <xf numFmtId="2" fontId="1" fillId="0" borderId="31" xfId="0" applyNumberFormat="1" applyFont="1" applyBorder="1" applyAlignment="1" applyProtection="1">
      <alignment vertical="center"/>
      <protection locked="0"/>
    </xf>
    <xf numFmtId="164" fontId="1" fillId="2" borderId="24" xfId="0" applyNumberFormat="1" applyFont="1" applyFill="1" applyBorder="1" applyAlignment="1" applyProtection="1">
      <alignment vertical="center"/>
      <protection locked="0"/>
    </xf>
    <xf numFmtId="2" fontId="1" fillId="0" borderId="35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 applyProtection="1"/>
    <xf numFmtId="0" fontId="0" fillId="0" borderId="9" xfId="0" applyBorder="1" applyAlignment="1" applyProtection="1">
      <alignment vertical="center"/>
    </xf>
    <xf numFmtId="0" fontId="11" fillId="0" borderId="0" xfId="0" applyFont="1" applyAlignment="1" applyProtection="1">
      <alignment horizontal="center"/>
    </xf>
    <xf numFmtId="169" fontId="0" fillId="0" borderId="1" xfId="0" applyNumberFormat="1" applyBorder="1" applyAlignment="1" applyProtection="1">
      <alignment horizontal="left"/>
    </xf>
    <xf numFmtId="0" fontId="0" fillId="0" borderId="31" xfId="0" applyBorder="1" applyAlignment="1" applyProtection="1">
      <alignment vertical="center"/>
    </xf>
    <xf numFmtId="0" fontId="0" fillId="0" borderId="19" xfId="0" applyBorder="1" applyAlignment="1" applyProtection="1">
      <alignment vertical="center"/>
    </xf>
    <xf numFmtId="2" fontId="1" fillId="0" borderId="36" xfId="0" applyNumberFormat="1" applyFont="1" applyBorder="1" applyAlignment="1" applyProtection="1">
      <alignment vertical="center"/>
    </xf>
    <xf numFmtId="0" fontId="12" fillId="0" borderId="0" xfId="0" applyFont="1" applyAlignment="1" applyProtection="1">
      <alignment horizontal="centerContinuous" vertical="center"/>
    </xf>
    <xf numFmtId="0" fontId="1" fillId="0" borderId="37" xfId="0" applyFont="1" applyBorder="1" applyAlignment="1" applyProtection="1">
      <alignment horizontal="center"/>
    </xf>
    <xf numFmtId="0" fontId="1" fillId="0" borderId="38" xfId="0" applyFont="1" applyBorder="1" applyAlignment="1" applyProtection="1">
      <alignment horizontal="center"/>
    </xf>
    <xf numFmtId="0" fontId="1" fillId="0" borderId="39" xfId="0" applyFont="1" applyBorder="1" applyAlignment="1" applyProtection="1">
      <alignment horizontal="center"/>
    </xf>
    <xf numFmtId="0" fontId="1" fillId="0" borderId="5" xfId="0" applyFont="1" applyBorder="1" applyAlignment="1" applyProtection="1">
      <alignment horizontal="center"/>
    </xf>
    <xf numFmtId="0" fontId="3" fillId="0" borderId="40" xfId="0" applyFont="1" applyBorder="1" applyAlignment="1" applyProtection="1">
      <alignment vertical="center"/>
    </xf>
    <xf numFmtId="0" fontId="1" fillId="0" borderId="41" xfId="0" applyFont="1" applyBorder="1" applyAlignment="1" applyProtection="1">
      <alignment vertical="center"/>
    </xf>
    <xf numFmtId="2" fontId="1" fillId="0" borderId="42" xfId="0" applyNumberFormat="1" applyFont="1" applyBorder="1" applyAlignment="1" applyProtection="1">
      <alignment vertical="center"/>
    </xf>
    <xf numFmtId="2" fontId="1" fillId="0" borderId="43" xfId="0" applyNumberFormat="1" applyFont="1" applyBorder="1" applyAlignment="1" applyProtection="1">
      <alignment vertical="center"/>
    </xf>
    <xf numFmtId="0" fontId="13" fillId="0" borderId="5" xfId="0" applyFont="1" applyBorder="1" applyAlignment="1" applyProtection="1">
      <alignment horizontal="left" vertical="center"/>
      <protection hidden="1"/>
    </xf>
    <xf numFmtId="0" fontId="1" fillId="0" borderId="15" xfId="0" applyFont="1" applyBorder="1" applyProtection="1"/>
    <xf numFmtId="0" fontId="1" fillId="0" borderId="44" xfId="0" applyFont="1" applyBorder="1" applyProtection="1"/>
    <xf numFmtId="49" fontId="1" fillId="0" borderId="45" xfId="0" applyNumberFormat="1" applyFont="1" applyBorder="1" applyAlignment="1" applyProtection="1">
      <alignment horizontal="center" vertical="center"/>
      <protection locked="0"/>
    </xf>
    <xf numFmtId="0" fontId="1" fillId="0" borderId="46" xfId="0" applyFont="1" applyBorder="1" applyAlignment="1" applyProtection="1">
      <alignment horizontal="center" vertical="center"/>
    </xf>
    <xf numFmtId="167" fontId="8" fillId="0" borderId="47" xfId="0" applyNumberFormat="1" applyFont="1" applyBorder="1" applyAlignment="1" applyProtection="1">
      <alignment horizontal="center"/>
      <protection locked="0"/>
    </xf>
    <xf numFmtId="168" fontId="0" fillId="0" borderId="1" xfId="0" applyNumberFormat="1" applyBorder="1" applyProtection="1">
      <protection locked="0"/>
    </xf>
    <xf numFmtId="0" fontId="3" fillId="0" borderId="1" xfId="0" applyFont="1" applyBorder="1" applyAlignment="1" applyProtection="1"/>
    <xf numFmtId="0" fontId="3" fillId="0" borderId="1" xfId="0" applyFont="1" applyBorder="1" applyProtection="1"/>
    <xf numFmtId="0" fontId="14" fillId="0" borderId="0" xfId="0" applyFont="1" applyProtection="1"/>
    <xf numFmtId="0" fontId="0" fillId="0" borderId="0" xfId="0" applyAlignment="1"/>
    <xf numFmtId="0" fontId="14" fillId="0" borderId="18" xfId="0" applyFont="1" applyBorder="1" applyAlignment="1" applyProtection="1"/>
    <xf numFmtId="0" fontId="14" fillId="0" borderId="48" xfId="0" applyFont="1" applyBorder="1" applyAlignment="1">
      <alignment horizontal="center"/>
    </xf>
    <xf numFmtId="0" fontId="14" fillId="0" borderId="48" xfId="0" applyFont="1" applyBorder="1" applyAlignment="1" applyProtection="1">
      <alignment horizontal="center"/>
    </xf>
    <xf numFmtId="2" fontId="1" fillId="0" borderId="6" xfId="0" applyNumberFormat="1" applyFont="1" applyBorder="1" applyAlignment="1" applyProtection="1">
      <alignment vertical="center"/>
    </xf>
    <xf numFmtId="0" fontId="14" fillId="0" borderId="0" xfId="0" applyFont="1" applyAlignment="1" applyProtection="1">
      <alignment wrapText="1"/>
    </xf>
    <xf numFmtId="170" fontId="0" fillId="0" borderId="49" xfId="0" applyNumberFormat="1" applyBorder="1" applyAlignment="1" applyProtection="1">
      <alignment wrapText="1"/>
      <protection locked="0"/>
    </xf>
    <xf numFmtId="170" fontId="0" fillId="0" borderId="6" xfId="0" applyNumberFormat="1" applyBorder="1" applyAlignment="1" applyProtection="1">
      <alignment wrapText="1"/>
      <protection locked="0"/>
    </xf>
    <xf numFmtId="0" fontId="9" fillId="0" borderId="49" xfId="0" applyFont="1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14" fillId="0" borderId="18" xfId="0" applyFont="1" applyBorder="1" applyAlignment="1"/>
    <xf numFmtId="0" fontId="14" fillId="0" borderId="9" xfId="0" applyFont="1" applyBorder="1" applyAlignment="1"/>
    <xf numFmtId="0" fontId="14" fillId="0" borderId="19" xfId="0" applyFont="1" applyBorder="1" applyAlignmen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9" xfId="0" applyBorder="1" applyAlignment="1"/>
    <xf numFmtId="0" fontId="0" fillId="0" borderId="32" xfId="0" applyBorder="1" applyAlignment="1" applyProtection="1">
      <alignment horizontal="left" wrapText="1"/>
      <protection locked="0"/>
    </xf>
    <xf numFmtId="0" fontId="0" fillId="0" borderId="34" xfId="0" applyBorder="1" applyAlignment="1" applyProtection="1">
      <alignment horizontal="left" wrapText="1"/>
      <protection locked="0"/>
    </xf>
    <xf numFmtId="0" fontId="0" fillId="0" borderId="7" xfId="0" applyBorder="1" applyAlignment="1" applyProtection="1">
      <alignment horizontal="left" wrapText="1"/>
      <protection locked="0"/>
    </xf>
    <xf numFmtId="0" fontId="0" fillId="0" borderId="31" xfId="0" applyBorder="1" applyAlignment="1" applyProtection="1">
      <alignment horizontal="left" wrapText="1"/>
      <protection locked="0"/>
    </xf>
    <xf numFmtId="0" fontId="0" fillId="0" borderId="32" xfId="0" applyBorder="1" applyAlignment="1" applyProtection="1">
      <alignment wrapText="1"/>
      <protection locked="0"/>
    </xf>
    <xf numFmtId="0" fontId="0" fillId="0" borderId="33" xfId="0" applyBorder="1" applyAlignment="1" applyProtection="1">
      <alignment wrapText="1"/>
      <protection locked="0"/>
    </xf>
    <xf numFmtId="0" fontId="0" fillId="0" borderId="34" xfId="0" applyBorder="1" applyAlignment="1" applyProtection="1">
      <alignment wrapText="1"/>
      <protection locked="0"/>
    </xf>
    <xf numFmtId="0" fontId="0" fillId="0" borderId="7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31" xfId="0" applyBorder="1" applyAlignment="1" applyProtection="1">
      <alignment wrapText="1"/>
      <protection locked="0"/>
    </xf>
    <xf numFmtId="0" fontId="14" fillId="0" borderId="32" xfId="0" applyFont="1" applyBorder="1" applyAlignment="1" applyProtection="1">
      <alignment horizontal="right" wrapText="1"/>
      <protection locked="0"/>
    </xf>
    <xf numFmtId="0" fontId="0" fillId="0" borderId="33" xfId="0" applyBorder="1" applyAlignment="1">
      <alignment wrapText="1"/>
    </xf>
    <xf numFmtId="0" fontId="0" fillId="0" borderId="34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31" xfId="0" applyBorder="1" applyAlignment="1">
      <alignment wrapText="1"/>
    </xf>
    <xf numFmtId="2" fontId="0" fillId="0" borderId="49" xfId="0" applyNumberForma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14" fillId="0" borderId="33" xfId="0" applyFont="1" applyBorder="1" applyAlignment="1">
      <alignment horizontal="right" wrapText="1"/>
    </xf>
    <xf numFmtId="0" fontId="14" fillId="0" borderId="34" xfId="0" applyFont="1" applyBorder="1" applyAlignment="1">
      <alignment horizontal="right" wrapText="1"/>
    </xf>
    <xf numFmtId="0" fontId="14" fillId="0" borderId="7" xfId="0" applyFont="1" applyBorder="1" applyAlignment="1">
      <alignment horizontal="right" wrapText="1"/>
    </xf>
    <xf numFmtId="0" fontId="14" fillId="0" borderId="1" xfId="0" applyFont="1" applyBorder="1" applyAlignment="1">
      <alignment horizontal="right" wrapText="1"/>
    </xf>
    <xf numFmtId="0" fontId="14" fillId="0" borderId="31" xfId="0" applyFont="1" applyBorder="1" applyAlignment="1">
      <alignment horizontal="right" wrapText="1"/>
    </xf>
    <xf numFmtId="0" fontId="1" fillId="0" borderId="9" xfId="0" applyFont="1" applyBorder="1" applyAlignment="1" applyProtection="1">
      <protection locked="0"/>
    </xf>
    <xf numFmtId="0" fontId="0" fillId="0" borderId="9" xfId="0" applyBorder="1" applyAlignment="1" applyProtection="1">
      <protection locked="0"/>
    </xf>
    <xf numFmtId="0" fontId="9" fillId="0" borderId="9" xfId="0" applyFont="1" applyBorder="1" applyAlignment="1" applyProtection="1">
      <protection locked="0"/>
    </xf>
    <xf numFmtId="0" fontId="1" fillId="0" borderId="18" xfId="0" applyFont="1" applyBorder="1" applyAlignment="1" applyProtection="1">
      <alignment horizontal="left" vertical="center"/>
    </xf>
    <xf numFmtId="0" fontId="0" fillId="0" borderId="9" xfId="0" applyBorder="1" applyAlignment="1" applyProtection="1">
      <alignment vertical="center"/>
    </xf>
    <xf numFmtId="0" fontId="0" fillId="0" borderId="50" xfId="0" applyBorder="1" applyAlignment="1" applyProtection="1">
      <alignment vertical="center"/>
    </xf>
    <xf numFmtId="49" fontId="1" fillId="0" borderId="18" xfId="0" applyNumberFormat="1" applyFont="1" applyBorder="1" applyAlignment="1" applyProtection="1">
      <alignment horizontal="left" vertical="center"/>
      <protection locked="0"/>
    </xf>
    <xf numFmtId="49" fontId="1" fillId="0" borderId="9" xfId="0" applyNumberFormat="1" applyFont="1" applyBorder="1" applyAlignment="1" applyProtection="1">
      <alignment horizontal="left" vertical="center"/>
      <protection locked="0"/>
    </xf>
    <xf numFmtId="0" fontId="1" fillId="0" borderId="9" xfId="0" applyFont="1" applyBorder="1" applyAlignment="1" applyProtection="1"/>
    <xf numFmtId="0" fontId="0" fillId="0" borderId="9" xfId="0" applyBorder="1" applyAlignment="1" applyProtection="1"/>
    <xf numFmtId="0" fontId="1" fillId="0" borderId="14" xfId="0" applyFont="1" applyBorder="1" applyProtection="1">
      <protection locked="0"/>
    </xf>
    <xf numFmtId="0" fontId="1" fillId="0" borderId="15" xfId="0" applyFont="1" applyBorder="1" applyProtection="1">
      <protection locked="0"/>
    </xf>
    <xf numFmtId="0" fontId="1" fillId="0" borderId="44" xfId="0" applyFont="1" applyBorder="1" applyProtection="1">
      <protection locked="0"/>
    </xf>
    <xf numFmtId="49" fontId="1" fillId="0" borderId="19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/>
    <xf numFmtId="0" fontId="1" fillId="0" borderId="18" xfId="0" applyFont="1" applyBorder="1" applyAlignment="1" applyProtection="1">
      <alignment vertical="center"/>
    </xf>
    <xf numFmtId="0" fontId="1" fillId="2" borderId="18" xfId="0" applyFont="1" applyFill="1" applyBorder="1" applyAlignment="1" applyProtection="1">
      <alignment horizontal="left" vertical="center"/>
    </xf>
    <xf numFmtId="169" fontId="0" fillId="0" borderId="1" xfId="0" applyNumberFormat="1" applyBorder="1" applyAlignment="1" applyProtection="1">
      <alignment horizontal="left"/>
    </xf>
    <xf numFmtId="0" fontId="0" fillId="0" borderId="1" xfId="0" applyBorder="1" applyAlignment="1" applyProtection="1">
      <alignment horizontal="left"/>
    </xf>
    <xf numFmtId="166" fontId="10" fillId="0" borderId="9" xfId="0" applyNumberFormat="1" applyFont="1" applyBorder="1" applyAlignment="1" applyProtection="1"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9" xfId="0" applyFont="1" applyBorder="1" applyAlignment="1" applyProtection="1">
      <alignment horizontal="left"/>
    </xf>
    <xf numFmtId="0" fontId="9" fillId="0" borderId="9" xfId="0" applyFont="1" applyBorder="1" applyAlignment="1" applyProtection="1">
      <alignment horizontal="left"/>
    </xf>
    <xf numFmtId="0" fontId="0" fillId="0" borderId="9" xfId="0" applyBorder="1" applyAlignment="1">
      <alignment horizontal="left"/>
    </xf>
    <xf numFmtId="169" fontId="0" fillId="0" borderId="1" xfId="0" applyNumberFormat="1" applyBorder="1" applyAlignment="1" applyProtection="1">
      <alignment horizontal="left"/>
      <protection locked="0"/>
    </xf>
    <xf numFmtId="0" fontId="0" fillId="0" borderId="1" xfId="0" applyBorder="1" applyAlignment="1" applyProtection="1"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6" fillId="0" borderId="9" xfId="0" applyFont="1" applyBorder="1" applyAlignment="1" applyProtection="1">
      <protection locked="0"/>
    </xf>
    <xf numFmtId="0" fontId="1" fillId="0" borderId="9" xfId="0" applyFont="1" applyBorder="1" applyAlignment="1" applyProtection="1">
      <alignment horizontal="left" vertical="center"/>
      <protection locked="0"/>
    </xf>
    <xf numFmtId="169" fontId="0" fillId="0" borderId="31" xfId="0" applyNumberFormat="1" applyBorder="1" applyAlignment="1" applyProtection="1">
      <alignment horizontal="left"/>
      <protection locked="0"/>
    </xf>
    <xf numFmtId="0" fontId="1" fillId="0" borderId="19" xfId="0" applyFont="1" applyBorder="1" applyAlignment="1" applyProtection="1">
      <alignment horizontal="left" vertical="center"/>
      <protection locked="0"/>
    </xf>
    <xf numFmtId="49" fontId="1" fillId="0" borderId="40" xfId="0" applyNumberFormat="1" applyFont="1" applyBorder="1" applyAlignment="1" applyProtection="1">
      <alignment horizontal="left" vertical="center"/>
      <protection locked="0"/>
    </xf>
    <xf numFmtId="49" fontId="1" fillId="0" borderId="41" xfId="0" applyNumberFormat="1" applyFont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/>
  </sheetViews>
  <sheetFormatPr defaultRowHeight="12.75" x14ac:dyDescent="0.2"/>
  <cols>
    <col min="1" max="1" width="36.7109375" customWidth="1"/>
  </cols>
  <sheetData>
    <row r="1" spans="1:1" ht="16.5" x14ac:dyDescent="0.3">
      <c r="A1" s="33" t="s">
        <v>53</v>
      </c>
    </row>
    <row r="2" spans="1:1" ht="16.5" x14ac:dyDescent="0.3">
      <c r="A2" s="33" t="s">
        <v>59</v>
      </c>
    </row>
    <row r="3" spans="1:1" ht="16.5" x14ac:dyDescent="0.3">
      <c r="A3" s="33" t="s">
        <v>54</v>
      </c>
    </row>
    <row r="4" spans="1:1" ht="16.5" x14ac:dyDescent="0.3">
      <c r="A4" s="33" t="s">
        <v>55</v>
      </c>
    </row>
    <row r="5" spans="1:1" ht="16.5" x14ac:dyDescent="0.3">
      <c r="A5" s="33" t="s">
        <v>56</v>
      </c>
    </row>
    <row r="6" spans="1:1" ht="16.5" x14ac:dyDescent="0.3">
      <c r="A6" s="33" t="s">
        <v>57</v>
      </c>
    </row>
    <row r="7" spans="1:1" ht="16.5" x14ac:dyDescent="0.3">
      <c r="A7" s="33" t="s">
        <v>58</v>
      </c>
    </row>
    <row r="8" spans="1:1" ht="16.5" x14ac:dyDescent="0.3">
      <c r="A8" s="33" t="s">
        <v>68</v>
      </c>
    </row>
    <row r="9" spans="1:1" ht="16.5" x14ac:dyDescent="0.3">
      <c r="A9" s="33"/>
    </row>
    <row r="10" spans="1:1" ht="16.5" x14ac:dyDescent="0.3">
      <c r="A10" s="33"/>
    </row>
    <row r="11" spans="1:1" ht="16.5" x14ac:dyDescent="0.3">
      <c r="A11" s="33"/>
    </row>
    <row r="12" spans="1:1" ht="16.5" x14ac:dyDescent="0.3">
      <c r="A12" s="33"/>
    </row>
    <row r="13" spans="1:1" ht="16.5" x14ac:dyDescent="0.3">
      <c r="A13" s="33"/>
    </row>
    <row r="14" spans="1:1" ht="16.5" x14ac:dyDescent="0.3">
      <c r="A14" s="33"/>
    </row>
    <row r="15" spans="1:1" ht="16.5" x14ac:dyDescent="0.3">
      <c r="A15" s="33"/>
    </row>
  </sheetData>
  <phoneticPr fontId="6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AJ67"/>
  <sheetViews>
    <sheetView showGridLines="0" tabSelected="1" defaultGridColor="0" topLeftCell="A29" colorId="55" zoomScaleNormal="100" workbookViewId="0">
      <selection activeCell="P9" sqref="P9"/>
    </sheetView>
  </sheetViews>
  <sheetFormatPr defaultColWidth="8.85546875" defaultRowHeight="12.75" x14ac:dyDescent="0.2"/>
  <cols>
    <col min="1" max="2" width="10.7109375" style="2" customWidth="1"/>
    <col min="3" max="3" width="9" style="2" customWidth="1"/>
    <col min="4" max="4" width="0.5703125" style="2" hidden="1" customWidth="1"/>
    <col min="5" max="6" width="3.85546875" style="2" customWidth="1"/>
    <col min="7" max="8" width="8.140625" style="2" customWidth="1"/>
    <col min="9" max="9" width="8" style="2" customWidth="1"/>
    <col min="10" max="10" width="8.140625" style="2" customWidth="1"/>
    <col min="11" max="12" width="7.85546875" style="2" customWidth="1"/>
    <col min="13" max="13" width="10.28515625" style="2" customWidth="1"/>
    <col min="14" max="14" width="11.28515625" style="2" customWidth="1"/>
    <col min="15" max="15" width="9.7109375" style="2" customWidth="1"/>
    <col min="16" max="16" width="7.7109375" style="2" customWidth="1"/>
    <col min="17" max="17" width="15.7109375" style="2" customWidth="1"/>
    <col min="18" max="18" width="2.7109375" style="2" customWidth="1"/>
    <col min="19" max="19" width="15.7109375" style="2" customWidth="1"/>
    <col min="20" max="20" width="2.7109375" style="2" customWidth="1"/>
    <col min="21" max="21" width="15.7109375" style="2" customWidth="1"/>
    <col min="22" max="22" width="2.7109375" style="2" customWidth="1"/>
    <col min="23" max="23" width="15.7109375" style="2" customWidth="1"/>
    <col min="24" max="24" width="2.7109375" style="2" customWidth="1"/>
    <col min="25" max="25" width="15.7109375" style="2" customWidth="1"/>
    <col min="26" max="26" width="8.85546875" style="2" customWidth="1"/>
    <col min="27" max="27" width="2.7109375" style="2" customWidth="1"/>
    <col min="28" max="28" width="12.7109375" style="2" customWidth="1"/>
    <col min="29" max="30" width="15.7109375" style="2" customWidth="1"/>
    <col min="31" max="31" width="12.7109375" style="2" customWidth="1"/>
    <col min="32" max="32" width="6.7109375" style="2" customWidth="1"/>
    <col min="33" max="35" width="11.7109375" style="2" customWidth="1"/>
    <col min="36" max="36" width="12.7109375" style="2" customWidth="1"/>
    <col min="37" max="37" width="2.7109375" style="2" customWidth="1"/>
    <col min="38" max="16384" width="8.85546875" style="2"/>
  </cols>
  <sheetData>
    <row r="1" spans="1:36" ht="15.75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Q1" s="3" t="str">
        <f>A7</f>
        <v xml:space="preserve">Name:     </v>
      </c>
      <c r="R1" s="175">
        <f>Name</f>
        <v>0</v>
      </c>
      <c r="S1" s="175"/>
      <c r="T1" s="97"/>
      <c r="U1" s="3" t="s">
        <v>1</v>
      </c>
      <c r="V1" s="3"/>
      <c r="W1" s="178" t="str">
        <f>PeriodEndDate</f>
        <v xml:space="preserve"> </v>
      </c>
      <c r="X1" s="179"/>
      <c r="Y1" s="179"/>
      <c r="AB1" s="122" t="s">
        <v>89</v>
      </c>
      <c r="AC1" s="122"/>
      <c r="AD1" s="122"/>
    </row>
    <row r="2" spans="1:36" ht="9.9499999999999993" customHeight="1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Q2" s="6"/>
      <c r="R2" s="6"/>
      <c r="S2" s="20"/>
      <c r="W2" s="6"/>
      <c r="X2" s="6"/>
      <c r="Y2" s="7"/>
    </row>
    <row r="3" spans="1:36" ht="15.75" x14ac:dyDescent="0.25">
      <c r="A3" s="50" t="s">
        <v>2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AC3" s="2" t="s">
        <v>86</v>
      </c>
    </row>
    <row r="4" spans="1:36" ht="9.9499999999999993" customHeight="1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AB4" s="2" t="s">
        <v>64</v>
      </c>
    </row>
    <row r="5" spans="1:36" ht="18" x14ac:dyDescent="0.25">
      <c r="A5" s="104">
        <v>2015</v>
      </c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U5" s="21" t="s">
        <v>3</v>
      </c>
      <c r="AC5" s="2" t="s">
        <v>87</v>
      </c>
    </row>
    <row r="6" spans="1:36" ht="15.75" x14ac:dyDescent="0.25">
      <c r="A6" s="99"/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U6" s="21"/>
    </row>
    <row r="7" spans="1:36" x14ac:dyDescent="0.2">
      <c r="A7" s="51" t="s">
        <v>71</v>
      </c>
      <c r="B7" s="186"/>
      <c r="C7" s="186"/>
      <c r="D7" s="186"/>
      <c r="E7" s="186"/>
      <c r="F7" s="186"/>
      <c r="G7" s="186"/>
      <c r="H7" s="186"/>
      <c r="I7" s="26"/>
      <c r="J7" s="18" t="s">
        <v>1</v>
      </c>
      <c r="K7" s="52"/>
      <c r="L7" s="185" t="s">
        <v>64</v>
      </c>
      <c r="M7" s="185"/>
      <c r="N7" s="185"/>
      <c r="O7" s="100"/>
      <c r="P7" s="6"/>
      <c r="AB7" s="2" t="s">
        <v>81</v>
      </c>
    </row>
    <row r="8" spans="1:36" x14ac:dyDescent="0.2">
      <c r="A8" s="182" t="s">
        <v>52</v>
      </c>
      <c r="B8" s="183"/>
      <c r="C8" s="184"/>
      <c r="D8" s="184"/>
      <c r="E8" s="184"/>
      <c r="F8" s="161"/>
      <c r="G8" s="163"/>
      <c r="H8" s="163"/>
      <c r="I8" s="26"/>
      <c r="J8" s="169" t="s">
        <v>4</v>
      </c>
      <c r="K8" s="170"/>
      <c r="L8" s="180" t="s">
        <v>68</v>
      </c>
      <c r="M8" s="180"/>
      <c r="N8" s="180"/>
      <c r="O8" s="180"/>
      <c r="P8" s="6"/>
      <c r="AB8" s="2" t="s">
        <v>82</v>
      </c>
    </row>
    <row r="9" spans="1:36" x14ac:dyDescent="0.2">
      <c r="A9" s="161"/>
      <c r="B9" s="162"/>
      <c r="C9" s="162"/>
      <c r="D9" s="162"/>
      <c r="E9" s="162"/>
      <c r="F9" s="162"/>
      <c r="G9" s="162"/>
      <c r="H9" s="162"/>
      <c r="I9" s="26"/>
      <c r="J9" s="19" t="s">
        <v>66</v>
      </c>
      <c r="K9" s="42"/>
      <c r="L9" s="42"/>
      <c r="M9" s="162"/>
      <c r="N9" s="162"/>
      <c r="O9" s="162"/>
      <c r="P9" s="6"/>
      <c r="U9" s="2" t="s">
        <v>5</v>
      </c>
      <c r="AB9" s="2" t="s">
        <v>88</v>
      </c>
    </row>
    <row r="10" spans="1:36" x14ac:dyDescent="0.2">
      <c r="A10" s="188"/>
      <c r="B10" s="188"/>
      <c r="C10" s="188"/>
      <c r="D10" s="188"/>
      <c r="E10" s="188"/>
      <c r="F10" s="188"/>
      <c r="G10" s="188"/>
      <c r="H10" s="188"/>
      <c r="I10" s="26"/>
      <c r="J10" s="161"/>
      <c r="K10" s="162"/>
      <c r="L10" s="162"/>
      <c r="M10" s="162"/>
      <c r="N10" s="162"/>
      <c r="O10" s="162"/>
      <c r="P10" s="6"/>
      <c r="U10" s="22" t="s">
        <v>6</v>
      </c>
      <c r="AB10" s="2" t="s">
        <v>83</v>
      </c>
    </row>
    <row r="11" spans="1:36" x14ac:dyDescent="0.2">
      <c r="A11" s="161"/>
      <c r="B11" s="161"/>
      <c r="C11" s="161"/>
      <c r="D11" s="161"/>
      <c r="E11" s="161"/>
      <c r="F11" s="161"/>
      <c r="G11" s="161"/>
      <c r="H11" s="161"/>
      <c r="I11" s="26"/>
      <c r="J11" s="26"/>
      <c r="K11" s="26"/>
      <c r="L11" s="26"/>
      <c r="M11" s="26"/>
      <c r="N11" s="26"/>
      <c r="O11" s="26"/>
      <c r="P11" s="6"/>
      <c r="AB11" s="2" t="s">
        <v>84</v>
      </c>
    </row>
    <row r="12" spans="1:36" x14ac:dyDescent="0.2">
      <c r="C12" s="2" t="s">
        <v>64</v>
      </c>
      <c r="G12" s="18"/>
      <c r="H12" s="18"/>
      <c r="I12" s="26"/>
      <c r="J12" s="26"/>
      <c r="K12" s="26"/>
      <c r="L12" s="26"/>
      <c r="M12" s="26"/>
      <c r="N12" s="26"/>
      <c r="O12" s="26"/>
      <c r="P12" s="6"/>
      <c r="Q12" s="4" t="s">
        <v>7</v>
      </c>
      <c r="S12" s="4" t="s">
        <v>8</v>
      </c>
      <c r="W12" s="22" t="s">
        <v>9</v>
      </c>
      <c r="AB12" s="2" t="s">
        <v>85</v>
      </c>
    </row>
    <row r="13" spans="1:36" x14ac:dyDescent="0.2">
      <c r="A13" s="120" t="s">
        <v>78</v>
      </c>
      <c r="B13" s="181"/>
      <c r="C13" s="181"/>
      <c r="D13" s="181"/>
      <c r="E13" s="181"/>
      <c r="F13" s="26"/>
      <c r="G13" s="53"/>
      <c r="H13" s="54" t="s">
        <v>10</v>
      </c>
      <c r="I13" s="54"/>
      <c r="J13" s="54"/>
      <c r="K13" s="54"/>
      <c r="L13" s="54"/>
      <c r="M13" s="54"/>
      <c r="N13" s="54"/>
      <c r="O13" s="55"/>
      <c r="P13" s="6"/>
      <c r="Q13" s="119" t="s">
        <v>64</v>
      </c>
      <c r="S13" s="23"/>
      <c r="U13" s="175"/>
      <c r="V13" s="175"/>
      <c r="W13" s="175"/>
      <c r="X13" s="175"/>
      <c r="Y13" s="175"/>
    </row>
    <row r="14" spans="1:36" x14ac:dyDescent="0.2">
      <c r="A14" s="26"/>
      <c r="B14" s="26"/>
      <c r="C14" s="26"/>
      <c r="D14" s="26"/>
      <c r="E14" s="26"/>
      <c r="F14" s="26"/>
      <c r="G14" s="83"/>
      <c r="H14" s="84"/>
      <c r="I14" s="84"/>
      <c r="J14" s="84"/>
      <c r="K14" s="84"/>
      <c r="L14" s="84"/>
      <c r="M14" s="84"/>
      <c r="N14" s="84"/>
      <c r="O14" s="85"/>
      <c r="P14" s="6"/>
      <c r="Q14" s="119"/>
      <c r="S14" s="1" t="s">
        <v>64</v>
      </c>
      <c r="U14" s="162" t="s">
        <v>64</v>
      </c>
      <c r="V14" s="162"/>
      <c r="W14" s="162"/>
      <c r="X14" s="162"/>
      <c r="Y14" s="162"/>
      <c r="AB14" s="128" t="s">
        <v>93</v>
      </c>
      <c r="AC14" s="128"/>
      <c r="AD14" s="128"/>
      <c r="AE14" s="122"/>
      <c r="AG14" s="128" t="s">
        <v>90</v>
      </c>
      <c r="AH14" s="136"/>
      <c r="AI14" s="136"/>
      <c r="AJ14" s="136"/>
    </row>
    <row r="15" spans="1:36" x14ac:dyDescent="0.2">
      <c r="A15" s="120" t="s">
        <v>79</v>
      </c>
      <c r="B15" s="181"/>
      <c r="C15" s="181"/>
      <c r="D15" s="181"/>
      <c r="E15" s="181"/>
      <c r="F15" s="26"/>
      <c r="G15" s="56"/>
      <c r="H15" s="83" t="s">
        <v>64</v>
      </c>
      <c r="I15" s="84"/>
      <c r="J15" s="84"/>
      <c r="K15" s="84"/>
      <c r="L15" s="84"/>
      <c r="M15" s="84"/>
      <c r="N15" s="84"/>
      <c r="O15" s="85"/>
      <c r="P15" s="6"/>
      <c r="Q15" s="119" t="s">
        <v>64</v>
      </c>
      <c r="S15" s="1" t="s">
        <v>64</v>
      </c>
      <c r="U15" s="162" t="s">
        <v>64</v>
      </c>
      <c r="V15" s="162"/>
      <c r="W15" s="162"/>
      <c r="X15" s="162"/>
      <c r="Y15" s="162"/>
      <c r="AB15" s="128"/>
      <c r="AC15" s="128"/>
      <c r="AD15" s="128"/>
      <c r="AE15" s="6"/>
      <c r="AF15" s="123"/>
      <c r="AG15" s="137"/>
      <c r="AH15" s="137"/>
      <c r="AI15" s="137"/>
      <c r="AJ15" s="137"/>
    </row>
    <row r="16" spans="1:36" x14ac:dyDescent="0.2">
      <c r="A16" s="26"/>
      <c r="B16" s="26"/>
      <c r="C16" s="26"/>
      <c r="D16" s="26"/>
      <c r="E16" s="26"/>
      <c r="F16" s="26"/>
      <c r="G16" s="56"/>
      <c r="H16" s="56"/>
      <c r="I16" s="83" t="s">
        <v>64</v>
      </c>
      <c r="J16" s="86"/>
      <c r="K16" s="86"/>
      <c r="L16" s="86"/>
      <c r="M16" s="86"/>
      <c r="N16" s="86"/>
      <c r="O16" s="87"/>
      <c r="P16" s="6"/>
      <c r="Q16" s="119" t="s">
        <v>64</v>
      </c>
      <c r="S16" s="1" t="s">
        <v>64</v>
      </c>
      <c r="U16" s="162" t="s">
        <v>64</v>
      </c>
      <c r="V16" s="162"/>
      <c r="W16" s="162"/>
      <c r="X16" s="162"/>
      <c r="Y16" s="162"/>
      <c r="AB16" s="124" t="s">
        <v>94</v>
      </c>
      <c r="AC16" s="133" t="s">
        <v>91</v>
      </c>
      <c r="AD16" s="138"/>
      <c r="AE16" s="125" t="s">
        <v>45</v>
      </c>
      <c r="AF16" s="6"/>
      <c r="AG16" s="133" t="s">
        <v>91</v>
      </c>
      <c r="AH16" s="134"/>
      <c r="AI16" s="135"/>
      <c r="AJ16" s="126" t="s">
        <v>45</v>
      </c>
    </row>
    <row r="17" spans="1:36" x14ac:dyDescent="0.2">
      <c r="A17" s="121" t="s">
        <v>80</v>
      </c>
      <c r="B17" s="181"/>
      <c r="C17" s="181"/>
      <c r="D17" s="181"/>
      <c r="E17" s="181"/>
      <c r="F17" s="26"/>
      <c r="G17" s="56"/>
      <c r="H17" s="56"/>
      <c r="I17" s="56"/>
      <c r="J17" s="88" t="s">
        <v>64</v>
      </c>
      <c r="K17" s="89"/>
      <c r="L17" s="89"/>
      <c r="M17" s="89"/>
      <c r="N17" s="89"/>
      <c r="O17" s="90"/>
      <c r="P17" s="6"/>
      <c r="Q17" s="119" t="s">
        <v>64</v>
      </c>
      <c r="S17" s="1" t="s">
        <v>64</v>
      </c>
      <c r="U17" s="162" t="s">
        <v>64</v>
      </c>
      <c r="V17" s="162"/>
      <c r="W17" s="162"/>
      <c r="X17" s="162"/>
      <c r="Y17" s="162"/>
      <c r="AB17" s="131"/>
      <c r="AC17" s="139"/>
      <c r="AD17" s="140"/>
      <c r="AE17" s="129"/>
      <c r="AG17" s="143"/>
      <c r="AH17" s="144"/>
      <c r="AI17" s="145"/>
      <c r="AJ17" s="129"/>
    </row>
    <row r="18" spans="1:36" x14ac:dyDescent="0.2">
      <c r="A18" s="26"/>
      <c r="B18" s="26"/>
      <c r="C18" s="26"/>
      <c r="D18" s="26"/>
      <c r="E18" s="26"/>
      <c r="F18" s="26"/>
      <c r="G18" s="56"/>
      <c r="H18" s="56"/>
      <c r="I18" s="56"/>
      <c r="J18" s="56"/>
      <c r="K18" s="88" t="s">
        <v>64</v>
      </c>
      <c r="L18" s="91"/>
      <c r="M18" s="91"/>
      <c r="N18" s="91"/>
      <c r="O18" s="92"/>
      <c r="P18" s="6"/>
      <c r="Q18" s="119" t="s">
        <v>64</v>
      </c>
      <c r="S18" s="1" t="s">
        <v>64</v>
      </c>
      <c r="U18" s="162" t="s">
        <v>64</v>
      </c>
      <c r="V18" s="162"/>
      <c r="W18" s="162"/>
      <c r="X18" s="162"/>
      <c r="Y18" s="162"/>
      <c r="AB18" s="132"/>
      <c r="AC18" s="141"/>
      <c r="AD18" s="142"/>
      <c r="AE18" s="130"/>
      <c r="AG18" s="146"/>
      <c r="AH18" s="147"/>
      <c r="AI18" s="148"/>
      <c r="AJ18" s="130"/>
    </row>
    <row r="19" spans="1:36" x14ac:dyDescent="0.2">
      <c r="A19" s="26" t="s">
        <v>11</v>
      </c>
      <c r="B19" s="26"/>
      <c r="C19" s="26"/>
      <c r="D19" s="26"/>
      <c r="E19" s="26"/>
      <c r="F19" s="26"/>
      <c r="G19" s="57"/>
      <c r="H19" s="56"/>
      <c r="I19" s="56"/>
      <c r="J19" s="56"/>
      <c r="K19" s="56"/>
      <c r="L19" s="83" t="s">
        <v>64</v>
      </c>
      <c r="M19" s="93"/>
      <c r="N19" s="93"/>
      <c r="O19" s="87"/>
      <c r="P19" s="6"/>
      <c r="Q19" s="119" t="s">
        <v>64</v>
      </c>
      <c r="S19" s="1" t="s">
        <v>64</v>
      </c>
      <c r="U19" s="162" t="s">
        <v>64</v>
      </c>
      <c r="V19" s="162"/>
      <c r="W19" s="162"/>
      <c r="X19" s="162"/>
      <c r="Y19" s="162"/>
      <c r="AB19" s="131"/>
      <c r="AC19" s="139"/>
      <c r="AD19" s="140"/>
      <c r="AE19" s="129"/>
      <c r="AG19" s="143"/>
      <c r="AH19" s="144"/>
      <c r="AI19" s="145"/>
      <c r="AJ19" s="129"/>
    </row>
    <row r="20" spans="1:36" ht="13.5" thickBot="1" x14ac:dyDescent="0.25">
      <c r="A20" s="26" t="s">
        <v>75</v>
      </c>
      <c r="B20" s="26"/>
      <c r="C20" s="26"/>
      <c r="D20" s="26"/>
      <c r="E20" s="26"/>
      <c r="F20" s="26"/>
      <c r="G20" s="56"/>
      <c r="H20" s="56"/>
      <c r="I20" s="56"/>
      <c r="J20" s="56"/>
      <c r="K20" s="56"/>
      <c r="L20" s="56"/>
      <c r="M20" s="171" t="s">
        <v>64</v>
      </c>
      <c r="N20" s="172"/>
      <c r="O20" s="173"/>
      <c r="P20" s="6"/>
      <c r="Q20" s="119" t="s">
        <v>64</v>
      </c>
      <c r="S20" s="1" t="s">
        <v>64</v>
      </c>
      <c r="U20" s="162" t="s">
        <v>64</v>
      </c>
      <c r="V20" s="162"/>
      <c r="W20" s="162"/>
      <c r="X20" s="162"/>
      <c r="Y20" s="162"/>
      <c r="AB20" s="132"/>
      <c r="AC20" s="141"/>
      <c r="AD20" s="142"/>
      <c r="AE20" s="130"/>
      <c r="AG20" s="146"/>
      <c r="AH20" s="147"/>
      <c r="AI20" s="148"/>
      <c r="AJ20" s="130"/>
    </row>
    <row r="21" spans="1:36" ht="13.5" thickTop="1" x14ac:dyDescent="0.2">
      <c r="A21" s="58"/>
      <c r="B21" s="59"/>
      <c r="C21" s="60" t="s">
        <v>12</v>
      </c>
      <c r="D21" s="61"/>
      <c r="E21" s="61"/>
      <c r="F21" s="61"/>
      <c r="G21" s="118" t="s">
        <v>64</v>
      </c>
      <c r="H21" s="118" t="s">
        <v>64</v>
      </c>
      <c r="I21" s="118" t="s">
        <v>64</v>
      </c>
      <c r="J21" s="118" t="s">
        <v>64</v>
      </c>
      <c r="K21" s="118" t="s">
        <v>64</v>
      </c>
      <c r="L21" s="118" t="s">
        <v>64</v>
      </c>
      <c r="M21" s="118" t="s">
        <v>64</v>
      </c>
      <c r="N21" s="105" t="s">
        <v>13</v>
      </c>
      <c r="O21" s="107" t="s">
        <v>14</v>
      </c>
      <c r="P21" s="24"/>
      <c r="AB21" s="131"/>
      <c r="AC21" s="139"/>
      <c r="AD21" s="140"/>
      <c r="AE21" s="129"/>
      <c r="AG21" s="143"/>
      <c r="AH21" s="144"/>
      <c r="AI21" s="145"/>
      <c r="AJ21" s="129"/>
    </row>
    <row r="22" spans="1:36" ht="13.5" thickBot="1" x14ac:dyDescent="0.25">
      <c r="A22" s="62" t="s">
        <v>15</v>
      </c>
      <c r="B22" s="63"/>
      <c r="C22" s="62" t="s">
        <v>16</v>
      </c>
      <c r="D22" s="63"/>
      <c r="E22" s="114"/>
      <c r="F22" s="115"/>
      <c r="G22" s="81" t="s">
        <v>64</v>
      </c>
      <c r="H22" s="81" t="s">
        <v>64</v>
      </c>
      <c r="I22" s="81" t="s">
        <v>64</v>
      </c>
      <c r="J22" s="81" t="s">
        <v>64</v>
      </c>
      <c r="K22" s="82" t="s">
        <v>64</v>
      </c>
      <c r="L22" s="81" t="s">
        <v>64</v>
      </c>
      <c r="M22" s="82"/>
      <c r="N22" s="106" t="s">
        <v>17</v>
      </c>
      <c r="O22" s="108" t="s">
        <v>18</v>
      </c>
      <c r="P22" s="24"/>
      <c r="U22" s="22"/>
      <c r="AB22" s="132"/>
      <c r="AC22" s="141"/>
      <c r="AD22" s="142"/>
      <c r="AE22" s="130"/>
      <c r="AG22" s="146"/>
      <c r="AH22" s="147"/>
      <c r="AI22" s="148"/>
      <c r="AJ22" s="130"/>
    </row>
    <row r="23" spans="1:36" ht="14.25" thickTop="1" thickBot="1" x14ac:dyDescent="0.25">
      <c r="A23" s="8"/>
      <c r="B23" s="9"/>
      <c r="C23" s="9"/>
      <c r="D23" s="9"/>
      <c r="E23" s="117" t="s">
        <v>50</v>
      </c>
      <c r="F23" s="117" t="s">
        <v>62</v>
      </c>
      <c r="G23" s="113" t="str">
        <f>IF(E24&amp;F24="X"," ","PERSONAL AUTO USAGE MAKE ONLY ONE CHOICE, MILES OR KILOMETERS  ")</f>
        <v xml:space="preserve">PERSONAL AUTO USAGE MAKE ONLY ONE CHOICE, MILES OR KILOMETERS  </v>
      </c>
      <c r="H23" s="16"/>
      <c r="I23" s="16"/>
      <c r="J23" s="16"/>
      <c r="K23" s="16"/>
      <c r="L23" s="16"/>
      <c r="M23" s="16"/>
      <c r="N23" s="10"/>
      <c r="O23" s="11"/>
      <c r="P23" s="6"/>
      <c r="U23" s="22" t="s">
        <v>19</v>
      </c>
      <c r="AB23" s="131"/>
      <c r="AC23" s="139"/>
      <c r="AD23" s="140"/>
      <c r="AE23" s="129"/>
      <c r="AG23" s="143"/>
      <c r="AH23" s="144"/>
      <c r="AI23" s="145"/>
      <c r="AJ23" s="129"/>
    </row>
    <row r="24" spans="1:36" ht="13.5" thickTop="1" x14ac:dyDescent="0.2">
      <c r="A24" s="29" t="s">
        <v>51</v>
      </c>
      <c r="B24" s="30"/>
      <c r="C24" s="30"/>
      <c r="D24" s="30"/>
      <c r="E24" s="116"/>
      <c r="F24" s="116"/>
      <c r="G24" s="80"/>
      <c r="H24" s="80"/>
      <c r="I24" s="80"/>
      <c r="J24" s="80"/>
      <c r="K24" s="80"/>
      <c r="L24" s="80"/>
      <c r="M24" s="80"/>
      <c r="N24" s="79" t="str">
        <f>IF((E24="X")=(F24="X"),"NO","YES")</f>
        <v>NO</v>
      </c>
      <c r="O24" s="79"/>
      <c r="P24" s="6"/>
      <c r="U24" s="22" t="s">
        <v>96</v>
      </c>
      <c r="AB24" s="132"/>
      <c r="AC24" s="141"/>
      <c r="AD24" s="142"/>
      <c r="AE24" s="130"/>
      <c r="AG24" s="146"/>
      <c r="AH24" s="147"/>
      <c r="AI24" s="148"/>
      <c r="AJ24" s="130"/>
    </row>
    <row r="25" spans="1:36" ht="13.5" thickBot="1" x14ac:dyDescent="0.25">
      <c r="A25" s="35" t="s">
        <v>97</v>
      </c>
      <c r="B25" s="36"/>
      <c r="C25" s="36"/>
      <c r="D25" s="36"/>
      <c r="E25" s="36"/>
      <c r="F25" s="37"/>
      <c r="G25" s="38">
        <f>IF($E$24="x",(G24*0.357),(G24*0.575))</f>
        <v>0</v>
      </c>
      <c r="H25" s="38">
        <f t="shared" ref="H25:M25" si="0">IF($E$24="x",(H24*0.357),(H24*0.575))</f>
        <v>0</v>
      </c>
      <c r="I25" s="38">
        <f t="shared" si="0"/>
        <v>0</v>
      </c>
      <c r="J25" s="38">
        <f t="shared" si="0"/>
        <v>0</v>
      </c>
      <c r="K25" s="38">
        <f t="shared" si="0"/>
        <v>0</v>
      </c>
      <c r="L25" s="38">
        <f t="shared" si="0"/>
        <v>0</v>
      </c>
      <c r="M25" s="38">
        <f t="shared" si="0"/>
        <v>0</v>
      </c>
      <c r="N25" s="103">
        <f>IF(N24="YES",SUM(Mileage_Miles),0)</f>
        <v>0</v>
      </c>
      <c r="O25" s="103"/>
      <c r="P25" s="25"/>
      <c r="U25" s="4" t="s">
        <v>95</v>
      </c>
      <c r="AB25" s="131"/>
      <c r="AC25" s="139"/>
      <c r="AD25" s="140"/>
      <c r="AE25" s="129"/>
      <c r="AG25" s="143"/>
      <c r="AH25" s="144"/>
      <c r="AI25" s="145"/>
      <c r="AJ25" s="129"/>
    </row>
    <row r="26" spans="1:36" ht="13.5" thickTop="1" x14ac:dyDescent="0.2">
      <c r="A26" s="14" t="s">
        <v>20</v>
      </c>
      <c r="B26" s="15"/>
      <c r="C26" s="15"/>
      <c r="D26" s="15"/>
      <c r="E26" s="15"/>
      <c r="F26" s="15"/>
      <c r="G26" s="12" t="s">
        <v>67</v>
      </c>
      <c r="H26" s="12" t="s">
        <v>67</v>
      </c>
      <c r="I26" s="12" t="s">
        <v>67</v>
      </c>
      <c r="J26" s="12" t="s">
        <v>67</v>
      </c>
      <c r="K26" s="12" t="s">
        <v>67</v>
      </c>
      <c r="L26" s="12" t="s">
        <v>67</v>
      </c>
      <c r="M26" s="12" t="s">
        <v>67</v>
      </c>
      <c r="N26" s="64">
        <f>SUM(G26:M26)</f>
        <v>0</v>
      </c>
      <c r="O26" s="94" t="s">
        <v>64</v>
      </c>
      <c r="P26" s="25"/>
      <c r="U26" s="22" t="s">
        <v>77</v>
      </c>
      <c r="AB26" s="132"/>
      <c r="AC26" s="141"/>
      <c r="AD26" s="142"/>
      <c r="AE26" s="130"/>
      <c r="AG26" s="146"/>
      <c r="AH26" s="147"/>
      <c r="AI26" s="148"/>
      <c r="AJ26" s="130"/>
    </row>
    <row r="27" spans="1:36" x14ac:dyDescent="0.2">
      <c r="A27" s="14" t="s">
        <v>22</v>
      </c>
      <c r="B27" s="15"/>
      <c r="C27" s="15"/>
      <c r="D27" s="15"/>
      <c r="E27" s="15"/>
      <c r="F27" s="15"/>
      <c r="G27" s="12" t="s">
        <v>64</v>
      </c>
      <c r="H27" s="12" t="s">
        <v>64</v>
      </c>
      <c r="I27" s="12" t="s">
        <v>64</v>
      </c>
      <c r="J27" s="12" t="s">
        <v>64</v>
      </c>
      <c r="K27" s="13" t="s">
        <v>64</v>
      </c>
      <c r="L27" s="12" t="s">
        <v>64</v>
      </c>
      <c r="M27" s="13" t="s">
        <v>64</v>
      </c>
      <c r="N27" s="64">
        <f t="shared" ref="N27:N35" si="1">SUM(G27:M27)</f>
        <v>0</v>
      </c>
      <c r="O27" s="94" t="s">
        <v>64</v>
      </c>
      <c r="P27" s="25"/>
      <c r="Q27" s="4" t="s">
        <v>7</v>
      </c>
      <c r="R27" s="4"/>
      <c r="S27" s="4" t="s">
        <v>23</v>
      </c>
      <c r="T27" s="4"/>
      <c r="U27" s="4" t="s">
        <v>24</v>
      </c>
      <c r="V27" s="4"/>
      <c r="W27" s="4" t="s">
        <v>25</v>
      </c>
      <c r="X27" s="4"/>
      <c r="Y27" s="4" t="s">
        <v>26</v>
      </c>
      <c r="AB27" s="131"/>
      <c r="AC27" s="139"/>
      <c r="AD27" s="140"/>
      <c r="AE27" s="129"/>
      <c r="AG27" s="143"/>
      <c r="AH27" s="144"/>
      <c r="AI27" s="145"/>
      <c r="AJ27" s="129"/>
    </row>
    <row r="28" spans="1:36" x14ac:dyDescent="0.2">
      <c r="A28" s="14" t="s">
        <v>27</v>
      </c>
      <c r="B28" s="15"/>
      <c r="C28" s="15"/>
      <c r="D28" s="15"/>
      <c r="E28" s="15"/>
      <c r="F28" s="15"/>
      <c r="G28" s="12" t="s">
        <v>64</v>
      </c>
      <c r="H28" s="12" t="s">
        <v>64</v>
      </c>
      <c r="I28" s="12" t="s">
        <v>64</v>
      </c>
      <c r="J28" s="12" t="s">
        <v>64</v>
      </c>
      <c r="K28" s="13" t="s">
        <v>64</v>
      </c>
      <c r="L28" s="12" t="s">
        <v>64</v>
      </c>
      <c r="M28" s="13" t="s">
        <v>64</v>
      </c>
      <c r="N28" s="64">
        <f t="shared" si="1"/>
        <v>0</v>
      </c>
      <c r="O28" s="94" t="s">
        <v>64</v>
      </c>
      <c r="P28" s="25"/>
      <c r="Q28" s="5"/>
      <c r="S28" s="23"/>
      <c r="U28" s="23"/>
      <c r="W28" s="23"/>
      <c r="Y28" s="23"/>
      <c r="AB28" s="132"/>
      <c r="AC28" s="141"/>
      <c r="AD28" s="142"/>
      <c r="AE28" s="130"/>
      <c r="AG28" s="146"/>
      <c r="AH28" s="147"/>
      <c r="AI28" s="148"/>
      <c r="AJ28" s="130"/>
    </row>
    <row r="29" spans="1:36" x14ac:dyDescent="0.2">
      <c r="A29" s="14" t="s">
        <v>28</v>
      </c>
      <c r="B29" s="15"/>
      <c r="C29" s="15"/>
      <c r="D29" s="15"/>
      <c r="E29" s="15"/>
      <c r="F29" s="15"/>
      <c r="G29" s="12" t="s">
        <v>64</v>
      </c>
      <c r="H29" s="12" t="s">
        <v>64</v>
      </c>
      <c r="I29" s="12" t="s">
        <v>64</v>
      </c>
      <c r="J29" s="12" t="s">
        <v>64</v>
      </c>
      <c r="K29" s="13" t="s">
        <v>64</v>
      </c>
      <c r="L29" s="12" t="s">
        <v>64</v>
      </c>
      <c r="M29" s="13" t="s">
        <v>64</v>
      </c>
      <c r="N29" s="64">
        <f t="shared" si="1"/>
        <v>0</v>
      </c>
      <c r="O29" s="94"/>
      <c r="P29" s="25"/>
      <c r="Q29" s="43" t="str">
        <f>Date1</f>
        <v xml:space="preserve"> </v>
      </c>
      <c r="S29" s="1"/>
      <c r="U29" s="1" t="s">
        <v>64</v>
      </c>
      <c r="W29" s="1" t="s">
        <v>64</v>
      </c>
      <c r="Y29" s="1" t="s">
        <v>64</v>
      </c>
      <c r="AB29" s="131"/>
      <c r="AC29" s="139"/>
      <c r="AD29" s="140"/>
      <c r="AE29" s="129"/>
      <c r="AG29" s="143"/>
      <c r="AH29" s="144"/>
      <c r="AI29" s="145"/>
      <c r="AJ29" s="129"/>
    </row>
    <row r="30" spans="1:36" x14ac:dyDescent="0.2">
      <c r="A30" s="14" t="s">
        <v>29</v>
      </c>
      <c r="B30" s="15"/>
      <c r="C30" s="15"/>
      <c r="D30" s="15"/>
      <c r="E30" s="15"/>
      <c r="F30" s="15"/>
      <c r="G30" s="127">
        <f>SUM(MealsDay1)</f>
        <v>0</v>
      </c>
      <c r="H30" s="127">
        <f>SUM(MealsDay2)</f>
        <v>0</v>
      </c>
      <c r="I30" s="127">
        <f>SUM(MealsDay3)</f>
        <v>0</v>
      </c>
      <c r="J30" s="127">
        <f>SUM(MealsDay4)</f>
        <v>0</v>
      </c>
      <c r="K30" s="127">
        <f>SUM(MealsDay5)</f>
        <v>0</v>
      </c>
      <c r="L30" s="127">
        <f>SUM(MealsDay6)</f>
        <v>0</v>
      </c>
      <c r="M30" s="127">
        <f>SUM(MealsDay7)</f>
        <v>0</v>
      </c>
      <c r="N30" s="64">
        <f t="shared" si="1"/>
        <v>0</v>
      </c>
      <c r="O30" s="94"/>
      <c r="P30" s="25"/>
      <c r="Q30" s="43" t="str">
        <f>Date2</f>
        <v xml:space="preserve"> </v>
      </c>
      <c r="S30" s="1" t="s">
        <v>64</v>
      </c>
      <c r="U30" s="1" t="s">
        <v>64</v>
      </c>
      <c r="W30" s="1" t="s">
        <v>64</v>
      </c>
      <c r="Y30" s="1" t="s">
        <v>64</v>
      </c>
      <c r="AB30" s="132"/>
      <c r="AC30" s="141"/>
      <c r="AD30" s="142"/>
      <c r="AE30" s="130"/>
      <c r="AG30" s="146"/>
      <c r="AH30" s="147"/>
      <c r="AI30" s="148"/>
      <c r="AJ30" s="130"/>
    </row>
    <row r="31" spans="1:36" x14ac:dyDescent="0.2">
      <c r="A31" s="14" t="s">
        <v>30</v>
      </c>
      <c r="B31" s="15"/>
      <c r="C31" s="15"/>
      <c r="D31" s="15"/>
      <c r="E31" s="15"/>
      <c r="F31" s="15"/>
      <c r="G31" s="127">
        <f>GuestsDay1</f>
        <v>0</v>
      </c>
      <c r="H31" s="127">
        <f>GuestsDay2</f>
        <v>0</v>
      </c>
      <c r="I31" s="127">
        <f>GuestsDay3</f>
        <v>0</v>
      </c>
      <c r="J31" s="127">
        <f>GuestsDay4</f>
        <v>0</v>
      </c>
      <c r="K31" s="127">
        <f>GuestsDay5</f>
        <v>0</v>
      </c>
      <c r="L31" s="127">
        <f>GuestsDay6</f>
        <v>0</v>
      </c>
      <c r="M31" s="127">
        <f>GuestsDay7</f>
        <v>0</v>
      </c>
      <c r="N31" s="64">
        <f t="shared" si="1"/>
        <v>0</v>
      </c>
      <c r="O31" s="94" t="s">
        <v>64</v>
      </c>
      <c r="P31" s="25"/>
      <c r="Q31" s="43" t="str">
        <f>Date3</f>
        <v xml:space="preserve"> </v>
      </c>
      <c r="S31" s="1" t="s">
        <v>64</v>
      </c>
      <c r="U31" s="1" t="s">
        <v>64</v>
      </c>
      <c r="W31" s="1" t="s">
        <v>64</v>
      </c>
      <c r="Y31" s="1" t="s">
        <v>64</v>
      </c>
      <c r="AB31" s="131"/>
      <c r="AC31" s="139" t="s">
        <v>64</v>
      </c>
      <c r="AD31" s="140"/>
      <c r="AE31" s="129"/>
      <c r="AG31" s="143"/>
      <c r="AH31" s="144"/>
      <c r="AI31" s="145"/>
      <c r="AJ31" s="129"/>
    </row>
    <row r="32" spans="1:36" x14ac:dyDescent="0.2">
      <c r="A32" s="14" t="s">
        <v>31</v>
      </c>
      <c r="B32" s="15"/>
      <c r="C32" s="15"/>
      <c r="D32" s="15"/>
      <c r="E32" s="15"/>
      <c r="F32" s="15"/>
      <c r="G32" s="12" t="s">
        <v>64</v>
      </c>
      <c r="H32" s="12" t="s">
        <v>64</v>
      </c>
      <c r="I32" s="12" t="s">
        <v>64</v>
      </c>
      <c r="J32" s="12" t="s">
        <v>64</v>
      </c>
      <c r="K32" s="13" t="s">
        <v>64</v>
      </c>
      <c r="L32" s="12" t="s">
        <v>64</v>
      </c>
      <c r="M32" s="13" t="s">
        <v>64</v>
      </c>
      <c r="N32" s="64">
        <f t="shared" si="1"/>
        <v>0</v>
      </c>
      <c r="O32" s="94" t="s">
        <v>64</v>
      </c>
      <c r="P32" s="25"/>
      <c r="Q32" s="43" t="str">
        <f>Date4</f>
        <v xml:space="preserve"> </v>
      </c>
      <c r="S32" s="1" t="s">
        <v>64</v>
      </c>
      <c r="U32" s="1" t="s">
        <v>64</v>
      </c>
      <c r="W32" s="1" t="s">
        <v>64</v>
      </c>
      <c r="Y32" s="1" t="s">
        <v>64</v>
      </c>
      <c r="AB32" s="132"/>
      <c r="AC32" s="141"/>
      <c r="AD32" s="142"/>
      <c r="AE32" s="130"/>
      <c r="AG32" s="146"/>
      <c r="AH32" s="147"/>
      <c r="AI32" s="148"/>
      <c r="AJ32" s="130"/>
    </row>
    <row r="33" spans="1:36" x14ac:dyDescent="0.2">
      <c r="A33" s="14" t="s">
        <v>32</v>
      </c>
      <c r="B33" s="15"/>
      <c r="C33" s="15"/>
      <c r="D33" s="15"/>
      <c r="E33" s="15"/>
      <c r="F33" s="15"/>
      <c r="G33" s="12" t="s">
        <v>64</v>
      </c>
      <c r="H33" s="12" t="s">
        <v>64</v>
      </c>
      <c r="I33" s="12" t="s">
        <v>64</v>
      </c>
      <c r="J33" s="12" t="s">
        <v>64</v>
      </c>
      <c r="K33" s="13" t="s">
        <v>64</v>
      </c>
      <c r="L33" s="12" t="s">
        <v>64</v>
      </c>
      <c r="M33" s="13" t="s">
        <v>64</v>
      </c>
      <c r="N33" s="64">
        <f t="shared" si="1"/>
        <v>0</v>
      </c>
      <c r="O33" s="94" t="s">
        <v>64</v>
      </c>
      <c r="P33" s="25"/>
      <c r="Q33" s="43" t="str">
        <f>Date5</f>
        <v xml:space="preserve"> </v>
      </c>
      <c r="S33" s="1" t="s">
        <v>64</v>
      </c>
      <c r="U33" s="1" t="s">
        <v>64</v>
      </c>
      <c r="W33" s="1" t="s">
        <v>64</v>
      </c>
      <c r="Y33" s="1" t="s">
        <v>64</v>
      </c>
      <c r="AB33" s="131"/>
      <c r="AC33" s="139"/>
      <c r="AD33" s="140"/>
      <c r="AE33" s="129"/>
      <c r="AG33" s="143"/>
      <c r="AH33" s="144"/>
      <c r="AI33" s="145"/>
      <c r="AJ33" s="129"/>
    </row>
    <row r="34" spans="1:36" x14ac:dyDescent="0.2">
      <c r="A34" s="14" t="s">
        <v>33</v>
      </c>
      <c r="B34" s="15"/>
      <c r="C34" s="15"/>
      <c r="D34" s="15"/>
      <c r="E34" s="15"/>
      <c r="F34" s="15"/>
      <c r="G34" s="12" t="s">
        <v>64</v>
      </c>
      <c r="H34" s="12" t="s">
        <v>64</v>
      </c>
      <c r="I34" s="12" t="s">
        <v>64</v>
      </c>
      <c r="J34" s="12" t="s">
        <v>64</v>
      </c>
      <c r="K34" s="13" t="s">
        <v>64</v>
      </c>
      <c r="L34" s="12" t="s">
        <v>64</v>
      </c>
      <c r="M34" s="13" t="s">
        <v>64</v>
      </c>
      <c r="N34" s="64">
        <f t="shared" si="1"/>
        <v>0</v>
      </c>
      <c r="O34" s="94" t="s">
        <v>64</v>
      </c>
      <c r="P34" s="25"/>
      <c r="Q34" s="43" t="str">
        <f>Date6</f>
        <v xml:space="preserve"> </v>
      </c>
      <c r="S34" s="1" t="s">
        <v>64</v>
      </c>
      <c r="U34" s="1" t="s">
        <v>64</v>
      </c>
      <c r="W34" s="1" t="s">
        <v>64</v>
      </c>
      <c r="Y34" s="1" t="s">
        <v>64</v>
      </c>
      <c r="AB34" s="132"/>
      <c r="AC34" s="141"/>
      <c r="AD34" s="142"/>
      <c r="AE34" s="130"/>
      <c r="AG34" s="146"/>
      <c r="AH34" s="147"/>
      <c r="AI34" s="148"/>
      <c r="AJ34" s="130"/>
    </row>
    <row r="35" spans="1:36" x14ac:dyDescent="0.2">
      <c r="A35" s="14" t="s">
        <v>34</v>
      </c>
      <c r="B35" s="15"/>
      <c r="C35" s="15"/>
      <c r="D35" s="15"/>
      <c r="E35" s="15"/>
      <c r="F35" s="15"/>
      <c r="G35" s="12" t="s">
        <v>64</v>
      </c>
      <c r="H35" s="12" t="s">
        <v>64</v>
      </c>
      <c r="I35" s="12" t="s">
        <v>64</v>
      </c>
      <c r="J35" s="12" t="s">
        <v>64</v>
      </c>
      <c r="K35" s="13" t="s">
        <v>64</v>
      </c>
      <c r="L35" s="12" t="s">
        <v>64</v>
      </c>
      <c r="M35" s="13" t="s">
        <v>64</v>
      </c>
      <c r="N35" s="64">
        <f t="shared" si="1"/>
        <v>0</v>
      </c>
      <c r="O35" s="94" t="s">
        <v>64</v>
      </c>
      <c r="P35" s="25"/>
      <c r="Q35" s="43" t="str">
        <f>Date7</f>
        <v xml:space="preserve"> </v>
      </c>
      <c r="S35" s="1" t="s">
        <v>64</v>
      </c>
      <c r="U35" s="1" t="s">
        <v>64</v>
      </c>
      <c r="W35" s="1" t="s">
        <v>64</v>
      </c>
      <c r="Y35" s="1" t="s">
        <v>64</v>
      </c>
      <c r="AB35" s="131"/>
      <c r="AC35" s="139"/>
      <c r="AD35" s="140"/>
      <c r="AE35" s="129"/>
      <c r="AG35" s="143"/>
      <c r="AH35" s="144"/>
      <c r="AI35" s="145"/>
      <c r="AJ35" s="129"/>
    </row>
    <row r="36" spans="1:36" ht="13.5" thickBot="1" x14ac:dyDescent="0.25">
      <c r="A36" s="109" t="s">
        <v>72</v>
      </c>
      <c r="B36" s="110"/>
      <c r="C36" s="110"/>
      <c r="D36" s="110"/>
      <c r="E36" s="110"/>
      <c r="F36" s="110"/>
      <c r="G36" s="111">
        <f>SUM(G26:G35)</f>
        <v>0</v>
      </c>
      <c r="H36" s="111">
        <f t="shared" ref="H36:M36" si="2">SUM(H26:H35)</f>
        <v>0</v>
      </c>
      <c r="I36" s="111">
        <f t="shared" si="2"/>
        <v>0</v>
      </c>
      <c r="J36" s="111">
        <f t="shared" si="2"/>
        <v>0</v>
      </c>
      <c r="K36" s="111">
        <f t="shared" si="2"/>
        <v>0</v>
      </c>
      <c r="L36" s="111">
        <f t="shared" si="2"/>
        <v>0</v>
      </c>
      <c r="M36" s="111">
        <f t="shared" si="2"/>
        <v>0</v>
      </c>
      <c r="N36" s="112">
        <f>SUM(N26:N35)</f>
        <v>0</v>
      </c>
      <c r="O36" s="111">
        <f>SUM(O26:O35)/N37</f>
        <v>0</v>
      </c>
      <c r="P36" s="25"/>
      <c r="AB36" s="132"/>
      <c r="AC36" s="141"/>
      <c r="AD36" s="142"/>
      <c r="AE36" s="130"/>
      <c r="AG36" s="146"/>
      <c r="AH36" s="147"/>
      <c r="AI36" s="148"/>
      <c r="AJ36" s="130"/>
    </row>
    <row r="37" spans="1:36" x14ac:dyDescent="0.2">
      <c r="A37" s="29"/>
      <c r="B37" s="32"/>
      <c r="C37" s="32"/>
      <c r="D37" s="32"/>
      <c r="E37" s="32"/>
      <c r="F37" s="32"/>
      <c r="G37" s="32"/>
      <c r="H37" s="32"/>
      <c r="I37" s="32"/>
      <c r="J37" s="32"/>
      <c r="K37" s="65" t="s">
        <v>36</v>
      </c>
      <c r="L37" s="66"/>
      <c r="M37" s="66"/>
      <c r="N37" s="95">
        <v>1</v>
      </c>
      <c r="O37" s="32"/>
      <c r="P37" s="6"/>
      <c r="U37" s="22" t="s">
        <v>35</v>
      </c>
      <c r="AB37" s="131"/>
      <c r="AC37" s="139"/>
      <c r="AD37" s="140"/>
      <c r="AE37" s="129"/>
      <c r="AG37" s="143"/>
      <c r="AH37" s="144"/>
      <c r="AI37" s="145"/>
      <c r="AJ37" s="129"/>
    </row>
    <row r="38" spans="1:36" x14ac:dyDescent="0.2">
      <c r="A38" s="29"/>
      <c r="B38" s="32"/>
      <c r="C38" s="32"/>
      <c r="D38" s="32"/>
      <c r="E38" s="32"/>
      <c r="F38" s="32"/>
      <c r="G38" s="32"/>
      <c r="H38" s="32"/>
      <c r="I38" s="32"/>
      <c r="J38" s="176" t="s">
        <v>70</v>
      </c>
      <c r="K38" s="165"/>
      <c r="L38" s="165"/>
      <c r="M38" s="166"/>
      <c r="N38" s="64">
        <f>SUM(N36/N37)</f>
        <v>0</v>
      </c>
      <c r="O38" s="32"/>
      <c r="P38" s="6"/>
      <c r="U38" s="22" t="s">
        <v>21</v>
      </c>
      <c r="AB38" s="132"/>
      <c r="AC38" s="141"/>
      <c r="AD38" s="142"/>
      <c r="AE38" s="130"/>
      <c r="AG38" s="146"/>
      <c r="AH38" s="147"/>
      <c r="AI38" s="148"/>
      <c r="AJ38" s="130"/>
    </row>
    <row r="39" spans="1:36" x14ac:dyDescent="0.2">
      <c r="A39" s="29"/>
      <c r="B39" s="32"/>
      <c r="C39" s="32"/>
      <c r="D39" s="32"/>
      <c r="E39" s="32"/>
      <c r="F39" s="32"/>
      <c r="G39" s="32"/>
      <c r="H39" s="32"/>
      <c r="I39" s="32"/>
      <c r="J39" s="67" t="s">
        <v>65</v>
      </c>
      <c r="K39" s="67"/>
      <c r="L39" s="68"/>
      <c r="M39" s="69" t="s">
        <v>69</v>
      </c>
      <c r="N39" s="64">
        <f>SUM(N25:N25)</f>
        <v>0</v>
      </c>
      <c r="O39" s="70">
        <f>N25*N37</f>
        <v>0</v>
      </c>
      <c r="P39" s="6"/>
      <c r="U39" s="22"/>
      <c r="AB39" s="131"/>
      <c r="AC39" s="139"/>
      <c r="AD39" s="140"/>
      <c r="AE39" s="129"/>
      <c r="AG39" s="143"/>
      <c r="AH39" s="144"/>
      <c r="AI39" s="145"/>
      <c r="AJ39" s="129"/>
    </row>
    <row r="40" spans="1:36" x14ac:dyDescent="0.2">
      <c r="A40" s="67" t="s">
        <v>76</v>
      </c>
      <c r="B40" s="71"/>
      <c r="C40" s="71"/>
      <c r="D40" s="71"/>
      <c r="E40" s="71"/>
      <c r="F40" s="71"/>
      <c r="G40" s="71"/>
      <c r="H40" s="71"/>
      <c r="I40" s="71"/>
      <c r="J40" s="71"/>
      <c r="K40" s="14" t="s">
        <v>60</v>
      </c>
      <c r="L40" s="15"/>
      <c r="M40" s="15"/>
      <c r="N40" s="64">
        <f>SUM(-O36)</f>
        <v>0</v>
      </c>
      <c r="O40" s="32"/>
      <c r="P40" s="6"/>
      <c r="AB40" s="132"/>
      <c r="AC40" s="141"/>
      <c r="AD40" s="142"/>
      <c r="AE40" s="130"/>
      <c r="AG40" s="146"/>
      <c r="AH40" s="147"/>
      <c r="AI40" s="148"/>
      <c r="AJ40" s="130"/>
    </row>
    <row r="41" spans="1:36" ht="13.5" thickBot="1" x14ac:dyDescent="0.25">
      <c r="A41" s="72" t="s">
        <v>63</v>
      </c>
      <c r="B41" s="189" t="s">
        <v>64</v>
      </c>
      <c r="C41" s="189"/>
      <c r="D41" s="189"/>
      <c r="E41" s="189"/>
      <c r="F41" s="189"/>
      <c r="G41" s="189"/>
      <c r="H41" s="98"/>
      <c r="I41" s="98"/>
      <c r="J41" s="98"/>
      <c r="K41" s="14" t="s">
        <v>61</v>
      </c>
      <c r="L41" s="15"/>
      <c r="M41" s="15"/>
      <c r="N41" s="96">
        <v>0</v>
      </c>
      <c r="O41" s="32"/>
      <c r="P41" s="6"/>
      <c r="Q41" s="22" t="s">
        <v>7</v>
      </c>
      <c r="S41" s="22" t="s">
        <v>37</v>
      </c>
      <c r="W41" s="22" t="s">
        <v>38</v>
      </c>
      <c r="AB41" s="131"/>
      <c r="AC41" s="139"/>
      <c r="AD41" s="140"/>
      <c r="AE41" s="129"/>
      <c r="AG41" s="143"/>
      <c r="AH41" s="144"/>
      <c r="AI41" s="145"/>
      <c r="AJ41" s="129"/>
    </row>
    <row r="42" spans="1:36" ht="14.25" thickTop="1" thickBot="1" x14ac:dyDescent="0.25">
      <c r="A42" s="167" t="s">
        <v>64</v>
      </c>
      <c r="B42" s="168"/>
      <c r="C42" s="168"/>
      <c r="D42" s="168"/>
      <c r="E42" s="168"/>
      <c r="F42" s="168"/>
      <c r="G42" s="174"/>
      <c r="H42" s="177" t="s">
        <v>73</v>
      </c>
      <c r="I42" s="165"/>
      <c r="J42" s="165"/>
      <c r="K42" s="165"/>
      <c r="L42" s="165"/>
      <c r="M42" s="166"/>
      <c r="N42" s="73">
        <f>N36-SUM(O26:O35)+(N41*N37)+O39</f>
        <v>0</v>
      </c>
      <c r="O42" s="32"/>
      <c r="P42" s="6"/>
      <c r="Q42" s="5"/>
      <c r="S42" s="23"/>
      <c r="U42" s="175"/>
      <c r="V42" s="175"/>
      <c r="W42" s="175"/>
      <c r="X42" s="175"/>
      <c r="Y42" s="175"/>
      <c r="AB42" s="132"/>
      <c r="AC42" s="141"/>
      <c r="AD42" s="142"/>
      <c r="AE42" s="130"/>
      <c r="AG42" s="146"/>
      <c r="AH42" s="147"/>
      <c r="AI42" s="148"/>
      <c r="AJ42" s="130"/>
    </row>
    <row r="43" spans="1:36" ht="14.25" thickTop="1" thickBot="1" x14ac:dyDescent="0.25">
      <c r="A43" s="72" t="s">
        <v>39</v>
      </c>
      <c r="B43" s="189" t="s">
        <v>64</v>
      </c>
      <c r="C43" s="189"/>
      <c r="D43" s="189"/>
      <c r="E43" s="189"/>
      <c r="F43" s="189"/>
      <c r="G43" s="191"/>
      <c r="H43" s="164" t="s">
        <v>74</v>
      </c>
      <c r="I43" s="165"/>
      <c r="J43" s="165"/>
      <c r="K43" s="165"/>
      <c r="L43" s="165"/>
      <c r="M43" s="166"/>
      <c r="N43" s="74">
        <f>SUM(N38:N41)</f>
        <v>0</v>
      </c>
      <c r="O43" s="32"/>
      <c r="P43" s="6"/>
      <c r="Q43" s="43" t="str">
        <f>Q29</f>
        <v xml:space="preserve"> </v>
      </c>
      <c r="S43" s="1"/>
      <c r="U43" s="162" t="s">
        <v>64</v>
      </c>
      <c r="V43" s="162"/>
      <c r="W43" s="162"/>
      <c r="X43" s="162"/>
      <c r="Y43" s="162"/>
      <c r="AB43" s="131"/>
      <c r="AC43" s="139"/>
      <c r="AD43" s="140"/>
      <c r="AE43" s="129"/>
      <c r="AG43" s="143"/>
      <c r="AH43" s="144"/>
      <c r="AI43" s="145"/>
      <c r="AJ43" s="129"/>
    </row>
    <row r="44" spans="1:36" ht="13.5" thickTop="1" x14ac:dyDescent="0.2">
      <c r="A44" s="167" t="s">
        <v>64</v>
      </c>
      <c r="B44" s="168"/>
      <c r="C44" s="168"/>
      <c r="D44" s="168"/>
      <c r="E44" s="168"/>
      <c r="F44" s="168"/>
      <c r="G44" s="168"/>
      <c r="H44" s="168"/>
      <c r="I44" s="168"/>
      <c r="J44" s="168"/>
      <c r="K44" s="168"/>
      <c r="L44" s="168"/>
      <c r="M44" s="168"/>
      <c r="N44" s="101"/>
      <c r="O44" s="32"/>
      <c r="P44" s="6"/>
      <c r="Q44" s="43" t="str">
        <f t="shared" ref="Q44:Q49" si="3">Q30</f>
        <v xml:space="preserve"> </v>
      </c>
      <c r="S44" s="1"/>
      <c r="U44" s="162" t="s">
        <v>64</v>
      </c>
      <c r="V44" s="162"/>
      <c r="W44" s="162"/>
      <c r="X44" s="162"/>
      <c r="Y44" s="162"/>
      <c r="AB44" s="132"/>
      <c r="AC44" s="141"/>
      <c r="AD44" s="142"/>
      <c r="AE44" s="130"/>
      <c r="AG44" s="146"/>
      <c r="AH44" s="147"/>
      <c r="AI44" s="148"/>
      <c r="AJ44" s="130"/>
    </row>
    <row r="45" spans="1:36" x14ac:dyDescent="0.2">
      <c r="A45" s="167" t="s">
        <v>64</v>
      </c>
      <c r="B45" s="168"/>
      <c r="C45" s="168"/>
      <c r="D45" s="168"/>
      <c r="E45" s="168"/>
      <c r="F45" s="168"/>
      <c r="G45" s="168"/>
      <c r="H45" s="168"/>
      <c r="I45" s="168"/>
      <c r="J45" s="168"/>
      <c r="K45" s="168"/>
      <c r="L45" s="168"/>
      <c r="M45" s="168"/>
      <c r="N45" s="102"/>
      <c r="O45" s="32"/>
      <c r="P45" s="6"/>
      <c r="Q45" s="43" t="str">
        <f t="shared" si="3"/>
        <v xml:space="preserve"> </v>
      </c>
      <c r="S45" s="1"/>
      <c r="U45" s="162" t="s">
        <v>64</v>
      </c>
      <c r="V45" s="162"/>
      <c r="W45" s="162"/>
      <c r="X45" s="162"/>
      <c r="Y45" s="162"/>
      <c r="AB45" s="131"/>
      <c r="AC45" s="139"/>
      <c r="AD45" s="140"/>
      <c r="AE45" s="129"/>
      <c r="AG45" s="143"/>
      <c r="AH45" s="144"/>
      <c r="AI45" s="145"/>
      <c r="AJ45" s="129"/>
    </row>
    <row r="46" spans="1:36" x14ac:dyDescent="0.2">
      <c r="A46" s="167" t="s">
        <v>64</v>
      </c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8"/>
      <c r="M46" s="168"/>
      <c r="N46" s="102"/>
      <c r="O46" s="32"/>
      <c r="P46" s="6"/>
      <c r="Q46" s="43" t="str">
        <f t="shared" si="3"/>
        <v xml:space="preserve"> </v>
      </c>
      <c r="S46" s="1"/>
      <c r="U46" s="162" t="s">
        <v>64</v>
      </c>
      <c r="V46" s="162"/>
      <c r="W46" s="162"/>
      <c r="X46" s="162"/>
      <c r="Y46" s="162"/>
      <c r="AB46" s="132"/>
      <c r="AC46" s="141"/>
      <c r="AD46" s="142"/>
      <c r="AE46" s="130"/>
      <c r="AG46" s="146"/>
      <c r="AH46" s="147"/>
      <c r="AI46" s="148"/>
      <c r="AJ46" s="130"/>
    </row>
    <row r="47" spans="1:36" ht="13.5" thickBot="1" x14ac:dyDescent="0.25">
      <c r="A47" s="192" t="s">
        <v>64</v>
      </c>
      <c r="B47" s="193"/>
      <c r="C47" s="193"/>
      <c r="D47" s="193"/>
      <c r="E47" s="193"/>
      <c r="F47" s="193"/>
      <c r="G47" s="193"/>
      <c r="H47" s="193"/>
      <c r="I47" s="193"/>
      <c r="J47" s="193"/>
      <c r="K47" s="193"/>
      <c r="L47" s="193"/>
      <c r="M47" s="193"/>
      <c r="N47" s="102"/>
      <c r="O47" s="32"/>
      <c r="P47" s="6"/>
      <c r="Q47" s="43" t="str">
        <f t="shared" si="3"/>
        <v xml:space="preserve"> </v>
      </c>
      <c r="S47" s="1"/>
      <c r="U47" s="162" t="s">
        <v>64</v>
      </c>
      <c r="V47" s="162"/>
      <c r="W47" s="162"/>
      <c r="X47" s="162"/>
      <c r="Y47" s="162"/>
      <c r="AB47" s="131"/>
      <c r="AC47" s="139"/>
      <c r="AD47" s="140"/>
      <c r="AE47" s="129"/>
      <c r="AG47" s="143"/>
      <c r="AH47" s="144"/>
      <c r="AI47" s="145"/>
      <c r="AJ47" s="129"/>
    </row>
    <row r="48" spans="1:36" ht="13.5" thickBot="1" x14ac:dyDescent="0.25">
      <c r="A48" s="75"/>
      <c r="B48" s="76"/>
      <c r="C48" s="76"/>
      <c r="D48" s="76"/>
      <c r="E48" s="76"/>
      <c r="F48" s="76"/>
      <c r="G48" s="76"/>
      <c r="H48" s="77" t="s">
        <v>40</v>
      </c>
      <c r="I48" s="77" t="s">
        <v>41</v>
      </c>
      <c r="J48" s="77" t="s">
        <v>42</v>
      </c>
      <c r="K48" s="77" t="s">
        <v>43</v>
      </c>
      <c r="L48" s="77" t="s">
        <v>44</v>
      </c>
      <c r="M48" s="76"/>
      <c r="N48" s="78" t="s">
        <v>45</v>
      </c>
      <c r="O48" s="32"/>
      <c r="P48" s="6"/>
      <c r="Q48" s="43" t="str">
        <f t="shared" si="3"/>
        <v xml:space="preserve"> </v>
      </c>
      <c r="S48" s="1"/>
      <c r="U48" s="162" t="s">
        <v>64</v>
      </c>
      <c r="V48" s="162"/>
      <c r="W48" s="162"/>
      <c r="X48" s="162"/>
      <c r="Y48" s="162"/>
      <c r="AB48" s="132"/>
      <c r="AC48" s="141"/>
      <c r="AD48" s="142"/>
      <c r="AE48" s="130"/>
      <c r="AG48" s="146"/>
      <c r="AH48" s="147"/>
      <c r="AI48" s="148"/>
      <c r="AJ48" s="130"/>
    </row>
    <row r="49" spans="1:36" x14ac:dyDescent="0.2">
      <c r="A49" s="47"/>
      <c r="B49" s="34"/>
      <c r="C49" s="34"/>
      <c r="D49" s="34"/>
      <c r="E49" s="34"/>
      <c r="F49" s="34" t="s">
        <v>67</v>
      </c>
      <c r="G49" s="34" t="s">
        <v>64</v>
      </c>
      <c r="H49" s="17" t="s">
        <v>64</v>
      </c>
      <c r="I49" s="17" t="s">
        <v>64</v>
      </c>
      <c r="J49" s="17" t="s">
        <v>64</v>
      </c>
      <c r="K49" s="17" t="s">
        <v>64</v>
      </c>
      <c r="L49" s="17" t="s">
        <v>64</v>
      </c>
      <c r="M49" s="17" t="s">
        <v>64</v>
      </c>
      <c r="N49" s="40" t="s">
        <v>64</v>
      </c>
      <c r="O49" s="32"/>
      <c r="P49" s="6"/>
      <c r="Q49" s="43" t="str">
        <f t="shared" si="3"/>
        <v xml:space="preserve"> </v>
      </c>
      <c r="S49" s="1"/>
      <c r="U49" s="162" t="s">
        <v>64</v>
      </c>
      <c r="V49" s="162"/>
      <c r="W49" s="162"/>
      <c r="X49" s="162"/>
      <c r="Y49" s="162"/>
      <c r="AB49" s="131"/>
      <c r="AC49" s="139"/>
      <c r="AD49" s="140"/>
      <c r="AE49" s="129" t="s">
        <v>64</v>
      </c>
      <c r="AG49" s="143"/>
      <c r="AH49" s="144"/>
      <c r="AI49" s="145"/>
      <c r="AJ49" s="129"/>
    </row>
    <row r="50" spans="1:36" x14ac:dyDescent="0.2">
      <c r="A50" s="47"/>
      <c r="B50" s="34"/>
      <c r="C50" s="34"/>
      <c r="D50" s="34"/>
      <c r="E50" s="34"/>
      <c r="F50" s="34"/>
      <c r="G50" s="34"/>
      <c r="H50" s="17" t="s">
        <v>64</v>
      </c>
      <c r="I50" s="17" t="s">
        <v>64</v>
      </c>
      <c r="J50" s="17" t="s">
        <v>64</v>
      </c>
      <c r="K50" s="17" t="s">
        <v>64</v>
      </c>
      <c r="L50" s="17" t="s">
        <v>64</v>
      </c>
      <c r="M50" s="17" t="s">
        <v>64</v>
      </c>
      <c r="N50" s="40" t="s">
        <v>64</v>
      </c>
      <c r="O50" s="32"/>
      <c r="P50" s="6"/>
      <c r="AB50" s="132"/>
      <c r="AC50" s="141"/>
      <c r="AD50" s="142"/>
      <c r="AE50" s="130"/>
      <c r="AG50" s="146"/>
      <c r="AH50" s="147"/>
      <c r="AI50" s="148"/>
      <c r="AJ50" s="130"/>
    </row>
    <row r="51" spans="1:36" x14ac:dyDescent="0.2">
      <c r="A51" s="47"/>
      <c r="B51" s="34"/>
      <c r="C51" s="34"/>
      <c r="D51" s="34"/>
      <c r="E51" s="34"/>
      <c r="F51" s="34"/>
      <c r="G51" s="34"/>
      <c r="H51" s="17" t="s">
        <v>64</v>
      </c>
      <c r="I51" s="17" t="s">
        <v>64</v>
      </c>
      <c r="J51" s="17" t="s">
        <v>64</v>
      </c>
      <c r="K51" s="17" t="s">
        <v>64</v>
      </c>
      <c r="L51" s="17" t="s">
        <v>64</v>
      </c>
      <c r="M51" s="17" t="s">
        <v>64</v>
      </c>
      <c r="N51" s="40" t="s">
        <v>64</v>
      </c>
      <c r="O51" s="32"/>
      <c r="P51" s="6"/>
      <c r="U51" s="22" t="s">
        <v>32</v>
      </c>
      <c r="AB51" s="131"/>
      <c r="AC51" s="139"/>
      <c r="AD51" s="140"/>
      <c r="AE51" s="129"/>
      <c r="AG51" s="143"/>
      <c r="AH51" s="144"/>
      <c r="AI51" s="145"/>
      <c r="AJ51" s="129"/>
    </row>
    <row r="52" spans="1:36" x14ac:dyDescent="0.2">
      <c r="A52" s="47"/>
      <c r="B52" s="34"/>
      <c r="C52" s="34"/>
      <c r="D52" s="34"/>
      <c r="E52" s="34"/>
      <c r="F52" s="34"/>
      <c r="G52" s="34"/>
      <c r="H52" s="17" t="s">
        <v>64</v>
      </c>
      <c r="I52" s="17" t="s">
        <v>64</v>
      </c>
      <c r="J52" s="17" t="s">
        <v>64</v>
      </c>
      <c r="K52" s="17" t="s">
        <v>64</v>
      </c>
      <c r="L52" s="17" t="s">
        <v>64</v>
      </c>
      <c r="M52" s="17" t="s">
        <v>64</v>
      </c>
      <c r="N52" s="40" t="s">
        <v>64</v>
      </c>
      <c r="O52" s="32"/>
      <c r="P52" s="6"/>
      <c r="U52" s="22" t="s">
        <v>46</v>
      </c>
      <c r="AB52" s="132"/>
      <c r="AC52" s="141"/>
      <c r="AD52" s="142"/>
      <c r="AE52" s="130"/>
      <c r="AG52" s="146"/>
      <c r="AH52" s="147"/>
      <c r="AI52" s="148"/>
      <c r="AJ52" s="130"/>
    </row>
    <row r="53" spans="1:36" x14ac:dyDescent="0.2">
      <c r="A53" s="48"/>
      <c r="B53" s="46"/>
      <c r="C53" s="46"/>
      <c r="D53" s="46"/>
      <c r="E53" s="46"/>
      <c r="F53" s="46"/>
      <c r="G53" s="46"/>
      <c r="H53" s="17" t="s">
        <v>64</v>
      </c>
      <c r="I53" s="17" t="s">
        <v>64</v>
      </c>
      <c r="J53" s="17" t="s">
        <v>64</v>
      </c>
      <c r="K53" s="17" t="s">
        <v>64</v>
      </c>
      <c r="L53" s="17" t="s">
        <v>64</v>
      </c>
      <c r="M53" s="17" t="s">
        <v>64</v>
      </c>
      <c r="N53" s="40" t="s">
        <v>64</v>
      </c>
      <c r="O53" s="32"/>
      <c r="P53" s="6"/>
      <c r="AB53" s="131"/>
      <c r="AC53" s="139"/>
      <c r="AD53" s="140"/>
      <c r="AE53" s="129"/>
      <c r="AG53" s="143"/>
      <c r="AH53" s="144"/>
      <c r="AI53" s="145"/>
      <c r="AJ53" s="129"/>
    </row>
    <row r="54" spans="1:36" ht="13.5" thickBot="1" x14ac:dyDescent="0.25">
      <c r="A54" s="48"/>
      <c r="B54" s="49"/>
      <c r="C54" s="49"/>
      <c r="D54" s="49"/>
      <c r="E54" s="49"/>
      <c r="F54" s="49"/>
      <c r="G54" s="49"/>
      <c r="H54" s="17" t="s">
        <v>64</v>
      </c>
      <c r="I54" s="17" t="s">
        <v>64</v>
      </c>
      <c r="J54" s="17" t="s">
        <v>64</v>
      </c>
      <c r="K54" s="39" t="s">
        <v>64</v>
      </c>
      <c r="L54" s="39" t="s">
        <v>64</v>
      </c>
      <c r="M54" s="17" t="s">
        <v>64</v>
      </c>
      <c r="N54" s="40" t="s">
        <v>64</v>
      </c>
      <c r="O54" s="32"/>
      <c r="P54" s="6"/>
      <c r="Q54" s="22" t="s">
        <v>7</v>
      </c>
      <c r="S54" s="22" t="s">
        <v>37</v>
      </c>
      <c r="W54" s="22" t="s">
        <v>38</v>
      </c>
      <c r="AB54" s="132"/>
      <c r="AC54" s="141"/>
      <c r="AD54" s="142"/>
      <c r="AE54" s="130"/>
      <c r="AG54" s="146"/>
      <c r="AH54" s="147"/>
      <c r="AI54" s="148"/>
      <c r="AJ54" s="130"/>
    </row>
    <row r="55" spans="1:36" ht="14.25" thickTop="1" thickBot="1" x14ac:dyDescent="0.25">
      <c r="A55" s="27"/>
      <c r="B55" s="28"/>
      <c r="C55" s="28"/>
      <c r="D55" s="28"/>
      <c r="E55" s="28"/>
      <c r="F55" s="28"/>
      <c r="G55" s="28"/>
      <c r="H55" s="28" t="s">
        <v>47</v>
      </c>
      <c r="I55" s="28"/>
      <c r="J55" s="28"/>
      <c r="K55" s="28"/>
      <c r="L55" s="28"/>
      <c r="M55" s="28"/>
      <c r="N55" s="41">
        <f>SUM(N49:N54)</f>
        <v>0</v>
      </c>
      <c r="O55" s="32"/>
      <c r="P55" s="6"/>
      <c r="Q55" s="119" t="s">
        <v>64</v>
      </c>
      <c r="S55" s="23"/>
      <c r="U55" s="175"/>
      <c r="V55" s="175"/>
      <c r="W55" s="175"/>
      <c r="X55" s="175"/>
      <c r="Y55" s="175"/>
      <c r="AB55" s="131"/>
      <c r="AC55" s="139"/>
      <c r="AD55" s="140"/>
      <c r="AE55" s="129"/>
      <c r="AG55" s="143"/>
      <c r="AH55" s="144"/>
      <c r="AI55" s="145"/>
      <c r="AJ55" s="129"/>
    </row>
    <row r="56" spans="1:36" x14ac:dyDescent="0.2">
      <c r="A56" s="29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1"/>
      <c r="O56" s="32"/>
      <c r="P56" s="6"/>
      <c r="Q56" s="119" t="s">
        <v>64</v>
      </c>
      <c r="S56" s="1" t="s">
        <v>64</v>
      </c>
      <c r="U56" s="162" t="s">
        <v>64</v>
      </c>
      <c r="V56" s="162"/>
      <c r="W56" s="162"/>
      <c r="X56" s="162"/>
      <c r="Y56" s="162"/>
      <c r="AB56" s="132"/>
      <c r="AC56" s="141"/>
      <c r="AD56" s="142"/>
      <c r="AE56" s="130"/>
      <c r="AG56" s="146"/>
      <c r="AH56" s="147"/>
      <c r="AI56" s="148"/>
      <c r="AJ56" s="130"/>
    </row>
    <row r="57" spans="1:36" x14ac:dyDescent="0.2">
      <c r="A57" s="14" t="s">
        <v>48</v>
      </c>
      <c r="B57" s="45"/>
      <c r="C57" s="187" t="s">
        <v>64</v>
      </c>
      <c r="D57" s="187"/>
      <c r="E57" s="187"/>
      <c r="F57" s="187"/>
      <c r="G57" s="187"/>
      <c r="H57" s="187"/>
      <c r="I57" s="187"/>
      <c r="J57" s="187"/>
      <c r="K57" s="15"/>
      <c r="L57" s="15" t="s">
        <v>7</v>
      </c>
      <c r="M57" s="185" t="s">
        <v>64</v>
      </c>
      <c r="N57" s="190"/>
      <c r="O57" s="32"/>
      <c r="P57" s="6"/>
      <c r="Q57" s="119" t="s">
        <v>64</v>
      </c>
      <c r="S57" s="1" t="s">
        <v>64</v>
      </c>
      <c r="U57" s="162" t="s">
        <v>64</v>
      </c>
      <c r="V57" s="162"/>
      <c r="W57" s="162"/>
      <c r="X57" s="162"/>
      <c r="Y57" s="162"/>
      <c r="AB57" s="149" t="s">
        <v>92</v>
      </c>
      <c r="AC57" s="150"/>
      <c r="AD57" s="151"/>
      <c r="AE57" s="154">
        <f>SUM(AE17:AE56)</f>
        <v>0</v>
      </c>
      <c r="AG57" s="149" t="s">
        <v>92</v>
      </c>
      <c r="AH57" s="156"/>
      <c r="AI57" s="157"/>
      <c r="AJ57" s="154">
        <f>SUM(AJ17:AJ56)</f>
        <v>0</v>
      </c>
    </row>
    <row r="58" spans="1:36" x14ac:dyDescent="0.2">
      <c r="A58" s="29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44" t="s">
        <v>64</v>
      </c>
      <c r="N58" s="31"/>
      <c r="O58" s="32"/>
      <c r="P58" s="6"/>
      <c r="Q58" s="119" t="s">
        <v>64</v>
      </c>
      <c r="S58" s="1" t="s">
        <v>64</v>
      </c>
      <c r="U58" s="162" t="s">
        <v>64</v>
      </c>
      <c r="V58" s="162"/>
      <c r="W58" s="162"/>
      <c r="X58" s="162"/>
      <c r="Y58" s="162"/>
      <c r="AB58" s="152"/>
      <c r="AC58" s="137"/>
      <c r="AD58" s="153"/>
      <c r="AE58" s="155"/>
      <c r="AG58" s="158"/>
      <c r="AH58" s="159"/>
      <c r="AI58" s="160"/>
      <c r="AJ58" s="155"/>
    </row>
    <row r="59" spans="1:36" x14ac:dyDescent="0.2">
      <c r="A59" s="14" t="s">
        <v>49</v>
      </c>
      <c r="B59" s="187" t="s">
        <v>64</v>
      </c>
      <c r="C59" s="187"/>
      <c r="D59" s="187"/>
      <c r="E59" s="187"/>
      <c r="F59" s="187"/>
      <c r="G59" s="15" t="s">
        <v>49</v>
      </c>
      <c r="H59" s="15"/>
      <c r="I59" s="187" t="s">
        <v>64</v>
      </c>
      <c r="J59" s="187"/>
      <c r="K59" s="187"/>
      <c r="L59" s="15" t="s">
        <v>7</v>
      </c>
      <c r="M59" s="185" t="s">
        <v>64</v>
      </c>
      <c r="N59" s="190"/>
      <c r="O59" s="32"/>
      <c r="P59" s="6"/>
      <c r="Q59" s="119" t="s">
        <v>64</v>
      </c>
      <c r="S59" s="1" t="s">
        <v>64</v>
      </c>
      <c r="U59" s="162" t="s">
        <v>64</v>
      </c>
      <c r="V59" s="162"/>
      <c r="W59" s="162"/>
      <c r="X59" s="162"/>
      <c r="Y59" s="162"/>
    </row>
    <row r="60" spans="1:36" x14ac:dyDescent="0.2">
      <c r="P60" s="6"/>
      <c r="Q60" s="119" t="s">
        <v>64</v>
      </c>
      <c r="S60" s="1" t="s">
        <v>64</v>
      </c>
      <c r="U60" s="162" t="s">
        <v>64</v>
      </c>
      <c r="V60" s="162"/>
      <c r="W60" s="162"/>
      <c r="X60" s="162"/>
      <c r="Y60" s="162"/>
    </row>
    <row r="61" spans="1:36" x14ac:dyDescent="0.2">
      <c r="P61" s="6"/>
      <c r="Q61" s="119" t="s">
        <v>64</v>
      </c>
      <c r="S61" s="1" t="s">
        <v>64</v>
      </c>
      <c r="U61" s="162" t="s">
        <v>64</v>
      </c>
      <c r="V61" s="162"/>
      <c r="W61" s="162"/>
      <c r="X61" s="162"/>
      <c r="Y61" s="162"/>
    </row>
    <row r="62" spans="1:36" x14ac:dyDescent="0.2">
      <c r="P62" s="6"/>
      <c r="Q62" s="119" t="s">
        <v>64</v>
      </c>
      <c r="S62" s="1" t="s">
        <v>64</v>
      </c>
      <c r="U62" s="162" t="s">
        <v>64</v>
      </c>
      <c r="V62" s="162"/>
      <c r="W62" s="162"/>
      <c r="X62" s="162"/>
      <c r="Y62" s="162"/>
    </row>
    <row r="63" spans="1:36" x14ac:dyDescent="0.2">
      <c r="P63" s="6"/>
    </row>
    <row r="64" spans="1:36" x14ac:dyDescent="0.2">
      <c r="P64" s="6"/>
    </row>
    <row r="65" spans="16:16" x14ac:dyDescent="0.2">
      <c r="P65" s="6"/>
    </row>
    <row r="66" spans="16:16" x14ac:dyDescent="0.2">
      <c r="P66" s="6"/>
    </row>
    <row r="67" spans="16:16" x14ac:dyDescent="0.2">
      <c r="P67" s="6"/>
    </row>
  </sheetData>
  <sheetProtection password="EC89" sheet="1" objects="1" scenarios="1"/>
  <mergeCells count="164">
    <mergeCell ref="U48:Y48"/>
    <mergeCell ref="U49:Y49"/>
    <mergeCell ref="C57:J57"/>
    <mergeCell ref="A10:H10"/>
    <mergeCell ref="U62:Y62"/>
    <mergeCell ref="U58:Y58"/>
    <mergeCell ref="U59:Y59"/>
    <mergeCell ref="U60:Y60"/>
    <mergeCell ref="U61:Y61"/>
    <mergeCell ref="B41:G41"/>
    <mergeCell ref="U55:Y55"/>
    <mergeCell ref="U56:Y56"/>
    <mergeCell ref="M59:N59"/>
    <mergeCell ref="B43:G43"/>
    <mergeCell ref="B13:E13"/>
    <mergeCell ref="M57:N57"/>
    <mergeCell ref="A46:M46"/>
    <mergeCell ref="A47:M47"/>
    <mergeCell ref="B17:E17"/>
    <mergeCell ref="I59:K59"/>
    <mergeCell ref="B59:F59"/>
    <mergeCell ref="W1:Y1"/>
    <mergeCell ref="R1:S1"/>
    <mergeCell ref="L8:O8"/>
    <mergeCell ref="U47:Y47"/>
    <mergeCell ref="A11:H11"/>
    <mergeCell ref="B15:E15"/>
    <mergeCell ref="U43:Y43"/>
    <mergeCell ref="U13:Y13"/>
    <mergeCell ref="A8:E8"/>
    <mergeCell ref="L7:N7"/>
    <mergeCell ref="U14:Y14"/>
    <mergeCell ref="U15:Y15"/>
    <mergeCell ref="U16:Y16"/>
    <mergeCell ref="U46:Y46"/>
    <mergeCell ref="U17:Y17"/>
    <mergeCell ref="U44:Y44"/>
    <mergeCell ref="U45:Y45"/>
    <mergeCell ref="B7:H7"/>
    <mergeCell ref="AG57:AI58"/>
    <mergeCell ref="AC53:AD54"/>
    <mergeCell ref="AC55:AD56"/>
    <mergeCell ref="AG53:AI54"/>
    <mergeCell ref="AE57:AE58"/>
    <mergeCell ref="AE53:AE54"/>
    <mergeCell ref="AE55:AE56"/>
    <mergeCell ref="A9:H9"/>
    <mergeCell ref="F8:H8"/>
    <mergeCell ref="H43:M43"/>
    <mergeCell ref="A45:M45"/>
    <mergeCell ref="J8:K8"/>
    <mergeCell ref="M20:O20"/>
    <mergeCell ref="A44:M44"/>
    <mergeCell ref="A42:G42"/>
    <mergeCell ref="M9:O9"/>
    <mergeCell ref="U42:Y42"/>
    <mergeCell ref="J10:O10"/>
    <mergeCell ref="J38:M38"/>
    <mergeCell ref="H42:M42"/>
    <mergeCell ref="U18:Y18"/>
    <mergeCell ref="U19:Y19"/>
    <mergeCell ref="U20:Y20"/>
    <mergeCell ref="U57:Y57"/>
    <mergeCell ref="AE29:AE30"/>
    <mergeCell ref="AG33:AI34"/>
    <mergeCell ref="AE37:AE38"/>
    <mergeCell ref="AE39:AE40"/>
    <mergeCell ref="AE33:AE34"/>
    <mergeCell ref="AE35:AE36"/>
    <mergeCell ref="AE41:AE42"/>
    <mergeCell ref="AB49:AB50"/>
    <mergeCell ref="AG55:AI56"/>
    <mergeCell ref="AG51:AI52"/>
    <mergeCell ref="AC49:AD50"/>
    <mergeCell ref="AC51:AD52"/>
    <mergeCell ref="AC43:AD44"/>
    <mergeCell ref="AC47:AD48"/>
    <mergeCell ref="AG35:AI36"/>
    <mergeCell ref="AG47:AI48"/>
    <mergeCell ref="AG49:AI50"/>
    <mergeCell ref="AE49:AE50"/>
    <mergeCell ref="AE51:AE52"/>
    <mergeCell ref="AE45:AE46"/>
    <mergeCell ref="AE47:AE48"/>
    <mergeCell ref="AG41:AI42"/>
    <mergeCell ref="AE43:AE44"/>
    <mergeCell ref="AC41:AD42"/>
    <mergeCell ref="AJ53:AJ54"/>
    <mergeCell ref="AJ55:AJ56"/>
    <mergeCell ref="AJ57:AJ58"/>
    <mergeCell ref="AJ33:AJ34"/>
    <mergeCell ref="AJ35:AJ36"/>
    <mergeCell ref="AJ43:AJ44"/>
    <mergeCell ref="AJ45:AJ46"/>
    <mergeCell ref="AJ47:AJ48"/>
    <mergeCell ref="AJ49:AJ50"/>
    <mergeCell ref="AJ51:AJ52"/>
    <mergeCell ref="AB51:AB52"/>
    <mergeCell ref="AB47:AB48"/>
    <mergeCell ref="AB31:AB32"/>
    <mergeCell ref="AB57:AD58"/>
    <mergeCell ref="AG29:AI30"/>
    <mergeCell ref="AG31:AI32"/>
    <mergeCell ref="AB35:AB36"/>
    <mergeCell ref="AB37:AB38"/>
    <mergeCell ref="AB39:AB40"/>
    <mergeCell ref="AC45:AD46"/>
    <mergeCell ref="AB41:AB42"/>
    <mergeCell ref="AB43:AB44"/>
    <mergeCell ref="AB45:AB46"/>
    <mergeCell ref="AE31:AE32"/>
    <mergeCell ref="AC37:AD38"/>
    <mergeCell ref="AC39:AD40"/>
    <mergeCell ref="AC31:AD32"/>
    <mergeCell ref="AC33:AD34"/>
    <mergeCell ref="AC35:AD36"/>
    <mergeCell ref="AG43:AI44"/>
    <mergeCell ref="AB55:AB56"/>
    <mergeCell ref="AB53:AB54"/>
    <mergeCell ref="AC29:AD30"/>
    <mergeCell ref="AG45:AI46"/>
    <mergeCell ref="AB27:AB28"/>
    <mergeCell ref="AB29:AB30"/>
    <mergeCell ref="AC19:AD20"/>
    <mergeCell ref="AC21:AD22"/>
    <mergeCell ref="AC23:AD24"/>
    <mergeCell ref="AC27:AD28"/>
    <mergeCell ref="AB23:AB24"/>
    <mergeCell ref="AB25:AB26"/>
    <mergeCell ref="AB33:AB34"/>
    <mergeCell ref="AC25:AD26"/>
    <mergeCell ref="AJ21:AJ22"/>
    <mergeCell ref="AE19:AE20"/>
    <mergeCell ref="AE21:AE22"/>
    <mergeCell ref="AE23:AE24"/>
    <mergeCell ref="AJ19:AJ20"/>
    <mergeCell ref="AG19:AI20"/>
    <mergeCell ref="AG21:AI22"/>
    <mergeCell ref="AG23:AI24"/>
    <mergeCell ref="AB21:AB22"/>
    <mergeCell ref="AB14:AD15"/>
    <mergeCell ref="AJ17:AJ18"/>
    <mergeCell ref="AB17:AB18"/>
    <mergeCell ref="AG16:AI16"/>
    <mergeCell ref="AG14:AJ15"/>
    <mergeCell ref="AC16:AD16"/>
    <mergeCell ref="AC17:AD18"/>
    <mergeCell ref="AG17:AI18"/>
    <mergeCell ref="AJ41:AJ42"/>
    <mergeCell ref="AJ27:AJ28"/>
    <mergeCell ref="AJ29:AJ30"/>
    <mergeCell ref="AJ31:AJ32"/>
    <mergeCell ref="AG27:AI28"/>
    <mergeCell ref="AG39:AI40"/>
    <mergeCell ref="AJ39:AJ40"/>
    <mergeCell ref="AG25:AI26"/>
    <mergeCell ref="AJ37:AJ38"/>
    <mergeCell ref="AE17:AE18"/>
    <mergeCell ref="AB19:AB20"/>
    <mergeCell ref="AE25:AE26"/>
    <mergeCell ref="AE27:AE28"/>
    <mergeCell ref="AJ23:AJ24"/>
    <mergeCell ref="AJ25:AJ26"/>
    <mergeCell ref="AG37:AI38"/>
  </mergeCells>
  <phoneticPr fontId="0" type="noConversion"/>
  <dataValidations disablePrompts="1" count="1">
    <dataValidation type="list" allowBlank="1" showInputMessage="1" showErrorMessage="1" sqref="L8:O8">
      <formula1>MemberOfList</formula1>
    </dataValidation>
  </dataValidations>
  <printOptions horizontalCentered="1"/>
  <pageMargins left="0.25" right="0.25" top="0.5" bottom="0.5" header="0.25" footer="0.25"/>
  <pageSetup scale="86" fitToWidth="2" orientation="portrait" horizontalDpi="4294967292" r:id="rId1"/>
  <headerFooter alignWithMargins="0">
    <oddFooter xml:space="preserve">&amp;L&amp;8
&amp;C&amp;8Page&amp;P 
 &amp;R&amp;8&amp;D </oddFooter>
  </headerFooter>
  <colBreaks count="2" manualBreakCount="2">
    <brk id="15" max="1048575" man="1"/>
    <brk id="26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40</vt:i4>
      </vt:variant>
    </vt:vector>
  </HeadingPairs>
  <TitlesOfParts>
    <vt:vector size="42" baseType="lpstr">
      <vt:lpstr>MemberList</vt:lpstr>
      <vt:lpstr>Expense Report 2015</vt:lpstr>
      <vt:lpstr>Date1</vt:lpstr>
      <vt:lpstr>Date2</vt:lpstr>
      <vt:lpstr>Date3</vt:lpstr>
      <vt:lpstr>Date4</vt:lpstr>
      <vt:lpstr>Date5</vt:lpstr>
      <vt:lpstr>Date6</vt:lpstr>
      <vt:lpstr>Date7</vt:lpstr>
      <vt:lpstr>GuestsDay1</vt:lpstr>
      <vt:lpstr>GuestsDay2</vt:lpstr>
      <vt:lpstr>GuestsDay3</vt:lpstr>
      <vt:lpstr>GuestsDay4</vt:lpstr>
      <vt:lpstr>GuestsDay5</vt:lpstr>
      <vt:lpstr>GuestsDay6</vt:lpstr>
      <vt:lpstr>GuestsDay7</vt:lpstr>
      <vt:lpstr>MealsDay1</vt:lpstr>
      <vt:lpstr>MealsDay2</vt:lpstr>
      <vt:lpstr>MealsDay3</vt:lpstr>
      <vt:lpstr>MealsDay4</vt:lpstr>
      <vt:lpstr>MealsDay5</vt:lpstr>
      <vt:lpstr>MealsDay6</vt:lpstr>
      <vt:lpstr>MealsDay7</vt:lpstr>
      <vt:lpstr>MemberOfList</vt:lpstr>
      <vt:lpstr>Mileage_Miles</vt:lpstr>
      <vt:lpstr>Name</vt:lpstr>
      <vt:lpstr>PeriodEndDate</vt:lpstr>
      <vt:lpstr>'Expense Report 2015'!Print_Area</vt:lpstr>
      <vt:lpstr>TaxiDay1</vt:lpstr>
      <vt:lpstr>TaxiDay2</vt:lpstr>
      <vt:lpstr>TaxiDay3</vt:lpstr>
      <vt:lpstr>TaxiDay4</vt:lpstr>
      <vt:lpstr>TaxiDay5</vt:lpstr>
      <vt:lpstr>TaxiDay6</vt:lpstr>
      <vt:lpstr>TaxiDay7</vt:lpstr>
      <vt:lpstr>TipsDay1</vt:lpstr>
      <vt:lpstr>TipsDay2</vt:lpstr>
      <vt:lpstr>TipsDay3</vt:lpstr>
      <vt:lpstr>TipsDay4</vt:lpstr>
      <vt:lpstr>TipsDay5</vt:lpstr>
      <vt:lpstr>TipsDay6</vt:lpstr>
      <vt:lpstr>TipsDay7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Gateway Customer</dc:creator>
  <cp:lastModifiedBy>Lotito, Jessica M.</cp:lastModifiedBy>
  <cp:lastPrinted>2012-12-20T22:04:26Z</cp:lastPrinted>
  <dcterms:created xsi:type="dcterms:W3CDTF">1999-12-09T16:52:18Z</dcterms:created>
  <dcterms:modified xsi:type="dcterms:W3CDTF">2015-01-06T17:06:40Z</dcterms:modified>
</cp:coreProperties>
</file>