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0" documentId="8_{ACFCE9DE-C301-4211-970C-17447FA1D630}" xr6:coauthVersionLast="45" xr6:coauthVersionMax="45" xr10:uidLastSave="{00000000-0000-0000-0000-000000000000}"/>
  <bookViews>
    <workbookView xWindow="-110" yWindow="-110" windowWidth="19420" windowHeight="10420" xr2:uid="{4DB00FF5-8C41-41A3-A876-EE0EF4B22840}"/>
  </bookViews>
  <sheets>
    <sheet name="Estimate n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G16" i="1"/>
  <c r="G31" i="1"/>
  <c r="I31" i="1"/>
  <c r="G25" i="1"/>
  <c r="I25" i="1"/>
  <c r="G19" i="1"/>
  <c r="I19" i="1"/>
  <c r="G18" i="1"/>
  <c r="I18" i="1"/>
  <c r="J4" i="1"/>
  <c r="J17" i="1"/>
  <c r="G17" i="1"/>
  <c r="I17" i="1"/>
  <c r="G4" i="1"/>
  <c r="I4" i="1"/>
  <c r="G3" i="1"/>
  <c r="I3" i="1"/>
  <c r="G30" i="1"/>
  <c r="I30" i="1"/>
  <c r="G32" i="1"/>
  <c r="I32" i="1"/>
  <c r="G29" i="1"/>
  <c r="I29" i="1"/>
  <c r="G23" i="1"/>
  <c r="I23" i="1"/>
  <c r="G24" i="1"/>
  <c r="I24" i="1"/>
  <c r="G36" i="1"/>
  <c r="I36" i="1"/>
  <c r="G12" i="1"/>
  <c r="I12" i="1"/>
  <c r="G11" i="1"/>
  <c r="I11" i="1"/>
  <c r="G6" i="1"/>
  <c r="I6" i="1"/>
  <c r="G5" i="1"/>
  <c r="I5" i="1"/>
  <c r="I7" i="1"/>
  <c r="I37" i="1"/>
  <c r="I33" i="1"/>
  <c r="I20" i="1"/>
</calcChain>
</file>

<file path=xl/sharedStrings.xml><?xml version="1.0" encoding="utf-8"?>
<sst xmlns="http://schemas.openxmlformats.org/spreadsheetml/2006/main" count="174" uniqueCount="68">
  <si>
    <t>Sample Type</t>
  </si>
  <si>
    <t>Milk</t>
  </si>
  <si>
    <t>Teat swab</t>
  </si>
  <si>
    <t>Bedding</t>
  </si>
  <si>
    <t>Bulk tank</t>
  </si>
  <si>
    <t>Farms</t>
  </si>
  <si>
    <t>Months</t>
  </si>
  <si>
    <t>Cows</t>
  </si>
  <si>
    <t>Quarters</t>
  </si>
  <si>
    <t>Total</t>
  </si>
  <si>
    <t>NA</t>
  </si>
  <si>
    <t>Replicates</t>
  </si>
  <si>
    <t>Sub Total</t>
  </si>
  <si>
    <t>ON FARM</t>
  </si>
  <si>
    <t>ALIQUOTS</t>
  </si>
  <si>
    <t>Sample size</t>
  </si>
  <si>
    <t>10 mL</t>
  </si>
  <si>
    <t>250 mL</t>
  </si>
  <si>
    <t>1.8 mL</t>
  </si>
  <si>
    <t>PMA</t>
  </si>
  <si>
    <t>Aerobic Culture</t>
  </si>
  <si>
    <t>Physical properties</t>
  </si>
  <si>
    <t>Protocol notes</t>
  </si>
  <si>
    <t>1 swab/6 mL sterile water</t>
  </si>
  <si>
    <t>3 5x9 whirlpaks</t>
  </si>
  <si>
    <t>straw bedding will need more space: gal ziplock instead of whirlpak</t>
  </si>
  <si>
    <t>1.8 ml</t>
  </si>
  <si>
    <t>1 5x9 whirlpak for MN</t>
  </si>
  <si>
    <t>1 5x9 whirlpak for UVM</t>
  </si>
  <si>
    <t>200 ul</t>
  </si>
  <si>
    <t>Shotgun</t>
  </si>
  <si>
    <t>Actual</t>
  </si>
  <si>
    <t>No PMA</t>
  </si>
  <si>
    <t>0.1 g/1.5mL water</t>
  </si>
  <si>
    <t>dry 1mm pieces ~0.25 g , 2 mL</t>
  </si>
  <si>
    <t>this is exactly the same as the no PMA aliquot, they were done in parallel</t>
  </si>
  <si>
    <t>untreated</t>
  </si>
  <si>
    <t>Potential use</t>
  </si>
  <si>
    <t>amplicon, shotgun</t>
  </si>
  <si>
    <t>amplicon</t>
  </si>
  <si>
    <t>amplicon, shotgun, culture</t>
  </si>
  <si>
    <t>1 cup bag</t>
  </si>
  <si>
    <t>aliquots</t>
  </si>
  <si>
    <t>1.8 mL?</t>
  </si>
  <si>
    <t>culture</t>
  </si>
  <si>
    <t>2 mL tube</t>
  </si>
  <si>
    <t>Quantity</t>
  </si>
  <si>
    <t>chopped finely</t>
  </si>
  <si>
    <t>no PMA, in water</t>
  </si>
  <si>
    <t>PMA, in water</t>
  </si>
  <si>
    <t>PMA, chopped finely, in water</t>
  </si>
  <si>
    <t>no PMA, chopped finely, in water</t>
  </si>
  <si>
    <t>Processing Method</t>
  </si>
  <si>
    <t>Aseptic Milk Quarter milk</t>
  </si>
  <si>
    <t>Bulk tank milk</t>
  </si>
  <si>
    <t>?</t>
  </si>
  <si>
    <t>Current Measurements</t>
  </si>
  <si>
    <t>Culture pathogen/ID, SCC, milk quality, MALDI-TOF</t>
  </si>
  <si>
    <t>pH, EC, moisture, culture pathogen</t>
  </si>
  <si>
    <t>horizontal shaker swab/water 15 min</t>
  </si>
  <si>
    <t>grind finely, suspend in 5 mL water, shake 25 minutes</t>
  </si>
  <si>
    <t>delivered</t>
  </si>
  <si>
    <t>has been used for analysis</t>
  </si>
  <si>
    <t>1 5x9 whirlpak</t>
  </si>
  <si>
    <t>estimated n</t>
  </si>
  <si>
    <t>Functional Inhibitor Co cultures</t>
  </si>
  <si>
    <t>Asa bedding isolates</t>
  </si>
  <si>
    <t>extra, this is what Asa is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</si>
</sst>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0" borderId="0" xfId="0" applyBorder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211455</xdr:colOff>
      <xdr:row>0</xdr:row>
      <xdr:rowOff>45720</xdr:rowOff>
    </xdr:from>
    <xdr:to>
      <xdr:col>14</xdr:col>
      <xdr:colOff>45720</xdr:colOff>
      <xdr:row>3</xdr:row>
      <xdr:rowOff>135255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8C2BC7-1F19-4230-BBB7-27BA5B317398}"/>
            </a:ext>
          </a:extLst>
        </xdr:cNvPr>
        <xdr:cNvSpPr txBox="1"/>
      </xdr:nvSpPr>
      <xdr:spPr>
        <a:xfrm>
          <a:off x="8593455" y="45720"/>
          <a:ext cx="2272665" cy="6324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Stony Pond</a:t>
          </a:r>
          <a:r>
            <a:rPr lang="en-US" sz="1100" baseline="0"/>
            <a:t> was sampled 2x</a:t>
          </a:r>
        </a:p>
        <a:p>
          <a:r>
            <a:rPr lang="en-US" sz="1100" baseline="0"/>
            <a:t>Choiniere was sampled 4x</a:t>
          </a:r>
        </a:p>
        <a:p>
          <a:r>
            <a:rPr lang="en-US" sz="1100" baseline="0"/>
            <a:t>All else sampled 3 x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3C85-8402-4415-A451-E3BC7D6C5471}">
  <dimension ref="A1:K52"/>
  <sheetViews>
    <sheetView tabSelected="1" topLeftCell="A7" zoomScale="90" zoomScaleNormal="90" workbookViewId="0">
      <selection activeCell="L19" sqref="L19"/>
    </sheetView>
  </sheetViews>
  <sheetFormatPr defaultRowHeight="14.5" x14ac:dyDescent="0.35"/>
  <cols>
    <col min="1" max="1" width="17.6328125" customWidth="1"/>
    <col min="2" max="2" width="26.453125" customWidth="1"/>
    <col min="3" max="3" width="10.90625" customWidth="1"/>
    <col min="5" max="5" width="9.6328125" customWidth="1"/>
    <col min="8" max="8" width="10.54296875" customWidth="1"/>
    <col min="10" max="10" width="11.54296875" style="3" customWidth="1"/>
  </cols>
  <sheetData>
    <row r="1" spans="1:11" x14ac:dyDescent="0.35">
      <c r="A1" s="1" t="s">
        <v>13</v>
      </c>
    </row>
    <row r="2" spans="1:11" x14ac:dyDescent="0.35">
      <c r="A2" s="5" t="s">
        <v>0</v>
      </c>
      <c r="B2" s="5" t="s">
        <v>15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12</v>
      </c>
      <c r="H2" s="5" t="s">
        <v>11</v>
      </c>
      <c r="I2" s="5" t="s">
        <v>9</v>
      </c>
      <c r="J2" s="6" t="s">
        <v>31</v>
      </c>
    </row>
    <row r="3" spans="1:11" x14ac:dyDescent="0.35">
      <c r="A3" t="s">
        <v>1</v>
      </c>
      <c r="B3" t="s">
        <v>16</v>
      </c>
      <c r="C3">
        <v>10</v>
      </c>
      <c r="D3">
        <v>3</v>
      </c>
      <c r="E3">
        <v>35</v>
      </c>
      <c r="F3">
        <v>4</v>
      </c>
      <c r="G3">
        <f>C3*D3*E3*F3</f>
        <v>4200</v>
      </c>
      <c r="H3">
        <v>2</v>
      </c>
      <c r="I3">
        <f>H3*G3</f>
        <v>8400</v>
      </c>
      <c r="J3" s="3" t="s">
        <v>55</v>
      </c>
    </row>
    <row r="4" spans="1:11" x14ac:dyDescent="0.35">
      <c r="A4" t="s">
        <v>2</v>
      </c>
      <c r="B4" t="s">
        <v>23</v>
      </c>
      <c r="C4">
        <v>10</v>
      </c>
      <c r="D4">
        <v>3</v>
      </c>
      <c r="E4">
        <v>35</v>
      </c>
      <c r="F4">
        <v>4</v>
      </c>
      <c r="G4">
        <f>C4*D4*E4*F4</f>
        <v>4200</v>
      </c>
      <c r="H4">
        <v>1</v>
      </c>
      <c r="I4">
        <f t="shared" ref="I4:I6" si="0">H4*G4</f>
        <v>4200</v>
      </c>
      <c r="J4" s="3">
        <f>4222-140</f>
        <v>4082</v>
      </c>
    </row>
    <row r="5" spans="1:11" x14ac:dyDescent="0.35">
      <c r="A5" t="s">
        <v>3</v>
      </c>
      <c r="B5" t="s">
        <v>24</v>
      </c>
      <c r="C5">
        <v>10</v>
      </c>
      <c r="D5">
        <v>3</v>
      </c>
      <c r="E5" t="s">
        <v>10</v>
      </c>
      <c r="F5" t="s">
        <v>10</v>
      </c>
      <c r="G5">
        <f>C5*D5</f>
        <v>30</v>
      </c>
      <c r="H5">
        <v>1</v>
      </c>
      <c r="I5">
        <f t="shared" si="0"/>
        <v>30</v>
      </c>
      <c r="J5" s="3">
        <v>37</v>
      </c>
      <c r="K5" t="s">
        <v>25</v>
      </c>
    </row>
    <row r="6" spans="1:11" x14ac:dyDescent="0.35">
      <c r="A6" t="s">
        <v>4</v>
      </c>
      <c r="B6" t="s">
        <v>17</v>
      </c>
      <c r="C6">
        <v>10</v>
      </c>
      <c r="D6">
        <v>3</v>
      </c>
      <c r="E6" t="s">
        <v>10</v>
      </c>
      <c r="F6" t="s">
        <v>10</v>
      </c>
      <c r="G6">
        <f>C6*D6</f>
        <v>30</v>
      </c>
      <c r="H6">
        <v>1</v>
      </c>
      <c r="I6">
        <f t="shared" si="0"/>
        <v>30</v>
      </c>
      <c r="J6" s="3">
        <v>30</v>
      </c>
    </row>
    <row r="7" spans="1:11" x14ac:dyDescent="0.35">
      <c r="I7" s="1">
        <f>SUM(I3:I6)</f>
        <v>12660</v>
      </c>
      <c r="J7" s="4"/>
      <c r="K7" s="1"/>
    </row>
    <row r="8" spans="1:11" x14ac:dyDescent="0.35">
      <c r="A8" s="1" t="s">
        <v>14</v>
      </c>
    </row>
    <row r="9" spans="1:11" x14ac:dyDescent="0.35">
      <c r="A9" t="s">
        <v>19</v>
      </c>
    </row>
    <row r="10" spans="1:11" x14ac:dyDescent="0.35">
      <c r="A10" s="5" t="s">
        <v>0</v>
      </c>
      <c r="B10" s="5" t="s">
        <v>15</v>
      </c>
      <c r="C10" s="5" t="s">
        <v>5</v>
      </c>
      <c r="D10" s="5" t="s">
        <v>6</v>
      </c>
      <c r="E10" s="5" t="s">
        <v>7</v>
      </c>
      <c r="F10" s="5" t="s">
        <v>8</v>
      </c>
      <c r="G10" s="5" t="s">
        <v>12</v>
      </c>
      <c r="H10" s="5" t="s">
        <v>11</v>
      </c>
      <c r="I10" s="5" t="s">
        <v>9</v>
      </c>
      <c r="J10" s="7"/>
      <c r="K10" t="s">
        <v>22</v>
      </c>
    </row>
    <row r="11" spans="1:11" x14ac:dyDescent="0.35">
      <c r="A11" t="s">
        <v>2</v>
      </c>
      <c r="B11" t="s">
        <v>18</v>
      </c>
      <c r="C11">
        <v>10</v>
      </c>
      <c r="D11">
        <v>3</v>
      </c>
      <c r="E11">
        <v>35</v>
      </c>
      <c r="F11">
        <v>4</v>
      </c>
      <c r="G11">
        <f>C11*D11*E11*F11</f>
        <v>4200</v>
      </c>
      <c r="H11">
        <v>1</v>
      </c>
      <c r="I11">
        <f t="shared" ref="I11:I12" si="1">H11*G11</f>
        <v>4200</v>
      </c>
      <c r="J11" s="3">
        <v>4082</v>
      </c>
      <c r="K11" t="s">
        <v>59</v>
      </c>
    </row>
    <row r="12" spans="1:11" x14ac:dyDescent="0.35">
      <c r="A12" t="s">
        <v>3</v>
      </c>
      <c r="B12" t="s">
        <v>33</v>
      </c>
      <c r="C12">
        <v>10</v>
      </c>
      <c r="D12">
        <v>3</v>
      </c>
      <c r="E12" t="s">
        <v>10</v>
      </c>
      <c r="F12" t="s">
        <v>10</v>
      </c>
      <c r="G12">
        <f>C12*D12</f>
        <v>30</v>
      </c>
      <c r="H12">
        <v>1</v>
      </c>
      <c r="I12">
        <f t="shared" si="1"/>
        <v>30</v>
      </c>
      <c r="K12" t="s">
        <v>60</v>
      </c>
    </row>
    <row r="14" spans="1:11" x14ac:dyDescent="0.35">
      <c r="A14" t="s">
        <v>32</v>
      </c>
    </row>
    <row r="15" spans="1:11" x14ac:dyDescent="0.35">
      <c r="A15" s="5" t="s">
        <v>0</v>
      </c>
      <c r="B15" s="5" t="s">
        <v>15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12</v>
      </c>
      <c r="H15" s="5" t="s">
        <v>11</v>
      </c>
      <c r="I15" s="5" t="s">
        <v>9</v>
      </c>
      <c r="J15" s="7"/>
    </row>
    <row r="16" spans="1:11" x14ac:dyDescent="0.35">
      <c r="A16" s="13" t="s">
        <v>1</v>
      </c>
      <c r="B16" s="13" t="s">
        <v>18</v>
      </c>
      <c r="C16" s="8">
        <v>10</v>
      </c>
      <c r="D16" s="8">
        <v>3</v>
      </c>
      <c r="E16" s="8">
        <v>35</v>
      </c>
      <c r="F16" s="13">
        <v>4</v>
      </c>
      <c r="G16">
        <f>C16*D16*E16*F16</f>
        <v>4200</v>
      </c>
      <c r="H16" s="8">
        <v>2</v>
      </c>
      <c r="I16">
        <f t="shared" ref="I16:I19" si="2">H16*G16</f>
        <v>8400</v>
      </c>
    </row>
    <row r="17" spans="1:11" x14ac:dyDescent="0.35">
      <c r="A17" t="s">
        <v>2</v>
      </c>
      <c r="B17" t="s">
        <v>18</v>
      </c>
      <c r="C17">
        <v>10</v>
      </c>
      <c r="D17">
        <v>3</v>
      </c>
      <c r="E17">
        <v>35</v>
      </c>
      <c r="F17">
        <v>4</v>
      </c>
      <c r="G17">
        <f>C17*D17*E17*F17</f>
        <v>4200</v>
      </c>
      <c r="H17">
        <v>1</v>
      </c>
      <c r="I17">
        <f t="shared" si="2"/>
        <v>4200</v>
      </c>
      <c r="J17" s="3">
        <f>J4*2</f>
        <v>8164</v>
      </c>
    </row>
    <row r="18" spans="1:11" x14ac:dyDescent="0.35">
      <c r="A18" t="s">
        <v>3</v>
      </c>
      <c r="B18" t="s">
        <v>33</v>
      </c>
      <c r="C18">
        <v>10</v>
      </c>
      <c r="D18">
        <v>3</v>
      </c>
      <c r="E18" t="s">
        <v>10</v>
      </c>
      <c r="F18" t="s">
        <v>10</v>
      </c>
      <c r="G18">
        <f>C18*D18</f>
        <v>30</v>
      </c>
      <c r="H18">
        <v>1</v>
      </c>
      <c r="I18">
        <f t="shared" si="2"/>
        <v>30</v>
      </c>
      <c r="J18" s="3">
        <v>37</v>
      </c>
    </row>
    <row r="19" spans="1:11" x14ac:dyDescent="0.35">
      <c r="A19" t="s">
        <v>3</v>
      </c>
      <c r="B19" t="s">
        <v>34</v>
      </c>
      <c r="C19">
        <v>10</v>
      </c>
      <c r="D19">
        <v>3</v>
      </c>
      <c r="E19" t="s">
        <v>10</v>
      </c>
      <c r="F19" t="s">
        <v>10</v>
      </c>
      <c r="G19">
        <f>C19*D19</f>
        <v>30</v>
      </c>
      <c r="H19">
        <v>1</v>
      </c>
      <c r="I19">
        <f t="shared" si="2"/>
        <v>30</v>
      </c>
      <c r="J19" s="3">
        <v>37</v>
      </c>
    </row>
    <row r="20" spans="1:11" x14ac:dyDescent="0.35">
      <c r="I20" s="1">
        <f>SUM(I11:I12)</f>
        <v>4230</v>
      </c>
      <c r="J20" s="4"/>
      <c r="K20" s="1"/>
    </row>
    <row r="21" spans="1:11" x14ac:dyDescent="0.35">
      <c r="A21" t="s">
        <v>30</v>
      </c>
    </row>
    <row r="22" spans="1:11" x14ac:dyDescent="0.35">
      <c r="A22" s="5" t="s">
        <v>0</v>
      </c>
      <c r="B22" s="5" t="s">
        <v>15</v>
      </c>
      <c r="C22" s="5" t="s">
        <v>5</v>
      </c>
      <c r="D22" s="5" t="s">
        <v>6</v>
      </c>
      <c r="E22" s="5" t="s">
        <v>7</v>
      </c>
      <c r="F22" s="5" t="s">
        <v>8</v>
      </c>
      <c r="G22" s="5" t="s">
        <v>12</v>
      </c>
      <c r="H22" s="5" t="s">
        <v>11</v>
      </c>
      <c r="I22" s="5" t="s">
        <v>9</v>
      </c>
      <c r="J22" s="7"/>
    </row>
    <row r="23" spans="1:11" x14ac:dyDescent="0.35">
      <c r="A23" t="s">
        <v>1</v>
      </c>
      <c r="B23" t="s">
        <v>26</v>
      </c>
      <c r="C23">
        <v>10</v>
      </c>
      <c r="D23">
        <v>3</v>
      </c>
      <c r="E23">
        <v>35</v>
      </c>
      <c r="F23">
        <v>4</v>
      </c>
      <c r="G23">
        <f>C23*D23*E23*F23</f>
        <v>4200</v>
      </c>
      <c r="H23">
        <v>1</v>
      </c>
      <c r="I23">
        <f>H23*G23</f>
        <v>4200</v>
      </c>
    </row>
    <row r="24" spans="1:11" x14ac:dyDescent="0.35">
      <c r="A24" t="s">
        <v>2</v>
      </c>
      <c r="B24" t="s">
        <v>26</v>
      </c>
      <c r="C24">
        <v>10</v>
      </c>
      <c r="D24">
        <v>3</v>
      </c>
      <c r="E24">
        <v>35</v>
      </c>
      <c r="F24">
        <v>4</v>
      </c>
      <c r="G24">
        <f>C24*D24*E24*F24</f>
        <v>4200</v>
      </c>
      <c r="H24">
        <v>1</v>
      </c>
      <c r="I24">
        <f t="shared" ref="I24:I25" si="3">H24*G24</f>
        <v>4200</v>
      </c>
      <c r="K24" t="s">
        <v>35</v>
      </c>
    </row>
    <row r="25" spans="1:11" x14ac:dyDescent="0.35">
      <c r="A25" t="s">
        <v>3</v>
      </c>
      <c r="B25" t="s">
        <v>28</v>
      </c>
      <c r="C25">
        <v>10</v>
      </c>
      <c r="D25">
        <v>3</v>
      </c>
      <c r="E25" t="s">
        <v>10</v>
      </c>
      <c r="F25" t="s">
        <v>10</v>
      </c>
      <c r="G25">
        <f>C25*D25</f>
        <v>30</v>
      </c>
      <c r="H25">
        <v>1</v>
      </c>
      <c r="I25">
        <f t="shared" si="3"/>
        <v>30</v>
      </c>
      <c r="J25" s="3">
        <v>37</v>
      </c>
      <c r="K25" s="1"/>
    </row>
    <row r="26" spans="1:11" x14ac:dyDescent="0.35">
      <c r="K26" s="1"/>
    </row>
    <row r="27" spans="1:11" x14ac:dyDescent="0.35">
      <c r="A27" t="s">
        <v>20</v>
      </c>
    </row>
    <row r="28" spans="1:11" x14ac:dyDescent="0.35">
      <c r="A28" s="5" t="s">
        <v>0</v>
      </c>
      <c r="B28" s="5" t="s">
        <v>15</v>
      </c>
      <c r="C28" s="5" t="s">
        <v>5</v>
      </c>
      <c r="D28" s="5" t="s">
        <v>6</v>
      </c>
      <c r="E28" s="5" t="s">
        <v>7</v>
      </c>
      <c r="F28" s="5" t="s">
        <v>8</v>
      </c>
      <c r="G28" s="5" t="s">
        <v>12</v>
      </c>
      <c r="H28" s="5" t="s">
        <v>11</v>
      </c>
      <c r="I28" s="5" t="s">
        <v>9</v>
      </c>
      <c r="J28" s="7"/>
    </row>
    <row r="29" spans="1:11" x14ac:dyDescent="0.35">
      <c r="A29" t="s">
        <v>1</v>
      </c>
      <c r="B29" t="s">
        <v>26</v>
      </c>
      <c r="C29">
        <v>10</v>
      </c>
      <c r="D29">
        <v>3</v>
      </c>
      <c r="E29">
        <v>35</v>
      </c>
      <c r="F29">
        <v>4</v>
      </c>
      <c r="G29">
        <f>C29*D29*E29*F29</f>
        <v>4200</v>
      </c>
      <c r="H29">
        <v>1</v>
      </c>
      <c r="I29">
        <f>H29*G29</f>
        <v>4200</v>
      </c>
      <c r="J29" s="3" t="s">
        <v>55</v>
      </c>
    </row>
    <row r="30" spans="1:11" x14ac:dyDescent="0.35">
      <c r="A30" t="s">
        <v>3</v>
      </c>
      <c r="B30" t="s">
        <v>27</v>
      </c>
      <c r="C30">
        <v>10</v>
      </c>
      <c r="D30">
        <v>3</v>
      </c>
      <c r="E30" t="s">
        <v>10</v>
      </c>
      <c r="F30" t="s">
        <v>10</v>
      </c>
      <c r="G30">
        <f>C30*D30</f>
        <v>30</v>
      </c>
      <c r="H30">
        <v>1</v>
      </c>
      <c r="I30">
        <f t="shared" ref="I30:I32" si="4">H30*G30</f>
        <v>30</v>
      </c>
      <c r="J30" s="3">
        <v>37</v>
      </c>
      <c r="K30" s="9" t="s">
        <v>61</v>
      </c>
    </row>
    <row r="31" spans="1:11" x14ac:dyDescent="0.35">
      <c r="A31" t="s">
        <v>3</v>
      </c>
      <c r="B31" t="s">
        <v>28</v>
      </c>
      <c r="C31">
        <v>10</v>
      </c>
      <c r="D31">
        <v>3</v>
      </c>
      <c r="E31" t="s">
        <v>10</v>
      </c>
      <c r="F31" t="s">
        <v>10</v>
      </c>
      <c r="G31">
        <f>C31*D31</f>
        <v>30</v>
      </c>
      <c r="H31">
        <v>1</v>
      </c>
      <c r="I31">
        <f t="shared" ref="I31" si="5">H31*G31</f>
        <v>30</v>
      </c>
      <c r="J31" s="3">
        <v>37</v>
      </c>
      <c r="K31" t="s">
        <v>67</v>
      </c>
    </row>
    <row r="32" spans="1:11" x14ac:dyDescent="0.35">
      <c r="A32" t="s">
        <v>4</v>
      </c>
      <c r="B32" t="s">
        <v>29</v>
      </c>
      <c r="C32">
        <v>10</v>
      </c>
      <c r="D32">
        <v>3</v>
      </c>
      <c r="E32" t="s">
        <v>10</v>
      </c>
      <c r="F32" t="s">
        <v>10</v>
      </c>
      <c r="G32">
        <f>C32*D32</f>
        <v>30</v>
      </c>
      <c r="H32">
        <v>1</v>
      </c>
      <c r="I32">
        <f t="shared" si="4"/>
        <v>30</v>
      </c>
      <c r="J32" s="3">
        <v>30</v>
      </c>
    </row>
    <row r="33" spans="1:11" x14ac:dyDescent="0.35">
      <c r="I33" s="1">
        <f>SUM(I29:I32)</f>
        <v>4290</v>
      </c>
      <c r="J33" s="4"/>
    </row>
    <row r="34" spans="1:11" x14ac:dyDescent="0.35">
      <c r="A34" s="8" t="s">
        <v>21</v>
      </c>
    </row>
    <row r="35" spans="1:11" x14ac:dyDescent="0.35">
      <c r="A35" s="5" t="s">
        <v>0</v>
      </c>
      <c r="B35" s="5" t="s">
        <v>15</v>
      </c>
      <c r="C35" s="5" t="s">
        <v>5</v>
      </c>
      <c r="D35" s="5" t="s">
        <v>6</v>
      </c>
      <c r="E35" s="5" t="s">
        <v>7</v>
      </c>
      <c r="F35" s="5" t="s">
        <v>8</v>
      </c>
      <c r="G35" s="5" t="s">
        <v>12</v>
      </c>
      <c r="H35" s="5" t="s">
        <v>11</v>
      </c>
      <c r="I35" s="5" t="s">
        <v>9</v>
      </c>
      <c r="J35" s="7"/>
    </row>
    <row r="36" spans="1:11" x14ac:dyDescent="0.35">
      <c r="A36" t="s">
        <v>3</v>
      </c>
      <c r="B36" t="s">
        <v>63</v>
      </c>
      <c r="C36">
        <v>10</v>
      </c>
      <c r="D36">
        <v>3</v>
      </c>
      <c r="E36" t="s">
        <v>10</v>
      </c>
      <c r="F36" t="s">
        <v>10</v>
      </c>
      <c r="G36">
        <f>C36*D36</f>
        <v>30</v>
      </c>
      <c r="H36">
        <v>1</v>
      </c>
      <c r="I36">
        <f t="shared" ref="I36" si="6">H36*G36</f>
        <v>30</v>
      </c>
      <c r="J36" s="3">
        <v>37</v>
      </c>
      <c r="K36" t="s">
        <v>62</v>
      </c>
    </row>
    <row r="37" spans="1:11" x14ac:dyDescent="0.35">
      <c r="I37" s="1">
        <f>SUM(I36)</f>
        <v>30</v>
      </c>
      <c r="J37" s="4"/>
    </row>
    <row r="38" spans="1:11" s="2" customFormat="1" ht="29" x14ac:dyDescent="0.35">
      <c r="A38" s="10" t="s">
        <v>65</v>
      </c>
      <c r="B38" s="11"/>
      <c r="C38" s="11"/>
      <c r="D38" s="11"/>
      <c r="E38" s="11"/>
      <c r="F38" s="11"/>
      <c r="G38" s="11"/>
      <c r="H38" s="11"/>
      <c r="I38" s="11"/>
      <c r="J38" s="12"/>
    </row>
    <row r="39" spans="1:11" x14ac:dyDescent="0.35">
      <c r="A39" t="s">
        <v>66</v>
      </c>
      <c r="D39" s="2"/>
    </row>
    <row r="40" spans="1:11" x14ac:dyDescent="0.35">
      <c r="A40" t="s">
        <v>2</v>
      </c>
    </row>
    <row r="45" spans="1:11" x14ac:dyDescent="0.35">
      <c r="F45" s="1"/>
      <c r="G45" s="1"/>
    </row>
    <row r="48" spans="1:11" x14ac:dyDescent="0.35">
      <c r="A48" s="1"/>
    </row>
    <row r="52" spans="4:5" x14ac:dyDescent="0.35">
      <c r="D52" s="1"/>
      <c r="E52" s="1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AA3-AD8B-45EA-B971-3667886A99AA}">
  <dimension ref="A1:G26"/>
  <sheetViews>
    <sheetView workbookViewId="0">
      <selection activeCell="C12" sqref="C12"/>
    </sheetView>
  </sheetViews>
  <sheetFormatPr defaultRowHeight="14.5" x14ac:dyDescent="0.35"/>
  <cols>
    <col min="1" max="1" width="27.36328125" customWidth="1"/>
    <col min="2" max="2" width="31.08984375" customWidth="1"/>
    <col min="3" max="3" width="11.81640625" customWidth="1"/>
    <col min="4" max="4" width="9.81640625" customWidth="1"/>
    <col min="5" max="5" width="9.453125" customWidth="1"/>
    <col min="6" max="6" width="25.6328125" customWidth="1"/>
    <col min="7" max="7" width="50" customWidth="1"/>
  </cols>
  <sheetData>
    <row r="1" spans="1:7" x14ac:dyDescent="0.35">
      <c r="A1" s="1" t="s">
        <v>0</v>
      </c>
      <c r="B1" s="1" t="s">
        <v>52</v>
      </c>
      <c r="C1" s="1" t="s">
        <v>64</v>
      </c>
      <c r="D1" s="1" t="s">
        <v>46</v>
      </c>
      <c r="E1" s="1" t="s">
        <v>42</v>
      </c>
      <c r="F1" s="1" t="s">
        <v>37</v>
      </c>
      <c r="G1" s="1" t="s">
        <v>56</v>
      </c>
    </row>
    <row r="2" spans="1:7" x14ac:dyDescent="0.35">
      <c r="A2" t="s">
        <v>53</v>
      </c>
      <c r="B2" t="s">
        <v>36</v>
      </c>
      <c r="C2">
        <v>4200</v>
      </c>
      <c r="D2" t="s">
        <v>43</v>
      </c>
      <c r="F2" t="s">
        <v>38</v>
      </c>
      <c r="G2" t="s">
        <v>57</v>
      </c>
    </row>
    <row r="3" spans="1:7" x14ac:dyDescent="0.35">
      <c r="A3" t="s">
        <v>2</v>
      </c>
      <c r="B3" t="s">
        <v>49</v>
      </c>
      <c r="C3">
        <v>4200</v>
      </c>
      <c r="D3" t="s">
        <v>18</v>
      </c>
      <c r="E3">
        <v>1</v>
      </c>
      <c r="F3" t="s">
        <v>39</v>
      </c>
    </row>
    <row r="4" spans="1:7" x14ac:dyDescent="0.35">
      <c r="A4" t="s">
        <v>2</v>
      </c>
      <c r="B4" t="s">
        <v>48</v>
      </c>
      <c r="C4">
        <v>4200</v>
      </c>
      <c r="D4" t="s">
        <v>18</v>
      </c>
      <c r="E4">
        <v>2</v>
      </c>
      <c r="F4" t="s">
        <v>40</v>
      </c>
    </row>
    <row r="5" spans="1:7" x14ac:dyDescent="0.35">
      <c r="A5" t="s">
        <v>3</v>
      </c>
      <c r="B5" t="s">
        <v>47</v>
      </c>
      <c r="C5">
        <v>30</v>
      </c>
      <c r="D5" t="s">
        <v>45</v>
      </c>
      <c r="E5">
        <v>1</v>
      </c>
      <c r="F5" t="s">
        <v>38</v>
      </c>
    </row>
    <row r="6" spans="1:7" x14ac:dyDescent="0.35">
      <c r="A6" t="s">
        <v>3</v>
      </c>
      <c r="B6" t="s">
        <v>36</v>
      </c>
      <c r="C6">
        <v>30</v>
      </c>
      <c r="D6" t="s">
        <v>41</v>
      </c>
      <c r="E6">
        <v>1</v>
      </c>
      <c r="F6" t="s">
        <v>44</v>
      </c>
      <c r="G6" t="s">
        <v>58</v>
      </c>
    </row>
    <row r="7" spans="1:7" x14ac:dyDescent="0.35">
      <c r="A7" t="s">
        <v>3</v>
      </c>
      <c r="B7" t="s">
        <v>50</v>
      </c>
      <c r="C7">
        <v>30</v>
      </c>
      <c r="D7" t="s">
        <v>18</v>
      </c>
      <c r="E7">
        <v>1</v>
      </c>
      <c r="F7" t="s">
        <v>39</v>
      </c>
    </row>
    <row r="8" spans="1:7" x14ac:dyDescent="0.35">
      <c r="A8" t="s">
        <v>3</v>
      </c>
      <c r="B8" t="s">
        <v>51</v>
      </c>
      <c r="C8">
        <v>30</v>
      </c>
      <c r="D8" t="s">
        <v>18</v>
      </c>
      <c r="E8">
        <v>1</v>
      </c>
      <c r="F8" t="s">
        <v>38</v>
      </c>
    </row>
    <row r="9" spans="1:7" x14ac:dyDescent="0.35">
      <c r="A9" t="s">
        <v>54</v>
      </c>
      <c r="B9" t="s">
        <v>36</v>
      </c>
      <c r="C9">
        <v>30</v>
      </c>
      <c r="D9" t="s">
        <v>55</v>
      </c>
      <c r="E9" t="s">
        <v>55</v>
      </c>
      <c r="F9" t="s">
        <v>40</v>
      </c>
      <c r="G9" t="s">
        <v>57</v>
      </c>
    </row>
    <row r="12" spans="1:7" x14ac:dyDescent="0.35">
      <c r="A12" s="1"/>
    </row>
    <row r="13" spans="1:7" x14ac:dyDescent="0.35">
      <c r="D13" s="2"/>
    </row>
    <row r="19" spans="1:7" x14ac:dyDescent="0.35">
      <c r="F19" s="1"/>
      <c r="G19" s="1"/>
    </row>
    <row r="22" spans="1:7" x14ac:dyDescent="0.35">
      <c r="A22" s="1"/>
    </row>
    <row r="26" spans="1:7" x14ac:dyDescent="0.35">
      <c r="D26" s="1"/>
      <c r="E26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 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Caitlin Jeffrey</cp:lastModifiedBy>
  <dcterms:created xsi:type="dcterms:W3CDTF">2019-11-11T18:57:36Z</dcterms:created>
  <dcterms:modified xsi:type="dcterms:W3CDTF">2020-12-29T17:46:04Z</dcterms:modified>
</cp:coreProperties>
</file>