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OneDrive\Documents\OREI\data 6.4.2019\"/>
    </mc:Choice>
  </mc:AlternateContent>
  <xr:revisionPtr revIDLastSave="8" documentId="13_ncr:1_{FD080930-5DA4-42CD-858E-33F22F36026F}" xr6:coauthVersionLast="43" xr6:coauthVersionMax="43" xr10:uidLastSave="{71C1E152-BC4E-4110-B0A1-803F0F61CE38}"/>
  <bookViews>
    <workbookView xWindow="-110" yWindow="-110" windowWidth="19420" windowHeight="10420" activeTab="1" xr2:uid="{0536501D-A7F6-42EE-AF6E-C975AFC9452E}"/>
  </bookViews>
  <sheets>
    <sheet name="sample_IDs" sheetId="5" r:id="rId1"/>
    <sheet name="Sheet1" sheetId="6" r:id="rId2"/>
    <sheet name="abbreviations" sheetId="3" r:id="rId3"/>
    <sheet name="use to check" sheetId="1" r:id="rId4"/>
    <sheet name="code components" sheetId="4" r:id="rId5"/>
    <sheet name="farm cod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5" l="1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T30" i="5"/>
  <c r="S30" i="5"/>
  <c r="E30" i="5"/>
  <c r="T29" i="5"/>
  <c r="S29" i="5"/>
  <c r="E29" i="5"/>
  <c r="T28" i="5"/>
  <c r="S28" i="5"/>
  <c r="E28" i="5"/>
  <c r="T27" i="5"/>
  <c r="S27" i="5"/>
  <c r="E27" i="5"/>
  <c r="T26" i="5"/>
  <c r="S26" i="5"/>
  <c r="E26" i="5"/>
  <c r="T25" i="5"/>
  <c r="S25" i="5"/>
  <c r="E25" i="5"/>
  <c r="T24" i="5"/>
  <c r="S24" i="5"/>
  <c r="E24" i="5"/>
  <c r="T23" i="5"/>
  <c r="S23" i="5"/>
  <c r="E23" i="5"/>
  <c r="T22" i="5"/>
  <c r="S22" i="5"/>
  <c r="E22" i="5"/>
  <c r="T21" i="5"/>
  <c r="S21" i="5"/>
  <c r="E21" i="5"/>
  <c r="T20" i="5"/>
  <c r="S20" i="5"/>
  <c r="E20" i="5"/>
  <c r="T19" i="5"/>
  <c r="S19" i="5"/>
  <c r="E19" i="5"/>
  <c r="T18" i="5"/>
  <c r="S18" i="5"/>
  <c r="E18" i="5"/>
  <c r="T17" i="5"/>
  <c r="S17" i="5"/>
  <c r="E17" i="5"/>
  <c r="T16" i="5"/>
  <c r="S16" i="5"/>
  <c r="U16" i="5" s="1"/>
  <c r="E16" i="5"/>
  <c r="T15" i="5"/>
  <c r="S15" i="5"/>
  <c r="E15" i="5"/>
  <c r="T14" i="5"/>
  <c r="S14" i="5"/>
  <c r="E14" i="5"/>
  <c r="T13" i="5"/>
  <c r="S13" i="5"/>
  <c r="E13" i="5"/>
  <c r="T12" i="5"/>
  <c r="S12" i="5"/>
  <c r="E12" i="5"/>
  <c r="T11" i="5"/>
  <c r="S11" i="5"/>
  <c r="E11" i="5"/>
  <c r="T10" i="5"/>
  <c r="S10" i="5"/>
  <c r="E10" i="5"/>
  <c r="T9" i="5"/>
  <c r="S9" i="5"/>
  <c r="E9" i="5"/>
  <c r="T8" i="5"/>
  <c r="S8" i="5"/>
  <c r="U8" i="5" s="1"/>
  <c r="E8" i="5"/>
  <c r="T7" i="5"/>
  <c r="Q7" i="5"/>
  <c r="S7" i="5" s="1"/>
  <c r="E7" i="5"/>
  <c r="T6" i="5"/>
  <c r="Q6" i="5"/>
  <c r="S6" i="5" s="1"/>
  <c r="E6" i="5"/>
  <c r="T5" i="5"/>
  <c r="Q5" i="5"/>
  <c r="S5" i="5" s="1"/>
  <c r="E5" i="5"/>
  <c r="T4" i="5"/>
  <c r="Q4" i="5"/>
  <c r="S4" i="5" s="1"/>
  <c r="E4" i="5"/>
  <c r="T3" i="5"/>
  <c r="S3" i="5"/>
  <c r="E3" i="5"/>
  <c r="T2" i="5"/>
  <c r="S2" i="5"/>
  <c r="E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U29" i="5" l="1"/>
  <c r="U14" i="5"/>
  <c r="U18" i="5"/>
  <c r="U24" i="5"/>
  <c r="U4" i="5"/>
  <c r="U28" i="5"/>
  <c r="U2" i="5"/>
  <c r="U5" i="5"/>
  <c r="U21" i="5"/>
  <c r="U11" i="5"/>
  <c r="U22" i="5"/>
  <c r="U9" i="5"/>
  <c r="U17" i="5"/>
  <c r="U25" i="5"/>
  <c r="U26" i="5"/>
  <c r="U12" i="5"/>
  <c r="U20" i="5"/>
  <c r="U10" i="5"/>
  <c r="U15" i="5"/>
  <c r="U23" i="5"/>
  <c r="U13" i="5"/>
  <c r="U27" i="5"/>
  <c r="U19" i="5"/>
  <c r="U30" i="5"/>
  <c r="U6" i="5"/>
  <c r="U7" i="5"/>
  <c r="U3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T3" i="1"/>
  <c r="T8" i="1"/>
  <c r="T9" i="1"/>
  <c r="V9" i="1" s="1"/>
  <c r="T10" i="1"/>
  <c r="V10" i="1" s="1"/>
  <c r="T11" i="1"/>
  <c r="T12" i="1"/>
  <c r="T13" i="1"/>
  <c r="T14" i="1"/>
  <c r="T15" i="1"/>
  <c r="T16" i="1"/>
  <c r="T17" i="1"/>
  <c r="V17" i="1" s="1"/>
  <c r="T18" i="1"/>
  <c r="V18" i="1" s="1"/>
  <c r="T19" i="1"/>
  <c r="T20" i="1"/>
  <c r="T21" i="1"/>
  <c r="V21" i="1" s="1"/>
  <c r="T22" i="1"/>
  <c r="T23" i="1"/>
  <c r="T24" i="1"/>
  <c r="T25" i="1"/>
  <c r="V25" i="1" s="1"/>
  <c r="T26" i="1"/>
  <c r="V26" i="1" s="1"/>
  <c r="T27" i="1"/>
  <c r="T28" i="1"/>
  <c r="T29" i="1"/>
  <c r="V29" i="1" s="1"/>
  <c r="T30" i="1"/>
  <c r="U2" i="1"/>
  <c r="T2" i="1"/>
  <c r="R7" i="1"/>
  <c r="T7" i="1" s="1"/>
  <c r="R6" i="1"/>
  <c r="T6" i="1" s="1"/>
  <c r="R5" i="1"/>
  <c r="T5" i="1" s="1"/>
  <c r="R4" i="1"/>
  <c r="T4" i="1" s="1"/>
  <c r="V5" i="1" l="1"/>
  <c r="V13" i="1"/>
  <c r="V24" i="1"/>
  <c r="V4" i="1"/>
  <c r="V28" i="1"/>
  <c r="V20" i="1"/>
  <c r="V12" i="1"/>
  <c r="V3" i="1"/>
  <c r="V27" i="1"/>
  <c r="V11" i="1"/>
  <c r="V6" i="1"/>
  <c r="V7" i="1"/>
  <c r="V16" i="1"/>
  <c r="V8" i="1"/>
  <c r="V19" i="1"/>
  <c r="V2" i="1"/>
  <c r="V23" i="1"/>
  <c r="V15" i="1"/>
  <c r="V30" i="1"/>
  <c r="V22" i="1"/>
  <c r="V14" i="1"/>
</calcChain>
</file>

<file path=xl/sharedStrings.xml><?xml version="1.0" encoding="utf-8"?>
<sst xmlns="http://schemas.openxmlformats.org/spreadsheetml/2006/main" count="1692" uniqueCount="245">
  <si>
    <t>Farm</t>
  </si>
  <si>
    <t>Tare</t>
  </si>
  <si>
    <t>Wet weight</t>
  </si>
  <si>
    <t>Dry Weight</t>
  </si>
  <si>
    <t>Choiniere</t>
  </si>
  <si>
    <t>Use</t>
  </si>
  <si>
    <t>unused</t>
  </si>
  <si>
    <t>used</t>
  </si>
  <si>
    <t>lact and dry</t>
  </si>
  <si>
    <t>lact and dry barn 1</t>
  </si>
  <si>
    <t>lact and dry barn 2</t>
  </si>
  <si>
    <t>Stony Pond</t>
  </si>
  <si>
    <t>Donegan</t>
  </si>
  <si>
    <t>lact</t>
  </si>
  <si>
    <t>Davis</t>
  </si>
  <si>
    <t>Cow type</t>
  </si>
  <si>
    <t>Hall and Breen</t>
  </si>
  <si>
    <t>BJ Farm</t>
  </si>
  <si>
    <t>Glennview</t>
  </si>
  <si>
    <t xml:space="preserve">lact </t>
  </si>
  <si>
    <t>dry</t>
  </si>
  <si>
    <t>Corse</t>
  </si>
  <si>
    <t>Swallowdale</t>
  </si>
  <si>
    <t>sawdust</t>
  </si>
  <si>
    <t>woodchips</t>
  </si>
  <si>
    <t>hay</t>
  </si>
  <si>
    <t>Paddlebridge</t>
  </si>
  <si>
    <t>J&amp;L</t>
  </si>
  <si>
    <t>Lact and dry</t>
  </si>
  <si>
    <t>Butterworks</t>
  </si>
  <si>
    <t>straw</t>
  </si>
  <si>
    <t>T Wet</t>
  </si>
  <si>
    <t>T Dry</t>
  </si>
  <si>
    <t>% moisture</t>
  </si>
  <si>
    <t>MacBain</t>
  </si>
  <si>
    <t>Mollybrook</t>
  </si>
  <si>
    <t>close-up</t>
  </si>
  <si>
    <t>far-off</t>
  </si>
  <si>
    <t xml:space="preserve">Hillside </t>
  </si>
  <si>
    <t>Chapman</t>
  </si>
  <si>
    <t>Oughta Be</t>
  </si>
  <si>
    <t>Hoyt Hill Farm</t>
  </si>
  <si>
    <t>Pembrook Heritage</t>
  </si>
  <si>
    <t>Bouchard</t>
  </si>
  <si>
    <t>composite</t>
  </si>
  <si>
    <t>Holyoke</t>
  </si>
  <si>
    <t>0H-01</t>
  </si>
  <si>
    <t>0H-02</t>
  </si>
  <si>
    <t>0H-03</t>
  </si>
  <si>
    <t>0H-04</t>
  </si>
  <si>
    <t>0H-05</t>
  </si>
  <si>
    <t>0H-06</t>
  </si>
  <si>
    <t>0H-07</t>
  </si>
  <si>
    <t>0H-08</t>
  </si>
  <si>
    <t>0H-09</t>
  </si>
  <si>
    <t>0H-10</t>
  </si>
  <si>
    <t>0H-11</t>
  </si>
  <si>
    <t>0H-12</t>
  </si>
  <si>
    <t>0H-13</t>
  </si>
  <si>
    <t>0H-14</t>
  </si>
  <si>
    <t>0H-15</t>
  </si>
  <si>
    <t>0H-16</t>
  </si>
  <si>
    <t>0H-17</t>
  </si>
  <si>
    <t>0H-18</t>
  </si>
  <si>
    <t>0H-19</t>
  </si>
  <si>
    <t>0H-20</t>
  </si>
  <si>
    <t>0H-21</t>
  </si>
  <si>
    <t>Farm name</t>
  </si>
  <si>
    <t>Farm code</t>
  </si>
  <si>
    <t xml:space="preserve">Choiniere </t>
  </si>
  <si>
    <t>BJ Family</t>
  </si>
  <si>
    <t>J and L</t>
  </si>
  <si>
    <t>Molly Brook</t>
  </si>
  <si>
    <t>MacBain Homestead</t>
  </si>
  <si>
    <t>Hillside</t>
  </si>
  <si>
    <t>Oughta-be</t>
  </si>
  <si>
    <t>Hoyt Hill</t>
  </si>
  <si>
    <t>0H.01</t>
  </si>
  <si>
    <t>0H.02</t>
  </si>
  <si>
    <t>OH.04</t>
  </si>
  <si>
    <t>OH.03</t>
  </si>
  <si>
    <t>OH.05</t>
  </si>
  <si>
    <t>0H.07</t>
  </si>
  <si>
    <t>OH.06</t>
  </si>
  <si>
    <t>OH.08</t>
  </si>
  <si>
    <t>OH.09</t>
  </si>
  <si>
    <t>0H.11</t>
  </si>
  <si>
    <t>0H.10</t>
  </si>
  <si>
    <t>0H.12</t>
  </si>
  <si>
    <t>0H.14</t>
  </si>
  <si>
    <t>0H.13</t>
  </si>
  <si>
    <t>0H.15</t>
  </si>
  <si>
    <t>0H.17</t>
  </si>
  <si>
    <t>0H.16</t>
  </si>
  <si>
    <t>0H.18</t>
  </si>
  <si>
    <t>0H.19</t>
  </si>
  <si>
    <t>0H.21</t>
  </si>
  <si>
    <t>0H.20</t>
  </si>
  <si>
    <t>OH</t>
  </si>
  <si>
    <t>organic herd</t>
  </si>
  <si>
    <t>4.12.2019</t>
  </si>
  <si>
    <t>4.3.2019</t>
  </si>
  <si>
    <t>4.10.2019</t>
  </si>
  <si>
    <t>4.14.2019</t>
  </si>
  <si>
    <t>4.22.2019</t>
  </si>
  <si>
    <t>4.23.2019</t>
  </si>
  <si>
    <t>4.24.2019</t>
  </si>
  <si>
    <t>4.29.2019</t>
  </si>
  <si>
    <t>4.30.2019</t>
  </si>
  <si>
    <t>5.6.2019</t>
  </si>
  <si>
    <t>5.8.2019</t>
  </si>
  <si>
    <t>5.10.2019</t>
  </si>
  <si>
    <t>5.14.2019</t>
  </si>
  <si>
    <t>smpl_dt</t>
  </si>
  <si>
    <t>sampling date</t>
  </si>
  <si>
    <t>hrd_cd</t>
  </si>
  <si>
    <t>herd code</t>
  </si>
  <si>
    <t>L</t>
  </si>
  <si>
    <t>D</t>
  </si>
  <si>
    <t>LD</t>
  </si>
  <si>
    <t>lactating or dry cow bedding</t>
  </si>
  <si>
    <t>lactating cow bedding</t>
  </si>
  <si>
    <t>dry cow bedding</t>
  </si>
  <si>
    <t>both lactating and dry cow bedding</t>
  </si>
  <si>
    <t>Notes</t>
  </si>
  <si>
    <t>Lactating cows go on clean bedding, dry cows/heifers go on pack after lactating been on there 24 hours</t>
  </si>
  <si>
    <t>Used_NotUsed</t>
  </si>
  <si>
    <t>Lact_Dry</t>
  </si>
  <si>
    <t>N</t>
  </si>
  <si>
    <t>S</t>
  </si>
  <si>
    <t>U</t>
  </si>
  <si>
    <t>Bedding is used (dirty)</t>
  </si>
  <si>
    <t>Bedding is used (dirty) or not used (fresh)</t>
  </si>
  <si>
    <t>Bedding is not used (fresh)</t>
  </si>
  <si>
    <t>Material</t>
  </si>
  <si>
    <t>What kind of bedding material is it</t>
  </si>
  <si>
    <t>W</t>
  </si>
  <si>
    <t>Woodchip bedding</t>
  </si>
  <si>
    <t>Hay bedding</t>
  </si>
  <si>
    <t>C</t>
  </si>
  <si>
    <t>Wc</t>
  </si>
  <si>
    <t>Ha</t>
  </si>
  <si>
    <t>WcHa</t>
  </si>
  <si>
    <t>Sh</t>
  </si>
  <si>
    <t>Shavings bedding</t>
  </si>
  <si>
    <t>HaSt</t>
  </si>
  <si>
    <t>Sawdust bedding</t>
  </si>
  <si>
    <t>St</t>
  </si>
  <si>
    <t>Straw bedding</t>
  </si>
  <si>
    <t>Sn</t>
  </si>
  <si>
    <t>Sand bedding</t>
  </si>
  <si>
    <t>Sw</t>
  </si>
  <si>
    <t>ShSw</t>
  </si>
  <si>
    <t>HaSw</t>
  </si>
  <si>
    <t>HaStWc</t>
  </si>
  <si>
    <t>ShWc</t>
  </si>
  <si>
    <t>SnShSwHa</t>
  </si>
  <si>
    <t>Mat_Type</t>
  </si>
  <si>
    <t>Bedding material type/category</t>
  </si>
  <si>
    <t>F</t>
  </si>
  <si>
    <t>WF</t>
  </si>
  <si>
    <t>Wood-based bedding material</t>
  </si>
  <si>
    <t>Sand bedding material</t>
  </si>
  <si>
    <t>Fiber bedding material</t>
  </si>
  <si>
    <t>Combination bedding material</t>
  </si>
  <si>
    <t>Org_Inorg</t>
  </si>
  <si>
    <t>Bedding material is organic or inorganic material</t>
  </si>
  <si>
    <t>O</t>
  </si>
  <si>
    <t>I</t>
  </si>
  <si>
    <t xml:space="preserve">Organic bedding material </t>
  </si>
  <si>
    <t>Inorganic bedding material</t>
  </si>
  <si>
    <t>Smple_ID</t>
  </si>
  <si>
    <t>0H.01.LD.N.Wc</t>
  </si>
  <si>
    <t>0H.01.LD.N.Ha</t>
  </si>
  <si>
    <t>0H.02.LD.U.Sh</t>
  </si>
  <si>
    <t>0H.02.LD.N.Sh</t>
  </si>
  <si>
    <t>OH.04.L.N.Sw</t>
  </si>
  <si>
    <t>OH.04.L.U.Sw</t>
  </si>
  <si>
    <t>OH.04.D.N.HaSt</t>
  </si>
  <si>
    <t>OH.04.D.U.HaSt</t>
  </si>
  <si>
    <t>OH.03.LD.U.Sn</t>
  </si>
  <si>
    <t>OH.03.LD.N.Sn</t>
  </si>
  <si>
    <t>OH.05.LD.U.Sw</t>
  </si>
  <si>
    <t>OH.05.LD.N.Sw</t>
  </si>
  <si>
    <t>0H.07.LD.N.ShSw</t>
  </si>
  <si>
    <t>0H.07.LD.U.ShSw</t>
  </si>
  <si>
    <t>OH.06.LD.N.Sh</t>
  </si>
  <si>
    <t>OH.06.L.U.Sh</t>
  </si>
  <si>
    <t>OH.06.D.U.Sh</t>
  </si>
  <si>
    <t>OH.08.LD.N.ShSw</t>
  </si>
  <si>
    <t>OH.08.LD.U.ShSw</t>
  </si>
  <si>
    <t>OH.09.LD.N.Ha</t>
  </si>
  <si>
    <t>OH.09.LD.N.Sw</t>
  </si>
  <si>
    <t>OH.09.LD.U.HaSw</t>
  </si>
  <si>
    <t>0H.11.LD.U.ShSw</t>
  </si>
  <si>
    <t>0H.11.LD.N.ShSw</t>
  </si>
  <si>
    <t>0H.10.LD.U.ShSw</t>
  </si>
  <si>
    <t>0H.10.LD.N.ShSw</t>
  </si>
  <si>
    <t>0H.12.LD.N.Ha</t>
  </si>
  <si>
    <t>0H.12.LD.N.St</t>
  </si>
  <si>
    <t>0H.12.LD.N.Wc</t>
  </si>
  <si>
    <t>0H.12.L.U.HaStWc</t>
  </si>
  <si>
    <t>0H.12.D.U.HaStWc</t>
  </si>
  <si>
    <t>0H.14.LD.U.Sw</t>
  </si>
  <si>
    <t>0H.14.LD.N.Sw</t>
  </si>
  <si>
    <t>0H.13.L.U.Sw</t>
  </si>
  <si>
    <t>0H.13.LD.N.Sw</t>
  </si>
  <si>
    <t>0H.13.D.U.Sw</t>
  </si>
  <si>
    <t>0H.15.LD.U.Sw</t>
  </si>
  <si>
    <t>0H.15.LD.N.Sw</t>
  </si>
  <si>
    <t>0H.17.LD.U.ShWc</t>
  </si>
  <si>
    <t>0H.17.LD.N.ShWc</t>
  </si>
  <si>
    <t>0H.16.LD.U.Sw</t>
  </si>
  <si>
    <t>0H.16.LD.N.Sw</t>
  </si>
  <si>
    <t>0H.18.LD.U.ShWc</t>
  </si>
  <si>
    <t>0H.18.LD.N.ShWc</t>
  </si>
  <si>
    <t>0H.19.LD.U.Sw</t>
  </si>
  <si>
    <t>0H.19.LD.N.Sw</t>
  </si>
  <si>
    <t>0H.21.D.U.SnShSwHa</t>
  </si>
  <si>
    <t>0H.21.L.U.ShSw</t>
  </si>
  <si>
    <t>0H.20.LD.U.ShSw</t>
  </si>
  <si>
    <t>0H.20.LD.N.ShSw</t>
  </si>
  <si>
    <t>Sample ID (unique ID): OH.XX (herd code), lactating or dry, used or not used, bedding material type</t>
  </si>
  <si>
    <t>lact and dry barn 1 (heifers/dry cows)</t>
  </si>
  <si>
    <t>lact and dry barn 2 (lactating cows)</t>
  </si>
  <si>
    <t>0H.01.D.U.HaWc</t>
  </si>
  <si>
    <t>0H.01.L.U.HaWc</t>
  </si>
  <si>
    <t>Smpl_dt</t>
  </si>
  <si>
    <t>Hrd_cd</t>
  </si>
  <si>
    <t>SCC_1.1000</t>
  </si>
  <si>
    <t>Somatic cells from bulk tank sample from 40-herd visit from St. Albans co-op, 1:1000</t>
  </si>
  <si>
    <t>Resampled milk 5/16/2019 (initial sample 4/30/2019)</t>
  </si>
  <si>
    <t>Resampled milk 5/29/2019 (initial sample 5/10/2019)</t>
  </si>
  <si>
    <t>4.15.2019</t>
  </si>
  <si>
    <t>4.15.2020</t>
  </si>
  <si>
    <t>Resampled milk 5/16/2019 (still not agitated, initial sample 5/6/2019) and again 5/28/2019 (agitated). Cows started to go out for a couple of hours a day on May 24.</t>
  </si>
  <si>
    <t>Housing_type</t>
  </si>
  <si>
    <t>FS</t>
  </si>
  <si>
    <t>Freestall</t>
  </si>
  <si>
    <t>TS</t>
  </si>
  <si>
    <t>Tiestall</t>
  </si>
  <si>
    <t>PK</t>
  </si>
  <si>
    <t>Whether farm is freestall, tiestall, or bedded pack</t>
  </si>
  <si>
    <t>Bedded pack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</si>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</sst>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/>
    <xf numFmtId="2" fontId="0" fillId="0" borderId="0" xfId="1" applyNumberFormat="1" applyFont="1"/>
    <xf numFmtId="0" fontId="2" fillId="0" borderId="0" xfId="0" applyFont="1"/>
    <xf numFmtId="2" fontId="2" fillId="0" borderId="0" xfId="1" applyNumberFormat="1" applyFont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3" borderId="0" xfId="0" applyFont="1" applyFill="1" applyAlignment="1">
      <alignment vertical="center"/>
    </xf>
    <xf numFmtId="14" fontId="0" fillId="3" borderId="0" xfId="0" applyNumberFormat="1" applyFill="1"/>
    <xf numFmtId="0" fontId="0" fillId="3" borderId="0" xfId="0" applyFill="1"/>
    <xf numFmtId="2" fontId="0" fillId="3" borderId="0" xfId="1" applyNumberFormat="1" applyFont="1" applyFill="1"/>
    <xf numFmtId="0" fontId="0" fillId="3" borderId="0" xfId="0" applyFill="1" applyAlignment="1"/>
    <xf numFmtId="0" fontId="3" fillId="3" borderId="0" xfId="0" applyFont="1" applyFill="1"/>
    <xf numFmtId="14" fontId="0" fillId="0" borderId="0" xfId="0" applyNumberFormat="1" applyFill="1"/>
    <xf numFmtId="0" fontId="0" fillId="3" borderId="0" xfId="0" applyNumberForma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A3F1-A84A-452C-871B-55E882443A13}">
  <dimension ref="A1:V55"/>
  <sheetViews>
    <sheetView workbookViewId="0">
      <pane ySplit="1" topLeftCell="A2" activePane="bottomLeft" state="frozen"/>
      <selection pane="bottomLeft" activeCell="L55" sqref="L1:L55"/>
    </sheetView>
  </sheetViews>
  <sheetFormatPr defaultRowHeight="14.5" x14ac:dyDescent="0.35"/>
  <cols>
    <col min="1" max="1" width="21.1796875" customWidth="1"/>
    <col min="2" max="2" width="12.08984375" customWidth="1"/>
    <col min="3" max="3" width="10.08984375" customWidth="1"/>
    <col min="4" max="4" width="10.6328125" customWidth="1"/>
    <col min="5" max="5" width="14" customWidth="1"/>
    <col min="6" max="6" width="11.1796875" customWidth="1"/>
    <col min="7" max="7" width="9.90625" customWidth="1"/>
    <col min="8" max="8" width="9.26953125" customWidth="1"/>
    <col min="9" max="9" width="12.26953125" customWidth="1"/>
    <col min="10" max="10" width="8.6328125" customWidth="1"/>
    <col min="11" max="11" width="13.453125" customWidth="1"/>
    <col min="12" max="12" width="10.81640625" customWidth="1"/>
    <col min="13" max="13" width="21.08984375" customWidth="1"/>
    <col min="14" max="15" width="11.81640625" customWidth="1"/>
    <col min="17" max="17" width="12.1796875" customWidth="1"/>
    <col min="18" max="18" width="12.54296875" customWidth="1"/>
    <col min="21" max="21" width="16" style="3" customWidth="1"/>
    <col min="22" max="22" width="140.36328125" customWidth="1"/>
  </cols>
  <sheetData>
    <row r="1" spans="1:22" s="4" customFormat="1" x14ac:dyDescent="0.35">
      <c r="A1" s="4" t="s">
        <v>171</v>
      </c>
      <c r="B1" s="4" t="s">
        <v>227</v>
      </c>
      <c r="C1" s="4" t="s">
        <v>228</v>
      </c>
      <c r="D1" s="4" t="s">
        <v>127</v>
      </c>
      <c r="E1" s="4" t="s">
        <v>126</v>
      </c>
      <c r="F1" s="4" t="s">
        <v>134</v>
      </c>
      <c r="G1" s="4" t="s">
        <v>157</v>
      </c>
      <c r="H1" s="4" t="s">
        <v>165</v>
      </c>
      <c r="I1" s="4" t="s">
        <v>236</v>
      </c>
      <c r="J1" s="4" t="s">
        <v>229</v>
      </c>
      <c r="L1" s="4" t="s">
        <v>0</v>
      </c>
      <c r="M1" s="4" t="s">
        <v>15</v>
      </c>
      <c r="N1" s="4" t="s">
        <v>5</v>
      </c>
      <c r="P1" s="4" t="s">
        <v>1</v>
      </c>
      <c r="Q1" s="4" t="s">
        <v>2</v>
      </c>
      <c r="R1" s="4" t="s">
        <v>3</v>
      </c>
      <c r="S1" s="4" t="s">
        <v>31</v>
      </c>
      <c r="T1" s="4" t="s">
        <v>32</v>
      </c>
      <c r="U1" s="5" t="s">
        <v>33</v>
      </c>
      <c r="V1" s="4" t="s">
        <v>124</v>
      </c>
    </row>
    <row r="2" spans="1:22" s="11" customFormat="1" x14ac:dyDescent="0.35">
      <c r="A2" s="9" t="s">
        <v>172</v>
      </c>
      <c r="B2" s="10" t="s">
        <v>101</v>
      </c>
      <c r="C2" s="11" t="s">
        <v>77</v>
      </c>
      <c r="D2" s="11" t="s">
        <v>119</v>
      </c>
      <c r="E2" s="11" t="str">
        <f t="shared" ref="E2:E33" si="0">IF(N2="unused", "N", "U")</f>
        <v>N</v>
      </c>
      <c r="F2" s="11" t="s">
        <v>140</v>
      </c>
      <c r="G2" s="11" t="s">
        <v>136</v>
      </c>
      <c r="H2" s="11" t="s">
        <v>167</v>
      </c>
      <c r="I2" s="11" t="s">
        <v>244</v>
      </c>
      <c r="J2" s="11">
        <v>140000</v>
      </c>
      <c r="L2" s="11" t="s">
        <v>4</v>
      </c>
      <c r="M2" s="11" t="s">
        <v>8</v>
      </c>
      <c r="N2" s="11" t="s">
        <v>6</v>
      </c>
      <c r="O2" s="11" t="s">
        <v>24</v>
      </c>
      <c r="P2" s="11">
        <v>29.579599999999999</v>
      </c>
      <c r="Q2" s="11">
        <v>45.624499999999998</v>
      </c>
      <c r="R2" s="11">
        <v>39.791899999999998</v>
      </c>
      <c r="S2" s="11">
        <f>Q2-P2</f>
        <v>16.044899999999998</v>
      </c>
      <c r="T2" s="11">
        <f>R2-P2</f>
        <v>10.212299999999999</v>
      </c>
      <c r="U2" s="12">
        <f>(S2-T2)/S2</f>
        <v>0.36351737935418732</v>
      </c>
      <c r="V2" s="11" t="s">
        <v>125</v>
      </c>
    </row>
    <row r="3" spans="1:22" s="11" customFormat="1" x14ac:dyDescent="0.35">
      <c r="A3" s="9" t="s">
        <v>173</v>
      </c>
      <c r="B3" s="10" t="s">
        <v>101</v>
      </c>
      <c r="C3" s="11" t="s">
        <v>77</v>
      </c>
      <c r="D3" s="11" t="s">
        <v>119</v>
      </c>
      <c r="E3" s="11" t="str">
        <f t="shared" si="0"/>
        <v>N</v>
      </c>
      <c r="F3" s="11" t="s">
        <v>141</v>
      </c>
      <c r="G3" s="11" t="s">
        <v>159</v>
      </c>
      <c r="H3" s="11" t="s">
        <v>167</v>
      </c>
      <c r="I3" s="11" t="s">
        <v>244</v>
      </c>
      <c r="J3" s="11">
        <v>140000</v>
      </c>
      <c r="L3" s="11" t="s">
        <v>4</v>
      </c>
      <c r="M3" s="11" t="s">
        <v>8</v>
      </c>
      <c r="N3" s="11" t="s">
        <v>6</v>
      </c>
      <c r="O3" s="11" t="s">
        <v>25</v>
      </c>
      <c r="P3" s="11">
        <v>29.6142</v>
      </c>
      <c r="Q3" s="11">
        <v>34.570099999999996</v>
      </c>
      <c r="R3" s="11">
        <v>33.315899999999999</v>
      </c>
      <c r="S3" s="11">
        <f t="shared" ref="S3:S30" si="1">Q3-P3</f>
        <v>4.9558999999999962</v>
      </c>
      <c r="T3" s="11">
        <f t="shared" ref="T3:T30" si="2">R3-P3</f>
        <v>3.7016999999999989</v>
      </c>
      <c r="U3" s="12">
        <f t="shared" ref="U3:U30" si="3">(S3-T3)/S3</f>
        <v>0.25307209588571161</v>
      </c>
      <c r="V3" s="11" t="s">
        <v>125</v>
      </c>
    </row>
    <row r="4" spans="1:22" s="11" customFormat="1" x14ac:dyDescent="0.35">
      <c r="A4" s="9" t="s">
        <v>225</v>
      </c>
      <c r="B4" s="10" t="s">
        <v>101</v>
      </c>
      <c r="C4" s="11" t="s">
        <v>77</v>
      </c>
      <c r="D4" s="11" t="s">
        <v>118</v>
      </c>
      <c r="E4" s="11" t="str">
        <f t="shared" si="0"/>
        <v>U</v>
      </c>
      <c r="F4" s="11" t="s">
        <v>142</v>
      </c>
      <c r="G4" s="11" t="s">
        <v>160</v>
      </c>
      <c r="H4" s="11" t="s">
        <v>167</v>
      </c>
      <c r="I4" s="11" t="s">
        <v>244</v>
      </c>
      <c r="J4" s="11">
        <v>140000</v>
      </c>
      <c r="L4" s="11" t="s">
        <v>4</v>
      </c>
      <c r="M4" s="11" t="s">
        <v>223</v>
      </c>
      <c r="N4" s="11" t="s">
        <v>7</v>
      </c>
      <c r="P4" s="11">
        <v>87.27</v>
      </c>
      <c r="Q4" s="11">
        <f>26.87+P4</f>
        <v>114.14</v>
      </c>
      <c r="R4" s="11">
        <v>98.53</v>
      </c>
      <c r="S4" s="11">
        <f t="shared" si="1"/>
        <v>26.870000000000005</v>
      </c>
      <c r="T4" s="11">
        <f t="shared" si="2"/>
        <v>11.260000000000005</v>
      </c>
      <c r="U4" s="12">
        <f t="shared" si="3"/>
        <v>0.58094529214737611</v>
      </c>
      <c r="V4" s="11" t="s">
        <v>125</v>
      </c>
    </row>
    <row r="5" spans="1:22" s="11" customFormat="1" x14ac:dyDescent="0.35">
      <c r="A5" s="9" t="s">
        <v>226</v>
      </c>
      <c r="B5" s="10" t="s">
        <v>101</v>
      </c>
      <c r="C5" s="11" t="s">
        <v>77</v>
      </c>
      <c r="D5" s="11" t="s">
        <v>117</v>
      </c>
      <c r="E5" s="11" t="str">
        <f t="shared" si="0"/>
        <v>U</v>
      </c>
      <c r="F5" s="11" t="s">
        <v>142</v>
      </c>
      <c r="G5" s="11" t="s">
        <v>160</v>
      </c>
      <c r="H5" s="11" t="s">
        <v>167</v>
      </c>
      <c r="I5" s="11" t="s">
        <v>244</v>
      </c>
      <c r="J5" s="11">
        <v>140000</v>
      </c>
      <c r="L5" s="11" t="s">
        <v>4</v>
      </c>
      <c r="M5" s="11" t="s">
        <v>224</v>
      </c>
      <c r="N5" s="11" t="s">
        <v>7</v>
      </c>
      <c r="P5" s="11">
        <v>96.78</v>
      </c>
      <c r="Q5" s="11">
        <f>34.66+P5</f>
        <v>131.44</v>
      </c>
      <c r="R5" s="11">
        <v>109.17</v>
      </c>
      <c r="S5" s="11">
        <f t="shared" si="1"/>
        <v>34.659999999999997</v>
      </c>
      <c r="T5" s="11">
        <f t="shared" si="2"/>
        <v>12.39</v>
      </c>
      <c r="U5" s="12">
        <f t="shared" si="3"/>
        <v>0.6425274091171379</v>
      </c>
      <c r="V5" s="11" t="s">
        <v>125</v>
      </c>
    </row>
    <row r="6" spans="1:22" x14ac:dyDescent="0.35">
      <c r="A6" s="7" t="s">
        <v>174</v>
      </c>
      <c r="B6" s="1" t="s">
        <v>101</v>
      </c>
      <c r="C6" t="s">
        <v>78</v>
      </c>
      <c r="D6" t="s">
        <v>119</v>
      </c>
      <c r="E6" t="str">
        <f t="shared" si="0"/>
        <v>U</v>
      </c>
      <c r="F6" t="s">
        <v>143</v>
      </c>
      <c r="G6" t="s">
        <v>136</v>
      </c>
      <c r="H6" t="s">
        <v>167</v>
      </c>
      <c r="I6" s="17" t="s">
        <v>244</v>
      </c>
      <c r="J6">
        <v>99000</v>
      </c>
      <c r="L6" t="s">
        <v>11</v>
      </c>
      <c r="M6" t="s">
        <v>9</v>
      </c>
      <c r="N6" t="s">
        <v>7</v>
      </c>
      <c r="P6">
        <v>80.989999999999995</v>
      </c>
      <c r="Q6">
        <f>65.11+P6</f>
        <v>146.1</v>
      </c>
      <c r="R6">
        <v>105.81</v>
      </c>
      <c r="S6">
        <f t="shared" si="1"/>
        <v>65.11</v>
      </c>
      <c r="T6">
        <f t="shared" si="2"/>
        <v>24.820000000000007</v>
      </c>
      <c r="U6" s="3">
        <f t="shared" si="3"/>
        <v>0.6187989556135769</v>
      </c>
    </row>
    <row r="7" spans="1:22" x14ac:dyDescent="0.35">
      <c r="A7" s="7" t="s">
        <v>174</v>
      </c>
      <c r="B7" s="1" t="s">
        <v>101</v>
      </c>
      <c r="C7" t="s">
        <v>78</v>
      </c>
      <c r="D7" t="s">
        <v>119</v>
      </c>
      <c r="E7" t="str">
        <f t="shared" si="0"/>
        <v>U</v>
      </c>
      <c r="F7" t="s">
        <v>143</v>
      </c>
      <c r="G7" t="s">
        <v>136</v>
      </c>
      <c r="H7" t="s">
        <v>167</v>
      </c>
      <c r="I7" s="17" t="s">
        <v>244</v>
      </c>
      <c r="J7">
        <v>99000</v>
      </c>
      <c r="L7" t="s">
        <v>11</v>
      </c>
      <c r="M7" t="s">
        <v>10</v>
      </c>
      <c r="N7" t="s">
        <v>7</v>
      </c>
      <c r="P7">
        <v>91.33</v>
      </c>
      <c r="Q7">
        <f>50.89+P7</f>
        <v>142.22</v>
      </c>
      <c r="R7">
        <v>112.76</v>
      </c>
      <c r="S7">
        <f t="shared" si="1"/>
        <v>50.89</v>
      </c>
      <c r="T7">
        <f t="shared" si="2"/>
        <v>21.430000000000007</v>
      </c>
      <c r="U7" s="3">
        <f t="shared" si="3"/>
        <v>0.57889565730005887</v>
      </c>
    </row>
    <row r="8" spans="1:22" x14ac:dyDescent="0.35">
      <c r="A8" s="7" t="s">
        <v>175</v>
      </c>
      <c r="B8" s="15" t="s">
        <v>101</v>
      </c>
      <c r="C8" t="s">
        <v>78</v>
      </c>
      <c r="D8" t="s">
        <v>119</v>
      </c>
      <c r="E8" t="str">
        <f t="shared" si="0"/>
        <v>N</v>
      </c>
      <c r="F8" t="s">
        <v>143</v>
      </c>
      <c r="G8" t="s">
        <v>136</v>
      </c>
      <c r="H8" t="s">
        <v>167</v>
      </c>
      <c r="I8" s="17" t="s">
        <v>244</v>
      </c>
      <c r="J8">
        <v>99000</v>
      </c>
      <c r="L8" t="s">
        <v>11</v>
      </c>
      <c r="M8" t="s">
        <v>8</v>
      </c>
      <c r="N8" t="s">
        <v>6</v>
      </c>
      <c r="P8">
        <v>29.606400000000001</v>
      </c>
      <c r="Q8">
        <v>38.639699999999998</v>
      </c>
      <c r="R8">
        <v>36.8386</v>
      </c>
      <c r="S8">
        <f t="shared" si="1"/>
        <v>9.033299999999997</v>
      </c>
      <c r="T8">
        <f t="shared" si="2"/>
        <v>7.2321999999999989</v>
      </c>
      <c r="U8" s="3">
        <f t="shared" si="3"/>
        <v>0.19938449957379903</v>
      </c>
    </row>
    <row r="9" spans="1:22" s="11" customFormat="1" x14ac:dyDescent="0.35">
      <c r="A9" s="9" t="s">
        <v>176</v>
      </c>
      <c r="B9" s="10" t="s">
        <v>102</v>
      </c>
      <c r="C9" s="11" t="s">
        <v>79</v>
      </c>
      <c r="D9" s="11" t="s">
        <v>117</v>
      </c>
      <c r="E9" s="11" t="str">
        <f t="shared" si="0"/>
        <v>N</v>
      </c>
      <c r="F9" s="11" t="s">
        <v>151</v>
      </c>
      <c r="G9" s="11" t="s">
        <v>136</v>
      </c>
      <c r="H9" s="11" t="s">
        <v>167</v>
      </c>
      <c r="I9" s="11" t="s">
        <v>244</v>
      </c>
      <c r="J9" s="11">
        <v>85000</v>
      </c>
      <c r="L9" s="11" t="s">
        <v>12</v>
      </c>
      <c r="M9" s="11" t="s">
        <v>13</v>
      </c>
      <c r="N9" s="11" t="s">
        <v>6</v>
      </c>
      <c r="P9" s="11">
        <v>29.682400000000001</v>
      </c>
      <c r="Q9" s="11">
        <v>38.427799999999998</v>
      </c>
      <c r="R9" s="11">
        <v>37.1464</v>
      </c>
      <c r="S9" s="11">
        <f t="shared" si="1"/>
        <v>8.7453999999999965</v>
      </c>
      <c r="T9" s="11">
        <f t="shared" si="2"/>
        <v>7.4639999999999986</v>
      </c>
      <c r="U9" s="12">
        <f t="shared" si="3"/>
        <v>0.14652274338509369</v>
      </c>
    </row>
    <row r="10" spans="1:22" s="11" customFormat="1" x14ac:dyDescent="0.35">
      <c r="A10" s="9" t="s">
        <v>177</v>
      </c>
      <c r="B10" s="10" t="s">
        <v>102</v>
      </c>
      <c r="C10" s="11" t="s">
        <v>79</v>
      </c>
      <c r="D10" s="11" t="s">
        <v>117</v>
      </c>
      <c r="E10" s="11" t="str">
        <f t="shared" si="0"/>
        <v>U</v>
      </c>
      <c r="F10" s="11" t="s">
        <v>151</v>
      </c>
      <c r="G10" s="11" t="s">
        <v>136</v>
      </c>
      <c r="H10" s="11" t="s">
        <v>167</v>
      </c>
      <c r="I10" s="11" t="s">
        <v>244</v>
      </c>
      <c r="J10" s="11">
        <v>85000</v>
      </c>
      <c r="L10" s="11" t="s">
        <v>12</v>
      </c>
      <c r="M10" s="11" t="s">
        <v>13</v>
      </c>
      <c r="N10" s="11" t="s">
        <v>7</v>
      </c>
      <c r="P10" s="11">
        <v>29.2699</v>
      </c>
      <c r="Q10" s="11">
        <v>57.164200000000001</v>
      </c>
      <c r="R10" s="11">
        <v>38.3065</v>
      </c>
      <c r="S10" s="11">
        <f t="shared" si="1"/>
        <v>27.894300000000001</v>
      </c>
      <c r="T10" s="11">
        <f t="shared" si="2"/>
        <v>9.0366</v>
      </c>
      <c r="U10" s="12">
        <f t="shared" si="3"/>
        <v>0.67604134177950337</v>
      </c>
    </row>
    <row r="11" spans="1:22" s="11" customFormat="1" x14ac:dyDescent="0.35">
      <c r="A11" s="9" t="s">
        <v>178</v>
      </c>
      <c r="B11" s="10" t="s">
        <v>102</v>
      </c>
      <c r="C11" s="11" t="s">
        <v>79</v>
      </c>
      <c r="D11" s="11" t="s">
        <v>118</v>
      </c>
      <c r="E11" s="11" t="str">
        <f t="shared" si="0"/>
        <v>N</v>
      </c>
      <c r="F11" s="11" t="s">
        <v>145</v>
      </c>
      <c r="G11" s="11" t="s">
        <v>159</v>
      </c>
      <c r="H11" s="11" t="s">
        <v>167</v>
      </c>
      <c r="I11" s="11" t="s">
        <v>244</v>
      </c>
      <c r="J11" s="11">
        <v>85000</v>
      </c>
      <c r="L11" s="11" t="s">
        <v>12</v>
      </c>
      <c r="M11" s="11" t="s">
        <v>20</v>
      </c>
      <c r="N11" s="11" t="s">
        <v>6</v>
      </c>
      <c r="P11" s="11">
        <v>29.833100000000002</v>
      </c>
      <c r="Q11" s="11">
        <v>32.704500000000003</v>
      </c>
      <c r="R11" s="11">
        <v>32.351900000000001</v>
      </c>
      <c r="S11" s="11">
        <f t="shared" si="1"/>
        <v>2.8714000000000013</v>
      </c>
      <c r="T11" s="11">
        <f t="shared" si="2"/>
        <v>2.5187999999999988</v>
      </c>
      <c r="U11" s="12">
        <f t="shared" si="3"/>
        <v>0.12279724176360045</v>
      </c>
    </row>
    <row r="12" spans="1:22" s="11" customFormat="1" x14ac:dyDescent="0.35">
      <c r="A12" s="9" t="s">
        <v>179</v>
      </c>
      <c r="B12" s="10" t="s">
        <v>102</v>
      </c>
      <c r="C12" s="11" t="s">
        <v>79</v>
      </c>
      <c r="D12" s="11" t="s">
        <v>118</v>
      </c>
      <c r="E12" s="11" t="str">
        <f t="shared" si="0"/>
        <v>U</v>
      </c>
      <c r="F12" s="11" t="s">
        <v>145</v>
      </c>
      <c r="G12" s="11" t="s">
        <v>159</v>
      </c>
      <c r="H12" s="11" t="s">
        <v>167</v>
      </c>
      <c r="I12" s="11" t="s">
        <v>244</v>
      </c>
      <c r="J12" s="11">
        <v>85000</v>
      </c>
      <c r="L12" s="11" t="s">
        <v>12</v>
      </c>
      <c r="M12" s="11" t="s">
        <v>20</v>
      </c>
      <c r="N12" s="11" t="s">
        <v>7</v>
      </c>
      <c r="P12" s="11">
        <v>30.069800000000001</v>
      </c>
      <c r="Q12" s="11">
        <v>38.909199999999998</v>
      </c>
      <c r="R12" s="11">
        <v>34.628999999999998</v>
      </c>
      <c r="S12" s="11">
        <f t="shared" si="1"/>
        <v>8.8393999999999977</v>
      </c>
      <c r="T12" s="11">
        <f t="shared" si="2"/>
        <v>4.559199999999997</v>
      </c>
      <c r="U12" s="12">
        <f t="shared" si="3"/>
        <v>0.48421838586329408</v>
      </c>
    </row>
    <row r="13" spans="1:22" x14ac:dyDescent="0.35">
      <c r="A13" s="7" t="s">
        <v>180</v>
      </c>
      <c r="B13" s="1" t="s">
        <v>102</v>
      </c>
      <c r="C13" t="s">
        <v>80</v>
      </c>
      <c r="D13" t="s">
        <v>119</v>
      </c>
      <c r="E13" t="str">
        <f t="shared" si="0"/>
        <v>U</v>
      </c>
      <c r="F13" t="s">
        <v>149</v>
      </c>
      <c r="G13" t="s">
        <v>129</v>
      </c>
      <c r="H13" t="s">
        <v>168</v>
      </c>
      <c r="I13" s="17" t="s">
        <v>237</v>
      </c>
      <c r="J13">
        <v>200000</v>
      </c>
      <c r="L13" t="s">
        <v>14</v>
      </c>
      <c r="M13" t="s">
        <v>8</v>
      </c>
      <c r="N13" t="s">
        <v>7</v>
      </c>
      <c r="P13">
        <v>29.914999999999999</v>
      </c>
      <c r="Q13">
        <v>76.761700000000005</v>
      </c>
      <c r="R13">
        <v>73.026600000000002</v>
      </c>
      <c r="S13">
        <f t="shared" si="1"/>
        <v>46.846700000000006</v>
      </c>
      <c r="T13">
        <f t="shared" si="2"/>
        <v>43.111600000000003</v>
      </c>
      <c r="U13" s="3">
        <f t="shared" si="3"/>
        <v>7.9730269154497588E-2</v>
      </c>
    </row>
    <row r="14" spans="1:22" x14ac:dyDescent="0.35">
      <c r="A14" s="7" t="s">
        <v>181</v>
      </c>
      <c r="B14" s="1" t="s">
        <v>102</v>
      </c>
      <c r="C14" t="s">
        <v>80</v>
      </c>
      <c r="D14" t="s">
        <v>119</v>
      </c>
      <c r="E14" t="str">
        <f t="shared" si="0"/>
        <v>N</v>
      </c>
      <c r="F14" t="s">
        <v>149</v>
      </c>
      <c r="G14" t="s">
        <v>129</v>
      </c>
      <c r="H14" t="s">
        <v>168</v>
      </c>
      <c r="I14" s="17" t="s">
        <v>237</v>
      </c>
      <c r="J14">
        <v>200000</v>
      </c>
      <c r="L14" t="s">
        <v>14</v>
      </c>
      <c r="M14" t="s">
        <v>8</v>
      </c>
      <c r="N14" t="s">
        <v>6</v>
      </c>
      <c r="P14">
        <v>29.640599999999999</v>
      </c>
      <c r="Q14">
        <v>65.4709</v>
      </c>
      <c r="R14">
        <v>63.929200000000002</v>
      </c>
      <c r="S14">
        <f t="shared" si="1"/>
        <v>35.830300000000001</v>
      </c>
      <c r="T14">
        <f t="shared" si="2"/>
        <v>34.288600000000002</v>
      </c>
      <c r="U14" s="3">
        <f t="shared" si="3"/>
        <v>4.30278284022182E-2</v>
      </c>
    </row>
    <row r="15" spans="1:22" s="11" customFormat="1" x14ac:dyDescent="0.35">
      <c r="A15" s="9" t="s">
        <v>182</v>
      </c>
      <c r="B15" s="10" t="s">
        <v>233</v>
      </c>
      <c r="C15" s="11" t="s">
        <v>81</v>
      </c>
      <c r="D15" s="11" t="s">
        <v>119</v>
      </c>
      <c r="E15" s="11" t="str">
        <f t="shared" si="0"/>
        <v>U</v>
      </c>
      <c r="F15" s="11" t="s">
        <v>151</v>
      </c>
      <c r="G15" s="11" t="s">
        <v>136</v>
      </c>
      <c r="H15" s="11" t="s">
        <v>167</v>
      </c>
      <c r="I15" s="11" t="s">
        <v>237</v>
      </c>
      <c r="J15" s="11">
        <v>250000</v>
      </c>
      <c r="L15" s="11" t="s">
        <v>16</v>
      </c>
      <c r="M15" s="11" t="s">
        <v>8</v>
      </c>
      <c r="N15" s="11" t="s">
        <v>7</v>
      </c>
      <c r="P15" s="11">
        <v>29.770299999999999</v>
      </c>
      <c r="Q15" s="11">
        <v>49.285299999999999</v>
      </c>
      <c r="R15" s="11">
        <v>43.729599999999998</v>
      </c>
      <c r="S15" s="11">
        <f t="shared" si="1"/>
        <v>19.515000000000001</v>
      </c>
      <c r="T15" s="11">
        <f t="shared" si="2"/>
        <v>13.959299999999999</v>
      </c>
      <c r="U15" s="12">
        <f t="shared" si="3"/>
        <v>0.28468870099923144</v>
      </c>
    </row>
    <row r="16" spans="1:22" s="11" customFormat="1" x14ac:dyDescent="0.35">
      <c r="A16" s="9" t="s">
        <v>183</v>
      </c>
      <c r="B16" s="10" t="s">
        <v>234</v>
      </c>
      <c r="C16" s="11" t="s">
        <v>81</v>
      </c>
      <c r="D16" s="11" t="s">
        <v>119</v>
      </c>
      <c r="E16" s="11" t="str">
        <f t="shared" si="0"/>
        <v>N</v>
      </c>
      <c r="F16" s="11" t="s">
        <v>151</v>
      </c>
      <c r="G16" s="11" t="s">
        <v>136</v>
      </c>
      <c r="H16" s="11" t="s">
        <v>167</v>
      </c>
      <c r="I16" s="11" t="s">
        <v>237</v>
      </c>
      <c r="J16" s="11">
        <v>250000</v>
      </c>
      <c r="L16" s="11" t="s">
        <v>16</v>
      </c>
      <c r="M16" s="11" t="s">
        <v>8</v>
      </c>
      <c r="N16" s="11" t="s">
        <v>6</v>
      </c>
      <c r="P16" s="11">
        <v>29.468499999999999</v>
      </c>
      <c r="Q16" s="11">
        <v>47.393799999999999</v>
      </c>
      <c r="R16" s="11">
        <v>42.928100000000001</v>
      </c>
      <c r="S16" s="11">
        <f t="shared" si="1"/>
        <v>17.9253</v>
      </c>
      <c r="T16" s="11">
        <f t="shared" si="2"/>
        <v>13.459600000000002</v>
      </c>
      <c r="U16" s="12">
        <f t="shared" si="3"/>
        <v>0.24912832700150056</v>
      </c>
    </row>
    <row r="17" spans="1:22" x14ac:dyDescent="0.35">
      <c r="A17" s="7" t="s">
        <v>184</v>
      </c>
      <c r="B17" s="1" t="s">
        <v>104</v>
      </c>
      <c r="C17" t="s">
        <v>82</v>
      </c>
      <c r="D17" t="s">
        <v>119</v>
      </c>
      <c r="E17" t="str">
        <f t="shared" si="0"/>
        <v>N</v>
      </c>
      <c r="F17" t="s">
        <v>152</v>
      </c>
      <c r="G17" t="s">
        <v>136</v>
      </c>
      <c r="H17" t="s">
        <v>167</v>
      </c>
      <c r="I17" s="17" t="s">
        <v>239</v>
      </c>
      <c r="J17">
        <v>250000</v>
      </c>
      <c r="L17" t="s">
        <v>17</v>
      </c>
      <c r="M17" t="s">
        <v>8</v>
      </c>
      <c r="N17" t="s">
        <v>6</v>
      </c>
      <c r="P17">
        <v>29.500399999999999</v>
      </c>
      <c r="Q17">
        <v>48.024700000000003</v>
      </c>
      <c r="R17">
        <v>38.214100000000002</v>
      </c>
      <c r="S17">
        <f t="shared" si="1"/>
        <v>18.524300000000004</v>
      </c>
      <c r="T17">
        <f t="shared" si="2"/>
        <v>8.7137000000000029</v>
      </c>
      <c r="U17" s="3">
        <f t="shared" si="3"/>
        <v>0.52960705667690544</v>
      </c>
    </row>
    <row r="18" spans="1:22" x14ac:dyDescent="0.35">
      <c r="A18" s="7" t="s">
        <v>185</v>
      </c>
      <c r="B18" s="1" t="s">
        <v>104</v>
      </c>
      <c r="C18" t="s">
        <v>82</v>
      </c>
      <c r="D18" t="s">
        <v>119</v>
      </c>
      <c r="E18" t="str">
        <f t="shared" si="0"/>
        <v>U</v>
      </c>
      <c r="F18" t="s">
        <v>152</v>
      </c>
      <c r="G18" t="s">
        <v>136</v>
      </c>
      <c r="H18" t="s">
        <v>167</v>
      </c>
      <c r="I18" s="17" t="s">
        <v>239</v>
      </c>
      <c r="J18">
        <v>250000</v>
      </c>
      <c r="L18" t="s">
        <v>17</v>
      </c>
      <c r="M18" t="s">
        <v>8</v>
      </c>
      <c r="N18" t="s">
        <v>7</v>
      </c>
      <c r="P18">
        <v>29.744399999999999</v>
      </c>
      <c r="Q18">
        <v>49.108400000000003</v>
      </c>
      <c r="R18">
        <v>37.744500000000002</v>
      </c>
      <c r="S18">
        <f t="shared" si="1"/>
        <v>19.364000000000004</v>
      </c>
      <c r="T18">
        <f t="shared" si="2"/>
        <v>8.0001000000000033</v>
      </c>
      <c r="U18" s="3">
        <f t="shared" si="3"/>
        <v>0.58685705432761814</v>
      </c>
    </row>
    <row r="19" spans="1:22" s="11" customFormat="1" x14ac:dyDescent="0.35">
      <c r="A19" s="9" t="s">
        <v>186</v>
      </c>
      <c r="B19" s="10" t="s">
        <v>104</v>
      </c>
      <c r="C19" s="11" t="s">
        <v>83</v>
      </c>
      <c r="D19" s="11" t="s">
        <v>119</v>
      </c>
      <c r="E19" s="11" t="str">
        <f t="shared" si="0"/>
        <v>N</v>
      </c>
      <c r="F19" s="11" t="s">
        <v>143</v>
      </c>
      <c r="G19" s="11" t="s">
        <v>136</v>
      </c>
      <c r="H19" s="11" t="s">
        <v>167</v>
      </c>
      <c r="I19" s="11" t="s">
        <v>239</v>
      </c>
      <c r="J19" s="11">
        <v>180000</v>
      </c>
      <c r="L19" s="11" t="s">
        <v>18</v>
      </c>
      <c r="M19" s="11" t="s">
        <v>8</v>
      </c>
      <c r="N19" s="11" t="s">
        <v>6</v>
      </c>
      <c r="P19" s="11">
        <v>29.971900000000002</v>
      </c>
      <c r="Q19" s="11">
        <v>49.9998</v>
      </c>
      <c r="R19" s="11">
        <v>48.390099999999997</v>
      </c>
      <c r="S19" s="11">
        <f t="shared" si="1"/>
        <v>20.027899999999999</v>
      </c>
      <c r="T19" s="11">
        <f t="shared" si="2"/>
        <v>18.418199999999995</v>
      </c>
      <c r="U19" s="12">
        <f t="shared" si="3"/>
        <v>8.0372879832633665E-2</v>
      </c>
    </row>
    <row r="20" spans="1:22" s="11" customFormat="1" x14ac:dyDescent="0.35">
      <c r="A20" s="9" t="s">
        <v>187</v>
      </c>
      <c r="B20" s="10" t="s">
        <v>104</v>
      </c>
      <c r="C20" s="11" t="s">
        <v>83</v>
      </c>
      <c r="D20" s="11" t="s">
        <v>117</v>
      </c>
      <c r="E20" s="11" t="str">
        <f t="shared" si="0"/>
        <v>U</v>
      </c>
      <c r="F20" s="11" t="s">
        <v>143</v>
      </c>
      <c r="G20" s="11" t="s">
        <v>136</v>
      </c>
      <c r="H20" s="11" t="s">
        <v>167</v>
      </c>
      <c r="I20" s="11" t="s">
        <v>239</v>
      </c>
      <c r="J20" s="11">
        <v>180000</v>
      </c>
      <c r="L20" s="11" t="s">
        <v>18</v>
      </c>
      <c r="M20" s="11" t="s">
        <v>19</v>
      </c>
      <c r="N20" s="11" t="s">
        <v>7</v>
      </c>
      <c r="P20" s="13">
        <v>29.494800000000001</v>
      </c>
      <c r="Q20" s="11">
        <v>50.891100000000002</v>
      </c>
      <c r="R20" s="11">
        <v>41.4009</v>
      </c>
      <c r="S20" s="11">
        <f t="shared" si="1"/>
        <v>21.3963</v>
      </c>
      <c r="T20" s="11">
        <f t="shared" si="2"/>
        <v>11.906099999999999</v>
      </c>
      <c r="U20" s="12">
        <f t="shared" si="3"/>
        <v>0.44354397722970801</v>
      </c>
    </row>
    <row r="21" spans="1:22" s="11" customFormat="1" x14ac:dyDescent="0.35">
      <c r="A21" s="9" t="s">
        <v>188</v>
      </c>
      <c r="B21" s="10" t="s">
        <v>104</v>
      </c>
      <c r="C21" s="11" t="s">
        <v>83</v>
      </c>
      <c r="D21" s="11" t="s">
        <v>118</v>
      </c>
      <c r="E21" s="11" t="str">
        <f t="shared" si="0"/>
        <v>U</v>
      </c>
      <c r="F21" s="11" t="s">
        <v>143</v>
      </c>
      <c r="G21" s="11" t="s">
        <v>136</v>
      </c>
      <c r="H21" s="11" t="s">
        <v>167</v>
      </c>
      <c r="I21" s="11" t="s">
        <v>239</v>
      </c>
      <c r="J21" s="11">
        <v>180000</v>
      </c>
      <c r="L21" s="11" t="s">
        <v>18</v>
      </c>
      <c r="M21" s="11" t="s">
        <v>20</v>
      </c>
      <c r="N21" s="11" t="s">
        <v>7</v>
      </c>
      <c r="P21" s="11">
        <v>29.871099999999998</v>
      </c>
      <c r="Q21" s="11">
        <v>51.910499999999999</v>
      </c>
      <c r="R21" s="11">
        <v>45.52</v>
      </c>
      <c r="S21" s="11">
        <f t="shared" si="1"/>
        <v>22.039400000000001</v>
      </c>
      <c r="T21" s="11">
        <f t="shared" si="2"/>
        <v>15.648900000000005</v>
      </c>
      <c r="U21" s="12">
        <f t="shared" si="3"/>
        <v>0.28995798433714148</v>
      </c>
    </row>
    <row r="22" spans="1:22" x14ac:dyDescent="0.35">
      <c r="A22" s="7" t="s">
        <v>189</v>
      </c>
      <c r="B22" s="1" t="s">
        <v>105</v>
      </c>
      <c r="C22" t="s">
        <v>84</v>
      </c>
      <c r="D22" t="s">
        <v>119</v>
      </c>
      <c r="E22" t="str">
        <f t="shared" si="0"/>
        <v>N</v>
      </c>
      <c r="F22" t="s">
        <v>152</v>
      </c>
      <c r="G22" t="s">
        <v>136</v>
      </c>
      <c r="H22" t="s">
        <v>167</v>
      </c>
      <c r="I22" s="17" t="s">
        <v>237</v>
      </c>
      <c r="J22">
        <v>98000</v>
      </c>
      <c r="L22" t="s">
        <v>21</v>
      </c>
      <c r="M22" t="s">
        <v>8</v>
      </c>
      <c r="N22" t="s">
        <v>6</v>
      </c>
      <c r="P22">
        <v>29.974599999999999</v>
      </c>
      <c r="Q22">
        <v>34.312600000000003</v>
      </c>
      <c r="R22">
        <v>33.992800000000003</v>
      </c>
      <c r="S22">
        <f t="shared" si="1"/>
        <v>4.3380000000000045</v>
      </c>
      <c r="T22">
        <f t="shared" si="2"/>
        <v>4.0182000000000038</v>
      </c>
      <c r="U22" s="3">
        <f t="shared" si="3"/>
        <v>7.3720608575380459E-2</v>
      </c>
    </row>
    <row r="23" spans="1:22" x14ac:dyDescent="0.35">
      <c r="A23" s="7" t="s">
        <v>190</v>
      </c>
      <c r="B23" s="1" t="s">
        <v>105</v>
      </c>
      <c r="C23" t="s">
        <v>84</v>
      </c>
      <c r="D23" t="s">
        <v>119</v>
      </c>
      <c r="E23" t="str">
        <f t="shared" si="0"/>
        <v>U</v>
      </c>
      <c r="F23" t="s">
        <v>152</v>
      </c>
      <c r="G23" t="s">
        <v>136</v>
      </c>
      <c r="H23" t="s">
        <v>167</v>
      </c>
      <c r="I23" s="17" t="s">
        <v>237</v>
      </c>
      <c r="J23">
        <v>98000</v>
      </c>
      <c r="L23" t="s">
        <v>21</v>
      </c>
      <c r="M23" t="s">
        <v>8</v>
      </c>
      <c r="N23" t="s">
        <v>7</v>
      </c>
      <c r="P23">
        <v>29.697399999999998</v>
      </c>
      <c r="Q23">
        <v>47.837699999999998</v>
      </c>
      <c r="R23">
        <v>40.476500000000001</v>
      </c>
      <c r="S23">
        <f t="shared" si="1"/>
        <v>18.1403</v>
      </c>
      <c r="T23">
        <f t="shared" si="2"/>
        <v>10.779100000000003</v>
      </c>
      <c r="U23" s="3">
        <f t="shared" si="3"/>
        <v>0.4057926274648157</v>
      </c>
    </row>
    <row r="24" spans="1:22" s="11" customFormat="1" x14ac:dyDescent="0.35">
      <c r="A24" s="9" t="s">
        <v>191</v>
      </c>
      <c r="B24" s="10" t="s">
        <v>106</v>
      </c>
      <c r="C24" s="11" t="s">
        <v>85</v>
      </c>
      <c r="D24" s="11" t="s">
        <v>119</v>
      </c>
      <c r="E24" s="11" t="str">
        <f t="shared" si="0"/>
        <v>N</v>
      </c>
      <c r="F24" s="11" t="s">
        <v>141</v>
      </c>
      <c r="G24" s="11" t="s">
        <v>159</v>
      </c>
      <c r="H24" s="11" t="s">
        <v>167</v>
      </c>
      <c r="I24" s="11" t="s">
        <v>244</v>
      </c>
      <c r="J24" s="11">
        <v>54000</v>
      </c>
      <c r="L24" s="11" t="s">
        <v>22</v>
      </c>
      <c r="M24" s="11" t="s">
        <v>8</v>
      </c>
      <c r="N24" s="11" t="s">
        <v>6</v>
      </c>
      <c r="O24" s="11" t="s">
        <v>25</v>
      </c>
      <c r="P24" s="11">
        <v>29.6327</v>
      </c>
      <c r="Q24" s="11">
        <v>35.202100000000002</v>
      </c>
      <c r="R24" s="11">
        <v>34.472499999999997</v>
      </c>
      <c r="S24" s="11">
        <f t="shared" si="1"/>
        <v>5.5694000000000017</v>
      </c>
      <c r="T24" s="11">
        <f t="shared" si="2"/>
        <v>4.8397999999999968</v>
      </c>
      <c r="U24" s="12">
        <f t="shared" si="3"/>
        <v>0.13100154415197413</v>
      </c>
    </row>
    <row r="25" spans="1:22" s="11" customFormat="1" x14ac:dyDescent="0.35">
      <c r="A25" s="9" t="s">
        <v>192</v>
      </c>
      <c r="B25" s="10" t="s">
        <v>106</v>
      </c>
      <c r="C25" s="11" t="s">
        <v>85</v>
      </c>
      <c r="D25" s="11" t="s">
        <v>119</v>
      </c>
      <c r="E25" s="11" t="str">
        <f t="shared" si="0"/>
        <v>N</v>
      </c>
      <c r="F25" s="11" t="s">
        <v>151</v>
      </c>
      <c r="G25" s="11" t="s">
        <v>136</v>
      </c>
      <c r="H25" s="11" t="s">
        <v>167</v>
      </c>
      <c r="I25" s="11" t="s">
        <v>244</v>
      </c>
      <c r="J25" s="11">
        <v>54000</v>
      </c>
      <c r="L25" s="11" t="s">
        <v>22</v>
      </c>
      <c r="M25" s="11" t="s">
        <v>8</v>
      </c>
      <c r="N25" s="11" t="s">
        <v>6</v>
      </c>
      <c r="O25" s="11" t="s">
        <v>23</v>
      </c>
      <c r="P25" s="11">
        <v>29.551600000000001</v>
      </c>
      <c r="Q25" s="11">
        <v>44.015000000000001</v>
      </c>
      <c r="R25" s="11">
        <v>38.476199999999999</v>
      </c>
      <c r="S25" s="11">
        <f t="shared" si="1"/>
        <v>14.4634</v>
      </c>
      <c r="T25" s="11">
        <f t="shared" si="2"/>
        <v>8.9245999999999981</v>
      </c>
      <c r="U25" s="12">
        <f t="shared" si="3"/>
        <v>0.38295283266728447</v>
      </c>
    </row>
    <row r="26" spans="1:22" s="11" customFormat="1" x14ac:dyDescent="0.35">
      <c r="A26" s="9" t="s">
        <v>193</v>
      </c>
      <c r="B26" s="10" t="s">
        <v>106</v>
      </c>
      <c r="C26" s="11" t="s">
        <v>85</v>
      </c>
      <c r="D26" s="11" t="s">
        <v>119</v>
      </c>
      <c r="E26" s="11" t="str">
        <f t="shared" si="0"/>
        <v>U</v>
      </c>
      <c r="F26" s="11" t="s">
        <v>153</v>
      </c>
      <c r="G26" s="11" t="s">
        <v>160</v>
      </c>
      <c r="H26" s="11" t="s">
        <v>167</v>
      </c>
      <c r="I26" s="11" t="s">
        <v>244</v>
      </c>
      <c r="J26" s="11">
        <v>54000</v>
      </c>
      <c r="L26" s="11" t="s">
        <v>22</v>
      </c>
      <c r="M26" s="11" t="s">
        <v>8</v>
      </c>
      <c r="N26" s="11" t="s">
        <v>7</v>
      </c>
      <c r="P26" s="11">
        <v>29.720500000000001</v>
      </c>
      <c r="Q26" s="11">
        <v>37.237200000000001</v>
      </c>
      <c r="R26" s="11">
        <v>34.722499999999997</v>
      </c>
      <c r="S26" s="11">
        <f t="shared" si="1"/>
        <v>7.5167000000000002</v>
      </c>
      <c r="T26" s="11">
        <f t="shared" si="2"/>
        <v>5.0019999999999953</v>
      </c>
      <c r="U26" s="12">
        <f t="shared" si="3"/>
        <v>0.33454840555030863</v>
      </c>
    </row>
    <row r="27" spans="1:22" x14ac:dyDescent="0.35">
      <c r="A27" s="7" t="s">
        <v>194</v>
      </c>
      <c r="B27" s="1" t="s">
        <v>107</v>
      </c>
      <c r="C27" t="s">
        <v>86</v>
      </c>
      <c r="D27" t="s">
        <v>119</v>
      </c>
      <c r="E27" t="str">
        <f t="shared" si="0"/>
        <v>U</v>
      </c>
      <c r="F27" t="s">
        <v>152</v>
      </c>
      <c r="G27" t="s">
        <v>136</v>
      </c>
      <c r="H27" t="s">
        <v>167</v>
      </c>
      <c r="I27" s="17" t="s">
        <v>239</v>
      </c>
      <c r="J27">
        <v>97000</v>
      </c>
      <c r="L27" t="s">
        <v>26</v>
      </c>
      <c r="M27" t="s">
        <v>28</v>
      </c>
      <c r="N27" t="s">
        <v>7</v>
      </c>
      <c r="P27">
        <v>29.767299999999999</v>
      </c>
      <c r="Q27">
        <v>53.1982</v>
      </c>
      <c r="R27">
        <v>39.974299999999999</v>
      </c>
      <c r="S27">
        <f t="shared" si="1"/>
        <v>23.430900000000001</v>
      </c>
      <c r="T27">
        <f t="shared" si="2"/>
        <v>10.207000000000001</v>
      </c>
      <c r="U27" s="3">
        <f t="shared" si="3"/>
        <v>0.56437866236465517</v>
      </c>
    </row>
    <row r="28" spans="1:22" x14ac:dyDescent="0.35">
      <c r="A28" s="7" t="s">
        <v>195</v>
      </c>
      <c r="B28" s="1" t="s">
        <v>107</v>
      </c>
      <c r="C28" t="s">
        <v>86</v>
      </c>
      <c r="D28" t="s">
        <v>119</v>
      </c>
      <c r="E28" t="str">
        <f t="shared" si="0"/>
        <v>N</v>
      </c>
      <c r="F28" t="s">
        <v>152</v>
      </c>
      <c r="G28" t="s">
        <v>136</v>
      </c>
      <c r="H28" t="s">
        <v>167</v>
      </c>
      <c r="I28" s="17" t="s">
        <v>239</v>
      </c>
      <c r="J28">
        <v>97000</v>
      </c>
      <c r="L28" t="s">
        <v>26</v>
      </c>
      <c r="M28" t="s">
        <v>28</v>
      </c>
      <c r="N28" t="s">
        <v>6</v>
      </c>
      <c r="P28">
        <v>29.941099999999999</v>
      </c>
      <c r="Q28">
        <v>48.904200000000003</v>
      </c>
      <c r="R28">
        <v>41.762099999999997</v>
      </c>
      <c r="S28">
        <f t="shared" si="1"/>
        <v>18.963100000000004</v>
      </c>
      <c r="T28">
        <f t="shared" si="2"/>
        <v>11.820999999999998</v>
      </c>
      <c r="U28" s="3">
        <f t="shared" si="3"/>
        <v>0.37663145793673003</v>
      </c>
    </row>
    <row r="29" spans="1:22" s="11" customFormat="1" x14ac:dyDescent="0.35">
      <c r="A29" s="9" t="s">
        <v>196</v>
      </c>
      <c r="B29" s="10" t="s">
        <v>107</v>
      </c>
      <c r="C29" s="11" t="s">
        <v>87</v>
      </c>
      <c r="D29" s="11" t="s">
        <v>119</v>
      </c>
      <c r="E29" s="11" t="str">
        <f t="shared" si="0"/>
        <v>U</v>
      </c>
      <c r="F29" s="11" t="s">
        <v>152</v>
      </c>
      <c r="G29" s="11" t="s">
        <v>136</v>
      </c>
      <c r="H29" s="11" t="s">
        <v>167</v>
      </c>
      <c r="I29" s="11" t="s">
        <v>239</v>
      </c>
      <c r="J29" s="11">
        <v>200000</v>
      </c>
      <c r="L29" s="11" t="s">
        <v>27</v>
      </c>
      <c r="M29" s="11" t="s">
        <v>28</v>
      </c>
      <c r="N29" s="11" t="s">
        <v>7</v>
      </c>
      <c r="P29" s="11">
        <v>29.920200000000001</v>
      </c>
      <c r="Q29" s="11">
        <v>48.347999999999999</v>
      </c>
      <c r="R29" s="11">
        <v>38.322299999999998</v>
      </c>
      <c r="S29" s="11">
        <f t="shared" si="1"/>
        <v>18.427799999999998</v>
      </c>
      <c r="T29" s="11">
        <f t="shared" si="2"/>
        <v>8.4020999999999972</v>
      </c>
      <c r="U29" s="12">
        <f t="shared" si="3"/>
        <v>0.54405300687005509</v>
      </c>
    </row>
    <row r="30" spans="1:22" s="11" customFormat="1" x14ac:dyDescent="0.35">
      <c r="A30" s="9" t="s">
        <v>197</v>
      </c>
      <c r="B30" s="10" t="s">
        <v>107</v>
      </c>
      <c r="C30" s="11" t="s">
        <v>87</v>
      </c>
      <c r="D30" s="11" t="s">
        <v>119</v>
      </c>
      <c r="E30" s="11" t="str">
        <f t="shared" si="0"/>
        <v>N</v>
      </c>
      <c r="F30" s="11" t="s">
        <v>152</v>
      </c>
      <c r="G30" s="11" t="s">
        <v>136</v>
      </c>
      <c r="H30" s="11" t="s">
        <v>167</v>
      </c>
      <c r="I30" s="11" t="s">
        <v>239</v>
      </c>
      <c r="J30" s="11">
        <v>200000</v>
      </c>
      <c r="L30" s="11" t="s">
        <v>27</v>
      </c>
      <c r="M30" s="11" t="s">
        <v>28</v>
      </c>
      <c r="N30" s="11" t="s">
        <v>6</v>
      </c>
      <c r="P30" s="11">
        <v>30.045999999999999</v>
      </c>
      <c r="Q30" s="11">
        <v>49.184600000000003</v>
      </c>
      <c r="R30" s="11">
        <v>39.174100000000003</v>
      </c>
      <c r="S30" s="11">
        <f t="shared" si="1"/>
        <v>19.138600000000004</v>
      </c>
      <c r="T30" s="11">
        <f t="shared" si="2"/>
        <v>9.1281000000000034</v>
      </c>
      <c r="U30" s="12">
        <f t="shared" si="3"/>
        <v>0.5230528878810361</v>
      </c>
    </row>
    <row r="31" spans="1:22" x14ac:dyDescent="0.35">
      <c r="A31" s="7" t="s">
        <v>198</v>
      </c>
      <c r="B31" s="1" t="s">
        <v>108</v>
      </c>
      <c r="C31" t="s">
        <v>88</v>
      </c>
      <c r="D31" t="s">
        <v>119</v>
      </c>
      <c r="E31" t="str">
        <f t="shared" si="0"/>
        <v>N</v>
      </c>
      <c r="F31" t="s">
        <v>141</v>
      </c>
      <c r="G31" t="s">
        <v>159</v>
      </c>
      <c r="H31" t="s">
        <v>167</v>
      </c>
      <c r="I31" s="17" t="s">
        <v>244</v>
      </c>
      <c r="J31">
        <v>160000</v>
      </c>
      <c r="L31" t="s">
        <v>29</v>
      </c>
      <c r="M31" t="s">
        <v>28</v>
      </c>
      <c r="N31" t="s">
        <v>6</v>
      </c>
      <c r="O31" t="s">
        <v>25</v>
      </c>
      <c r="P31">
        <v>29.6739</v>
      </c>
      <c r="Q31">
        <v>32.638300000000001</v>
      </c>
      <c r="V31" t="s">
        <v>231</v>
      </c>
    </row>
    <row r="32" spans="1:22" x14ac:dyDescent="0.35">
      <c r="A32" s="7" t="s">
        <v>199</v>
      </c>
      <c r="B32" s="1" t="s">
        <v>108</v>
      </c>
      <c r="C32" t="s">
        <v>88</v>
      </c>
      <c r="D32" t="s">
        <v>119</v>
      </c>
      <c r="E32" t="str">
        <f t="shared" si="0"/>
        <v>N</v>
      </c>
      <c r="F32" t="s">
        <v>147</v>
      </c>
      <c r="G32" t="s">
        <v>159</v>
      </c>
      <c r="H32" t="s">
        <v>167</v>
      </c>
      <c r="I32" s="17" t="s">
        <v>244</v>
      </c>
      <c r="J32">
        <v>160000</v>
      </c>
      <c r="L32" t="s">
        <v>29</v>
      </c>
      <c r="M32" t="s">
        <v>28</v>
      </c>
      <c r="N32" t="s">
        <v>6</v>
      </c>
      <c r="O32" t="s">
        <v>30</v>
      </c>
      <c r="P32">
        <v>29.916599999999999</v>
      </c>
      <c r="Q32">
        <v>32.691299999999998</v>
      </c>
      <c r="V32" t="s">
        <v>231</v>
      </c>
    </row>
    <row r="33" spans="1:22" x14ac:dyDescent="0.35">
      <c r="A33" s="7" t="s">
        <v>200</v>
      </c>
      <c r="B33" s="1" t="s">
        <v>108</v>
      </c>
      <c r="C33" t="s">
        <v>88</v>
      </c>
      <c r="D33" t="s">
        <v>119</v>
      </c>
      <c r="E33" t="str">
        <f t="shared" si="0"/>
        <v>N</v>
      </c>
      <c r="F33" t="s">
        <v>140</v>
      </c>
      <c r="G33" t="s">
        <v>136</v>
      </c>
      <c r="H33" t="s">
        <v>167</v>
      </c>
      <c r="I33" s="17" t="s">
        <v>244</v>
      </c>
      <c r="J33">
        <v>160000</v>
      </c>
      <c r="L33" t="s">
        <v>29</v>
      </c>
      <c r="M33" t="s">
        <v>28</v>
      </c>
      <c r="N33" t="s">
        <v>6</v>
      </c>
      <c r="O33" t="s">
        <v>24</v>
      </c>
      <c r="P33">
        <v>29.994299999999999</v>
      </c>
      <c r="Q33">
        <v>56.385599999999997</v>
      </c>
      <c r="V33" t="s">
        <v>231</v>
      </c>
    </row>
    <row r="34" spans="1:22" x14ac:dyDescent="0.35">
      <c r="A34" s="7" t="s">
        <v>201</v>
      </c>
      <c r="B34" s="1" t="s">
        <v>108</v>
      </c>
      <c r="C34" t="s">
        <v>88</v>
      </c>
      <c r="D34" t="s">
        <v>117</v>
      </c>
      <c r="E34" t="str">
        <f t="shared" ref="E34:E55" si="4">IF(N34="unused", "N", "U")</f>
        <v>U</v>
      </c>
      <c r="F34" t="s">
        <v>154</v>
      </c>
      <c r="G34" t="s">
        <v>160</v>
      </c>
      <c r="H34" t="s">
        <v>167</v>
      </c>
      <c r="I34" s="17" t="s">
        <v>244</v>
      </c>
      <c r="J34">
        <v>160000</v>
      </c>
      <c r="L34" t="s">
        <v>29</v>
      </c>
      <c r="M34" t="s">
        <v>13</v>
      </c>
      <c r="N34" t="s">
        <v>7</v>
      </c>
      <c r="P34">
        <v>29.634699999999999</v>
      </c>
      <c r="Q34">
        <v>35.373600000000003</v>
      </c>
      <c r="V34" t="s">
        <v>231</v>
      </c>
    </row>
    <row r="35" spans="1:22" x14ac:dyDescent="0.35">
      <c r="A35" s="7" t="s">
        <v>202</v>
      </c>
      <c r="B35" s="1" t="s">
        <v>108</v>
      </c>
      <c r="C35" t="s">
        <v>88</v>
      </c>
      <c r="D35" t="s">
        <v>118</v>
      </c>
      <c r="E35" t="str">
        <f t="shared" si="4"/>
        <v>U</v>
      </c>
      <c r="F35" t="s">
        <v>154</v>
      </c>
      <c r="G35" t="s">
        <v>160</v>
      </c>
      <c r="H35" t="s">
        <v>167</v>
      </c>
      <c r="I35" s="17" t="s">
        <v>244</v>
      </c>
      <c r="J35">
        <v>160000</v>
      </c>
      <c r="L35" t="s">
        <v>29</v>
      </c>
      <c r="M35" t="s">
        <v>20</v>
      </c>
      <c r="N35" t="s">
        <v>7</v>
      </c>
      <c r="P35">
        <v>29.8978</v>
      </c>
      <c r="Q35">
        <v>40.696899999999999</v>
      </c>
      <c r="V35" t="s">
        <v>231</v>
      </c>
    </row>
    <row r="36" spans="1:22" s="11" customFormat="1" x14ac:dyDescent="0.35">
      <c r="A36" s="9" t="s">
        <v>203</v>
      </c>
      <c r="B36" s="10" t="s">
        <v>109</v>
      </c>
      <c r="C36" s="11" t="s">
        <v>89</v>
      </c>
      <c r="D36" s="11" t="s">
        <v>119</v>
      </c>
      <c r="E36" s="11" t="str">
        <f t="shared" si="4"/>
        <v>U</v>
      </c>
      <c r="F36" s="11" t="s">
        <v>151</v>
      </c>
      <c r="G36" s="11" t="s">
        <v>136</v>
      </c>
      <c r="H36" s="11" t="s">
        <v>167</v>
      </c>
      <c r="I36" s="11" t="s">
        <v>239</v>
      </c>
      <c r="J36" s="11">
        <v>140000</v>
      </c>
      <c r="L36" s="11" t="s">
        <v>34</v>
      </c>
      <c r="M36" s="11" t="s">
        <v>8</v>
      </c>
      <c r="N36" s="11" t="s">
        <v>7</v>
      </c>
      <c r="P36" s="11">
        <v>29.3279</v>
      </c>
      <c r="Q36" s="11">
        <v>50.329000000000001</v>
      </c>
      <c r="U36" s="12"/>
    </row>
    <row r="37" spans="1:22" s="11" customFormat="1" x14ac:dyDescent="0.35">
      <c r="A37" s="9" t="s">
        <v>204</v>
      </c>
      <c r="B37" s="10" t="s">
        <v>109</v>
      </c>
      <c r="C37" s="11" t="s">
        <v>89</v>
      </c>
      <c r="D37" s="11" t="s">
        <v>119</v>
      </c>
      <c r="E37" s="11" t="str">
        <f t="shared" si="4"/>
        <v>N</v>
      </c>
      <c r="F37" s="11" t="s">
        <v>151</v>
      </c>
      <c r="G37" s="11" t="s">
        <v>136</v>
      </c>
      <c r="H37" s="11" t="s">
        <v>167</v>
      </c>
      <c r="I37" s="11" t="s">
        <v>239</v>
      </c>
      <c r="J37" s="11">
        <v>140000</v>
      </c>
      <c r="L37" s="11" t="s">
        <v>34</v>
      </c>
      <c r="M37" s="11" t="s">
        <v>8</v>
      </c>
      <c r="N37" s="11" t="s">
        <v>6</v>
      </c>
      <c r="P37" s="11">
        <v>29.618500000000001</v>
      </c>
      <c r="Q37" s="11">
        <v>42.132800000000003</v>
      </c>
      <c r="U37" s="12"/>
    </row>
    <row r="38" spans="1:22" x14ac:dyDescent="0.35">
      <c r="A38" s="7" t="s">
        <v>205</v>
      </c>
      <c r="B38" s="1" t="s">
        <v>109</v>
      </c>
      <c r="C38" t="s">
        <v>90</v>
      </c>
      <c r="D38" t="s">
        <v>117</v>
      </c>
      <c r="E38" t="str">
        <f t="shared" si="4"/>
        <v>U</v>
      </c>
      <c r="F38" t="s">
        <v>151</v>
      </c>
      <c r="G38" t="s">
        <v>136</v>
      </c>
      <c r="H38" t="s">
        <v>167</v>
      </c>
      <c r="I38" s="17" t="s">
        <v>237</v>
      </c>
      <c r="J38">
        <v>130000</v>
      </c>
      <c r="L38" t="s">
        <v>72</v>
      </c>
      <c r="M38" t="s">
        <v>13</v>
      </c>
      <c r="N38" t="s">
        <v>7</v>
      </c>
      <c r="P38">
        <v>29.5242</v>
      </c>
      <c r="Q38">
        <v>42.178199999999997</v>
      </c>
      <c r="V38" t="s">
        <v>235</v>
      </c>
    </row>
    <row r="39" spans="1:22" x14ac:dyDescent="0.35">
      <c r="A39" s="7" t="s">
        <v>206</v>
      </c>
      <c r="B39" s="1" t="s">
        <v>109</v>
      </c>
      <c r="C39" t="s">
        <v>90</v>
      </c>
      <c r="D39" t="s">
        <v>119</v>
      </c>
      <c r="E39" t="str">
        <f t="shared" si="4"/>
        <v>N</v>
      </c>
      <c r="F39" t="s">
        <v>151</v>
      </c>
      <c r="G39" t="s">
        <v>136</v>
      </c>
      <c r="H39" t="s">
        <v>167</v>
      </c>
      <c r="I39" s="17" t="s">
        <v>237</v>
      </c>
      <c r="J39">
        <v>130000</v>
      </c>
      <c r="L39" t="s">
        <v>72</v>
      </c>
      <c r="M39" t="s">
        <v>8</v>
      </c>
      <c r="N39" t="s">
        <v>6</v>
      </c>
      <c r="P39">
        <v>29.1279</v>
      </c>
      <c r="Q39">
        <v>41.746099999999998</v>
      </c>
      <c r="V39" t="s">
        <v>235</v>
      </c>
    </row>
    <row r="40" spans="1:22" x14ac:dyDescent="0.35">
      <c r="A40" s="7" t="s">
        <v>207</v>
      </c>
      <c r="B40" s="1" t="s">
        <v>109</v>
      </c>
      <c r="C40" t="s">
        <v>90</v>
      </c>
      <c r="D40" t="s">
        <v>118</v>
      </c>
      <c r="E40" t="str">
        <f t="shared" si="4"/>
        <v>U</v>
      </c>
      <c r="F40" t="s">
        <v>151</v>
      </c>
      <c r="G40" t="s">
        <v>136</v>
      </c>
      <c r="H40" t="s">
        <v>167</v>
      </c>
      <c r="I40" s="17" t="s">
        <v>237</v>
      </c>
      <c r="J40">
        <v>130000</v>
      </c>
      <c r="L40" t="s">
        <v>72</v>
      </c>
      <c r="M40" t="s">
        <v>20</v>
      </c>
      <c r="N40" t="s">
        <v>7</v>
      </c>
      <c r="O40" t="s">
        <v>36</v>
      </c>
      <c r="P40">
        <v>29.603000000000002</v>
      </c>
      <c r="Q40">
        <v>56.57</v>
      </c>
      <c r="V40" t="s">
        <v>235</v>
      </c>
    </row>
    <row r="41" spans="1:22" x14ac:dyDescent="0.35">
      <c r="A41" s="7" t="s">
        <v>207</v>
      </c>
      <c r="B41" s="1" t="s">
        <v>109</v>
      </c>
      <c r="C41" t="s">
        <v>90</v>
      </c>
      <c r="D41" t="s">
        <v>118</v>
      </c>
      <c r="E41" t="str">
        <f t="shared" si="4"/>
        <v>U</v>
      </c>
      <c r="F41" t="s">
        <v>151</v>
      </c>
      <c r="G41" t="s">
        <v>136</v>
      </c>
      <c r="H41" t="s">
        <v>167</v>
      </c>
      <c r="I41" s="17" t="s">
        <v>237</v>
      </c>
      <c r="J41">
        <v>130000</v>
      </c>
      <c r="L41" t="s">
        <v>72</v>
      </c>
      <c r="M41" t="s">
        <v>20</v>
      </c>
      <c r="N41" t="s">
        <v>7</v>
      </c>
      <c r="O41" t="s">
        <v>37</v>
      </c>
      <c r="P41">
        <v>29.356100000000001</v>
      </c>
      <c r="Q41">
        <v>51.198799999999999</v>
      </c>
      <c r="V41" t="s">
        <v>235</v>
      </c>
    </row>
    <row r="42" spans="1:22" s="11" customFormat="1" x14ac:dyDescent="0.35">
      <c r="A42" s="9" t="s">
        <v>208</v>
      </c>
      <c r="B42" s="10" t="s">
        <v>110</v>
      </c>
      <c r="C42" s="11" t="s">
        <v>91</v>
      </c>
      <c r="D42" s="11" t="s">
        <v>119</v>
      </c>
      <c r="E42" s="11" t="str">
        <f t="shared" si="4"/>
        <v>U</v>
      </c>
      <c r="F42" s="11" t="s">
        <v>151</v>
      </c>
      <c r="G42" s="11" t="s">
        <v>136</v>
      </c>
      <c r="H42" s="11" t="s">
        <v>167</v>
      </c>
      <c r="I42" s="11" t="s">
        <v>239</v>
      </c>
      <c r="J42" s="11">
        <v>97000</v>
      </c>
      <c r="L42" s="11" t="s">
        <v>38</v>
      </c>
      <c r="M42" s="11" t="s">
        <v>8</v>
      </c>
      <c r="N42" s="11" t="s">
        <v>7</v>
      </c>
      <c r="P42" s="11">
        <v>29.3139</v>
      </c>
      <c r="Q42" s="11">
        <v>41.538699999999999</v>
      </c>
      <c r="U42" s="12"/>
    </row>
    <row r="43" spans="1:22" s="11" customFormat="1" x14ac:dyDescent="0.35">
      <c r="A43" s="9" t="s">
        <v>209</v>
      </c>
      <c r="B43" s="10" t="s">
        <v>110</v>
      </c>
      <c r="C43" s="11" t="s">
        <v>91</v>
      </c>
      <c r="D43" s="11" t="s">
        <v>119</v>
      </c>
      <c r="E43" s="11" t="str">
        <f t="shared" si="4"/>
        <v>N</v>
      </c>
      <c r="F43" s="11" t="s">
        <v>151</v>
      </c>
      <c r="G43" s="11" t="s">
        <v>136</v>
      </c>
      <c r="H43" s="11" t="s">
        <v>167</v>
      </c>
      <c r="I43" s="11" t="s">
        <v>239</v>
      </c>
      <c r="J43" s="11">
        <v>97000</v>
      </c>
      <c r="L43" s="11" t="s">
        <v>38</v>
      </c>
      <c r="M43" s="11" t="s">
        <v>8</v>
      </c>
      <c r="N43" s="11" t="s">
        <v>6</v>
      </c>
      <c r="P43" s="11">
        <v>29.269200000000001</v>
      </c>
      <c r="Q43" s="11">
        <v>37.283799999999999</v>
      </c>
      <c r="U43" s="12"/>
    </row>
    <row r="44" spans="1:22" x14ac:dyDescent="0.35">
      <c r="A44" s="7" t="s">
        <v>210</v>
      </c>
      <c r="B44" s="1" t="s">
        <v>110</v>
      </c>
      <c r="C44" t="s">
        <v>92</v>
      </c>
      <c r="D44" t="s">
        <v>119</v>
      </c>
      <c r="E44" t="str">
        <f t="shared" si="4"/>
        <v>U</v>
      </c>
      <c r="F44" t="s">
        <v>155</v>
      </c>
      <c r="G44" t="s">
        <v>136</v>
      </c>
      <c r="H44" t="s">
        <v>167</v>
      </c>
      <c r="I44" s="17" t="s">
        <v>239</v>
      </c>
      <c r="J44">
        <v>120000</v>
      </c>
      <c r="L44" t="s">
        <v>39</v>
      </c>
      <c r="M44" t="s">
        <v>8</v>
      </c>
      <c r="N44" t="s">
        <v>7</v>
      </c>
      <c r="P44">
        <v>29.571100000000001</v>
      </c>
      <c r="Q44">
        <v>47.6312</v>
      </c>
    </row>
    <row r="45" spans="1:22" x14ac:dyDescent="0.35">
      <c r="A45" s="7" t="s">
        <v>211</v>
      </c>
      <c r="B45" s="1" t="s">
        <v>110</v>
      </c>
      <c r="C45" t="s">
        <v>92</v>
      </c>
      <c r="D45" t="s">
        <v>119</v>
      </c>
      <c r="E45" t="str">
        <f t="shared" si="4"/>
        <v>N</v>
      </c>
      <c r="F45" t="s">
        <v>155</v>
      </c>
      <c r="G45" t="s">
        <v>136</v>
      </c>
      <c r="H45" t="s">
        <v>167</v>
      </c>
      <c r="I45" s="17" t="s">
        <v>239</v>
      </c>
      <c r="J45">
        <v>120000</v>
      </c>
      <c r="L45" t="s">
        <v>39</v>
      </c>
      <c r="M45" t="s">
        <v>8</v>
      </c>
      <c r="N45" t="s">
        <v>6</v>
      </c>
      <c r="P45">
        <v>29.510899999999999</v>
      </c>
      <c r="Q45">
        <v>54.385399999999997</v>
      </c>
    </row>
    <row r="46" spans="1:22" s="11" customFormat="1" x14ac:dyDescent="0.35">
      <c r="A46" s="9" t="s">
        <v>212</v>
      </c>
      <c r="B46" s="10" t="s">
        <v>110</v>
      </c>
      <c r="C46" s="11" t="s">
        <v>93</v>
      </c>
      <c r="D46" s="11" t="s">
        <v>119</v>
      </c>
      <c r="E46" s="11" t="str">
        <f t="shared" si="4"/>
        <v>U</v>
      </c>
      <c r="F46" s="11" t="s">
        <v>151</v>
      </c>
      <c r="G46" s="11" t="s">
        <v>136</v>
      </c>
      <c r="H46" s="11" t="s">
        <v>167</v>
      </c>
      <c r="I46" s="11" t="s">
        <v>239</v>
      </c>
      <c r="J46" s="11">
        <v>170000</v>
      </c>
      <c r="L46" s="11" t="s">
        <v>40</v>
      </c>
      <c r="M46" s="11" t="s">
        <v>8</v>
      </c>
      <c r="N46" s="11" t="s">
        <v>7</v>
      </c>
      <c r="P46" s="11">
        <v>29.770099999999999</v>
      </c>
      <c r="Q46" s="11">
        <v>44.121600000000001</v>
      </c>
      <c r="U46" s="12"/>
    </row>
    <row r="47" spans="1:22" s="11" customFormat="1" x14ac:dyDescent="0.35">
      <c r="A47" s="9" t="s">
        <v>213</v>
      </c>
      <c r="B47" s="10" t="s">
        <v>110</v>
      </c>
      <c r="C47" s="11" t="s">
        <v>93</v>
      </c>
      <c r="D47" s="11" t="s">
        <v>119</v>
      </c>
      <c r="E47" s="11" t="str">
        <f t="shared" si="4"/>
        <v>N</v>
      </c>
      <c r="F47" s="11" t="s">
        <v>151</v>
      </c>
      <c r="G47" s="11" t="s">
        <v>136</v>
      </c>
      <c r="H47" s="11" t="s">
        <v>167</v>
      </c>
      <c r="I47" s="11" t="s">
        <v>239</v>
      </c>
      <c r="J47" s="11">
        <v>170000</v>
      </c>
      <c r="L47" s="11" t="s">
        <v>40</v>
      </c>
      <c r="M47" s="11" t="s">
        <v>8</v>
      </c>
      <c r="N47" s="11" t="s">
        <v>6</v>
      </c>
      <c r="P47" s="11">
        <v>29.152999999999999</v>
      </c>
      <c r="Q47" s="11">
        <v>35.374499999999998</v>
      </c>
      <c r="U47" s="12"/>
    </row>
    <row r="48" spans="1:22" x14ac:dyDescent="0.35">
      <c r="A48" s="7" t="s">
        <v>214</v>
      </c>
      <c r="B48" s="1" t="s">
        <v>111</v>
      </c>
      <c r="C48" t="s">
        <v>94</v>
      </c>
      <c r="D48" t="s">
        <v>119</v>
      </c>
      <c r="E48" t="str">
        <f t="shared" si="4"/>
        <v>U</v>
      </c>
      <c r="F48" t="s">
        <v>155</v>
      </c>
      <c r="G48" t="s">
        <v>136</v>
      </c>
      <c r="H48" t="s">
        <v>167</v>
      </c>
      <c r="I48" s="17" t="s">
        <v>239</v>
      </c>
      <c r="J48">
        <v>110000</v>
      </c>
      <c r="L48" t="s">
        <v>41</v>
      </c>
      <c r="M48" t="s">
        <v>8</v>
      </c>
      <c r="N48" t="s">
        <v>7</v>
      </c>
      <c r="P48">
        <v>29.653500000000001</v>
      </c>
      <c r="Q48">
        <v>47.641800000000003</v>
      </c>
    </row>
    <row r="49" spans="1:22" x14ac:dyDescent="0.35">
      <c r="A49" s="7" t="s">
        <v>215</v>
      </c>
      <c r="B49" s="1" t="s">
        <v>111</v>
      </c>
      <c r="C49" t="s">
        <v>94</v>
      </c>
      <c r="D49" t="s">
        <v>119</v>
      </c>
      <c r="E49" t="str">
        <f t="shared" si="4"/>
        <v>N</v>
      </c>
      <c r="F49" t="s">
        <v>155</v>
      </c>
      <c r="G49" t="s">
        <v>136</v>
      </c>
      <c r="H49" t="s">
        <v>167</v>
      </c>
      <c r="I49" s="17" t="s">
        <v>239</v>
      </c>
      <c r="J49">
        <v>110000</v>
      </c>
      <c r="L49" t="s">
        <v>41</v>
      </c>
      <c r="M49" t="s">
        <v>8</v>
      </c>
      <c r="N49" t="s">
        <v>6</v>
      </c>
      <c r="P49">
        <v>29.622399999999999</v>
      </c>
      <c r="Q49">
        <v>54.720399999999998</v>
      </c>
    </row>
    <row r="50" spans="1:22" s="11" customFormat="1" x14ac:dyDescent="0.35">
      <c r="A50" s="9" t="s">
        <v>216</v>
      </c>
      <c r="B50" s="10" t="s">
        <v>111</v>
      </c>
      <c r="C50" s="11" t="s">
        <v>95</v>
      </c>
      <c r="D50" s="11" t="s">
        <v>119</v>
      </c>
      <c r="E50" s="11" t="str">
        <f t="shared" si="4"/>
        <v>U</v>
      </c>
      <c r="F50" s="11" t="s">
        <v>151</v>
      </c>
      <c r="G50" s="11" t="s">
        <v>136</v>
      </c>
      <c r="H50" s="11" t="s">
        <v>167</v>
      </c>
      <c r="I50" s="11" t="s">
        <v>239</v>
      </c>
      <c r="J50" s="16">
        <v>100000</v>
      </c>
      <c r="L50" s="11" t="s">
        <v>42</v>
      </c>
      <c r="M50" s="11" t="s">
        <v>8</v>
      </c>
      <c r="N50" s="11" t="s">
        <v>7</v>
      </c>
      <c r="P50" s="11">
        <v>29.2683</v>
      </c>
      <c r="Q50" s="11">
        <v>45.3232</v>
      </c>
      <c r="U50" s="12"/>
      <c r="V50" s="11" t="s">
        <v>232</v>
      </c>
    </row>
    <row r="51" spans="1:22" s="11" customFormat="1" x14ac:dyDescent="0.35">
      <c r="A51" s="9" t="s">
        <v>217</v>
      </c>
      <c r="B51" s="10" t="s">
        <v>111</v>
      </c>
      <c r="C51" s="11" t="s">
        <v>95</v>
      </c>
      <c r="D51" s="11" t="s">
        <v>119</v>
      </c>
      <c r="E51" s="11" t="str">
        <f t="shared" si="4"/>
        <v>N</v>
      </c>
      <c r="F51" s="11" t="s">
        <v>151</v>
      </c>
      <c r="G51" s="11" t="s">
        <v>136</v>
      </c>
      <c r="H51" s="11" t="s">
        <v>167</v>
      </c>
      <c r="I51" s="11" t="s">
        <v>239</v>
      </c>
      <c r="J51" s="16">
        <v>100000</v>
      </c>
      <c r="L51" s="11" t="s">
        <v>42</v>
      </c>
      <c r="M51" s="11" t="s">
        <v>8</v>
      </c>
      <c r="N51" s="11" t="s">
        <v>6</v>
      </c>
      <c r="P51" s="11">
        <v>29.208600000000001</v>
      </c>
      <c r="Q51" s="11">
        <v>45.763800000000003</v>
      </c>
      <c r="U51" s="12"/>
      <c r="V51" s="11" t="s">
        <v>232</v>
      </c>
    </row>
    <row r="52" spans="1:22" x14ac:dyDescent="0.35">
      <c r="A52" s="7" t="s">
        <v>218</v>
      </c>
      <c r="B52" s="1" t="s">
        <v>112</v>
      </c>
      <c r="C52" t="s">
        <v>96</v>
      </c>
      <c r="D52" t="s">
        <v>118</v>
      </c>
      <c r="E52" t="str">
        <f t="shared" si="4"/>
        <v>U</v>
      </c>
      <c r="F52" t="s">
        <v>156</v>
      </c>
      <c r="G52" t="s">
        <v>139</v>
      </c>
      <c r="H52" t="s">
        <v>167</v>
      </c>
      <c r="I52" s="17" t="s">
        <v>237</v>
      </c>
      <c r="J52">
        <v>150000</v>
      </c>
      <c r="L52" t="s">
        <v>43</v>
      </c>
      <c r="M52" t="s">
        <v>20</v>
      </c>
      <c r="N52" t="s">
        <v>7</v>
      </c>
      <c r="O52" t="s">
        <v>44</v>
      </c>
      <c r="P52">
        <v>29.697600000000001</v>
      </c>
      <c r="Q52">
        <v>45.027999999999999</v>
      </c>
    </row>
    <row r="53" spans="1:22" x14ac:dyDescent="0.35">
      <c r="A53" s="7" t="s">
        <v>219</v>
      </c>
      <c r="B53" s="1" t="s">
        <v>112</v>
      </c>
      <c r="C53" t="s">
        <v>96</v>
      </c>
      <c r="D53" t="s">
        <v>117</v>
      </c>
      <c r="E53" t="str">
        <f t="shared" si="4"/>
        <v>U</v>
      </c>
      <c r="F53" t="s">
        <v>152</v>
      </c>
      <c r="G53" t="s">
        <v>136</v>
      </c>
      <c r="H53" t="s">
        <v>167</v>
      </c>
      <c r="I53" s="17" t="s">
        <v>237</v>
      </c>
      <c r="J53">
        <v>150000</v>
      </c>
      <c r="L53" t="s">
        <v>43</v>
      </c>
      <c r="M53" t="s">
        <v>13</v>
      </c>
      <c r="N53" t="s">
        <v>7</v>
      </c>
      <c r="P53">
        <v>29.927900000000001</v>
      </c>
      <c r="Q53">
        <v>37.171599999999998</v>
      </c>
    </row>
    <row r="54" spans="1:22" s="11" customFormat="1" x14ac:dyDescent="0.35">
      <c r="A54" s="9" t="s">
        <v>220</v>
      </c>
      <c r="B54" s="10" t="s">
        <v>112</v>
      </c>
      <c r="C54" s="11" t="s">
        <v>97</v>
      </c>
      <c r="D54" s="11" t="s">
        <v>119</v>
      </c>
      <c r="E54" s="11" t="str">
        <f t="shared" si="4"/>
        <v>U</v>
      </c>
      <c r="F54" s="11" t="s">
        <v>152</v>
      </c>
      <c r="G54" s="11" t="s">
        <v>136</v>
      </c>
      <c r="H54" s="11" t="s">
        <v>167</v>
      </c>
      <c r="I54" s="11" t="s">
        <v>237</v>
      </c>
      <c r="J54" s="11">
        <v>200000</v>
      </c>
      <c r="L54" s="11" t="s">
        <v>45</v>
      </c>
      <c r="M54" s="11" t="s">
        <v>8</v>
      </c>
      <c r="N54" s="11" t="s">
        <v>7</v>
      </c>
      <c r="P54" s="11">
        <v>29.514700000000001</v>
      </c>
      <c r="Q54" s="11">
        <v>44.971200000000003</v>
      </c>
      <c r="U54" s="12"/>
    </row>
    <row r="55" spans="1:22" s="11" customFormat="1" x14ac:dyDescent="0.35">
      <c r="A55" s="14" t="s">
        <v>221</v>
      </c>
      <c r="B55" s="10" t="s">
        <v>112</v>
      </c>
      <c r="C55" s="11" t="s">
        <v>97</v>
      </c>
      <c r="D55" s="11" t="s">
        <v>119</v>
      </c>
      <c r="E55" s="11" t="str">
        <f t="shared" si="4"/>
        <v>N</v>
      </c>
      <c r="F55" s="11" t="s">
        <v>152</v>
      </c>
      <c r="G55" s="11" t="s">
        <v>136</v>
      </c>
      <c r="H55" s="11" t="s">
        <v>167</v>
      </c>
      <c r="I55" s="11" t="s">
        <v>237</v>
      </c>
      <c r="J55" s="11">
        <v>200000</v>
      </c>
      <c r="L55" s="11" t="s">
        <v>45</v>
      </c>
      <c r="M55" s="11" t="s">
        <v>8</v>
      </c>
      <c r="N55" s="11" t="s">
        <v>6</v>
      </c>
      <c r="P55" s="11">
        <v>29.442900000000002</v>
      </c>
      <c r="Q55" s="11">
        <v>44.116300000000003</v>
      </c>
      <c r="U5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306-4DF4-4379-9A0A-F5709AD0682C}">
  <dimension ref="A1:C55"/>
  <sheetViews>
    <sheetView tabSelected="1" topLeftCell="A33" workbookViewId="0">
      <selection activeCell="F13" sqref="F13"/>
    </sheetView>
  </sheetViews>
  <sheetFormatPr defaultRowHeight="14.5" x14ac:dyDescent="0.35"/>
  <cols>
    <col min="1" max="1" width="18.36328125" customWidth="1"/>
    <col min="3" max="3" width="15.1796875" customWidth="1"/>
  </cols>
  <sheetData>
    <row r="1" spans="1:3" x14ac:dyDescent="0.35">
      <c r="A1" s="4" t="s">
        <v>171</v>
      </c>
      <c r="B1" s="4" t="s">
        <v>228</v>
      </c>
      <c r="C1" s="4" t="s">
        <v>0</v>
      </c>
    </row>
    <row r="2" spans="1:3" x14ac:dyDescent="0.35">
      <c r="A2" s="9" t="s">
        <v>172</v>
      </c>
      <c r="B2" s="11" t="s">
        <v>77</v>
      </c>
      <c r="C2" s="11" t="s">
        <v>4</v>
      </c>
    </row>
    <row r="3" spans="1:3" x14ac:dyDescent="0.35">
      <c r="A3" s="9" t="s">
        <v>173</v>
      </c>
      <c r="B3" s="11" t="s">
        <v>77</v>
      </c>
      <c r="C3" s="11" t="s">
        <v>4</v>
      </c>
    </row>
    <row r="4" spans="1:3" x14ac:dyDescent="0.35">
      <c r="A4" s="9" t="s">
        <v>225</v>
      </c>
      <c r="B4" s="11" t="s">
        <v>77</v>
      </c>
      <c r="C4" s="11" t="s">
        <v>4</v>
      </c>
    </row>
    <row r="5" spans="1:3" x14ac:dyDescent="0.35">
      <c r="A5" s="9" t="s">
        <v>226</v>
      </c>
      <c r="B5" s="11" t="s">
        <v>77</v>
      </c>
      <c r="C5" s="11" t="s">
        <v>4</v>
      </c>
    </row>
    <row r="6" spans="1:3" x14ac:dyDescent="0.35">
      <c r="A6" s="7" t="s">
        <v>174</v>
      </c>
      <c r="B6" t="s">
        <v>78</v>
      </c>
      <c r="C6" t="s">
        <v>11</v>
      </c>
    </row>
    <row r="7" spans="1:3" x14ac:dyDescent="0.35">
      <c r="A7" s="7" t="s">
        <v>174</v>
      </c>
      <c r="B7" t="s">
        <v>78</v>
      </c>
      <c r="C7" t="s">
        <v>11</v>
      </c>
    </row>
    <row r="8" spans="1:3" x14ac:dyDescent="0.35">
      <c r="A8" s="7" t="s">
        <v>175</v>
      </c>
      <c r="B8" t="s">
        <v>78</v>
      </c>
      <c r="C8" t="s">
        <v>11</v>
      </c>
    </row>
    <row r="9" spans="1:3" x14ac:dyDescent="0.35">
      <c r="A9" s="9" t="s">
        <v>176</v>
      </c>
      <c r="B9" s="11" t="s">
        <v>79</v>
      </c>
      <c r="C9" s="11" t="s">
        <v>12</v>
      </c>
    </row>
    <row r="10" spans="1:3" x14ac:dyDescent="0.35">
      <c r="A10" s="9" t="s">
        <v>177</v>
      </c>
      <c r="B10" s="11" t="s">
        <v>79</v>
      </c>
      <c r="C10" s="11" t="s">
        <v>12</v>
      </c>
    </row>
    <row r="11" spans="1:3" x14ac:dyDescent="0.35">
      <c r="A11" s="9" t="s">
        <v>178</v>
      </c>
      <c r="B11" s="11" t="s">
        <v>79</v>
      </c>
      <c r="C11" s="11" t="s">
        <v>12</v>
      </c>
    </row>
    <row r="12" spans="1:3" x14ac:dyDescent="0.35">
      <c r="A12" s="9" t="s">
        <v>179</v>
      </c>
      <c r="B12" s="11" t="s">
        <v>79</v>
      </c>
      <c r="C12" s="11" t="s">
        <v>12</v>
      </c>
    </row>
    <row r="13" spans="1:3" x14ac:dyDescent="0.35">
      <c r="A13" s="7" t="s">
        <v>180</v>
      </c>
      <c r="B13" t="s">
        <v>80</v>
      </c>
      <c r="C13" t="s">
        <v>14</v>
      </c>
    </row>
    <row r="14" spans="1:3" x14ac:dyDescent="0.35">
      <c r="A14" s="7" t="s">
        <v>181</v>
      </c>
      <c r="B14" t="s">
        <v>80</v>
      </c>
      <c r="C14" t="s">
        <v>14</v>
      </c>
    </row>
    <row r="15" spans="1:3" x14ac:dyDescent="0.35">
      <c r="A15" s="9" t="s">
        <v>182</v>
      </c>
      <c r="B15" s="11" t="s">
        <v>81</v>
      </c>
      <c r="C15" s="11" t="s">
        <v>16</v>
      </c>
    </row>
    <row r="16" spans="1:3" x14ac:dyDescent="0.35">
      <c r="A16" s="9" t="s">
        <v>183</v>
      </c>
      <c r="B16" s="11" t="s">
        <v>81</v>
      </c>
      <c r="C16" s="11" t="s">
        <v>16</v>
      </c>
    </row>
    <row r="17" spans="1:3" x14ac:dyDescent="0.35">
      <c r="A17" s="7" t="s">
        <v>184</v>
      </c>
      <c r="B17" t="s">
        <v>82</v>
      </c>
      <c r="C17" t="s">
        <v>17</v>
      </c>
    </row>
    <row r="18" spans="1:3" x14ac:dyDescent="0.35">
      <c r="A18" s="7" t="s">
        <v>185</v>
      </c>
      <c r="B18" t="s">
        <v>82</v>
      </c>
      <c r="C18" t="s">
        <v>17</v>
      </c>
    </row>
    <row r="19" spans="1:3" x14ac:dyDescent="0.35">
      <c r="A19" s="9" t="s">
        <v>186</v>
      </c>
      <c r="B19" s="11" t="s">
        <v>83</v>
      </c>
      <c r="C19" s="11" t="s">
        <v>18</v>
      </c>
    </row>
    <row r="20" spans="1:3" x14ac:dyDescent="0.35">
      <c r="A20" s="9" t="s">
        <v>187</v>
      </c>
      <c r="B20" s="11" t="s">
        <v>83</v>
      </c>
      <c r="C20" s="11" t="s">
        <v>18</v>
      </c>
    </row>
    <row r="21" spans="1:3" x14ac:dyDescent="0.35">
      <c r="A21" s="9" t="s">
        <v>188</v>
      </c>
      <c r="B21" s="11" t="s">
        <v>83</v>
      </c>
      <c r="C21" s="11" t="s">
        <v>18</v>
      </c>
    </row>
    <row r="22" spans="1:3" x14ac:dyDescent="0.35">
      <c r="A22" s="7" t="s">
        <v>189</v>
      </c>
      <c r="B22" t="s">
        <v>84</v>
      </c>
      <c r="C22" t="s">
        <v>21</v>
      </c>
    </row>
    <row r="23" spans="1:3" x14ac:dyDescent="0.35">
      <c r="A23" s="7" t="s">
        <v>190</v>
      </c>
      <c r="B23" t="s">
        <v>84</v>
      </c>
      <c r="C23" t="s">
        <v>21</v>
      </c>
    </row>
    <row r="24" spans="1:3" x14ac:dyDescent="0.35">
      <c r="A24" s="9" t="s">
        <v>191</v>
      </c>
      <c r="B24" s="11" t="s">
        <v>85</v>
      </c>
      <c r="C24" s="11" t="s">
        <v>22</v>
      </c>
    </row>
    <row r="25" spans="1:3" x14ac:dyDescent="0.35">
      <c r="A25" s="9" t="s">
        <v>192</v>
      </c>
      <c r="B25" s="11" t="s">
        <v>85</v>
      </c>
      <c r="C25" s="11" t="s">
        <v>22</v>
      </c>
    </row>
    <row r="26" spans="1:3" x14ac:dyDescent="0.35">
      <c r="A26" s="9" t="s">
        <v>193</v>
      </c>
      <c r="B26" s="11" t="s">
        <v>85</v>
      </c>
      <c r="C26" s="11" t="s">
        <v>22</v>
      </c>
    </row>
    <row r="27" spans="1:3" x14ac:dyDescent="0.35">
      <c r="A27" s="7" t="s">
        <v>194</v>
      </c>
      <c r="B27" t="s">
        <v>86</v>
      </c>
      <c r="C27" t="s">
        <v>26</v>
      </c>
    </row>
    <row r="28" spans="1:3" x14ac:dyDescent="0.35">
      <c r="A28" s="7" t="s">
        <v>195</v>
      </c>
      <c r="B28" t="s">
        <v>86</v>
      </c>
      <c r="C28" t="s">
        <v>26</v>
      </c>
    </row>
    <row r="29" spans="1:3" x14ac:dyDescent="0.35">
      <c r="A29" s="9" t="s">
        <v>196</v>
      </c>
      <c r="B29" s="11" t="s">
        <v>87</v>
      </c>
      <c r="C29" s="11" t="s">
        <v>27</v>
      </c>
    </row>
    <row r="30" spans="1:3" x14ac:dyDescent="0.35">
      <c r="A30" s="9" t="s">
        <v>197</v>
      </c>
      <c r="B30" s="11" t="s">
        <v>87</v>
      </c>
      <c r="C30" s="11" t="s">
        <v>27</v>
      </c>
    </row>
    <row r="31" spans="1:3" x14ac:dyDescent="0.35">
      <c r="A31" s="7" t="s">
        <v>198</v>
      </c>
      <c r="B31" t="s">
        <v>88</v>
      </c>
      <c r="C31" t="s">
        <v>29</v>
      </c>
    </row>
    <row r="32" spans="1:3" x14ac:dyDescent="0.35">
      <c r="A32" s="7" t="s">
        <v>199</v>
      </c>
      <c r="B32" t="s">
        <v>88</v>
      </c>
      <c r="C32" t="s">
        <v>29</v>
      </c>
    </row>
    <row r="33" spans="1:3" x14ac:dyDescent="0.35">
      <c r="A33" s="7" t="s">
        <v>200</v>
      </c>
      <c r="B33" t="s">
        <v>88</v>
      </c>
      <c r="C33" t="s">
        <v>29</v>
      </c>
    </row>
    <row r="34" spans="1:3" x14ac:dyDescent="0.35">
      <c r="A34" s="7" t="s">
        <v>201</v>
      </c>
      <c r="B34" t="s">
        <v>88</v>
      </c>
      <c r="C34" t="s">
        <v>29</v>
      </c>
    </row>
    <row r="35" spans="1:3" x14ac:dyDescent="0.35">
      <c r="A35" s="7" t="s">
        <v>202</v>
      </c>
      <c r="B35" t="s">
        <v>88</v>
      </c>
      <c r="C35" t="s">
        <v>29</v>
      </c>
    </row>
    <row r="36" spans="1:3" x14ac:dyDescent="0.35">
      <c r="A36" s="9" t="s">
        <v>203</v>
      </c>
      <c r="B36" s="11" t="s">
        <v>89</v>
      </c>
      <c r="C36" s="11" t="s">
        <v>34</v>
      </c>
    </row>
    <row r="37" spans="1:3" x14ac:dyDescent="0.35">
      <c r="A37" s="9" t="s">
        <v>204</v>
      </c>
      <c r="B37" s="11" t="s">
        <v>89</v>
      </c>
      <c r="C37" s="11" t="s">
        <v>34</v>
      </c>
    </row>
    <row r="38" spans="1:3" x14ac:dyDescent="0.35">
      <c r="A38" s="7" t="s">
        <v>205</v>
      </c>
      <c r="B38" t="s">
        <v>90</v>
      </c>
      <c r="C38" t="s">
        <v>72</v>
      </c>
    </row>
    <row r="39" spans="1:3" x14ac:dyDescent="0.35">
      <c r="A39" s="7" t="s">
        <v>206</v>
      </c>
      <c r="B39" t="s">
        <v>90</v>
      </c>
      <c r="C39" t="s">
        <v>72</v>
      </c>
    </row>
    <row r="40" spans="1:3" x14ac:dyDescent="0.35">
      <c r="A40" s="7" t="s">
        <v>207</v>
      </c>
      <c r="B40" t="s">
        <v>90</v>
      </c>
      <c r="C40" t="s">
        <v>72</v>
      </c>
    </row>
    <row r="41" spans="1:3" x14ac:dyDescent="0.35">
      <c r="A41" s="7" t="s">
        <v>207</v>
      </c>
      <c r="B41" t="s">
        <v>90</v>
      </c>
      <c r="C41" t="s">
        <v>72</v>
      </c>
    </row>
    <row r="42" spans="1:3" x14ac:dyDescent="0.35">
      <c r="A42" s="9" t="s">
        <v>208</v>
      </c>
      <c r="B42" s="11" t="s">
        <v>91</v>
      </c>
      <c r="C42" s="11" t="s">
        <v>38</v>
      </c>
    </row>
    <row r="43" spans="1:3" x14ac:dyDescent="0.35">
      <c r="A43" s="9" t="s">
        <v>209</v>
      </c>
      <c r="B43" s="11" t="s">
        <v>91</v>
      </c>
      <c r="C43" s="11" t="s">
        <v>38</v>
      </c>
    </row>
    <row r="44" spans="1:3" x14ac:dyDescent="0.35">
      <c r="A44" s="7" t="s">
        <v>210</v>
      </c>
      <c r="B44" t="s">
        <v>92</v>
      </c>
      <c r="C44" t="s">
        <v>39</v>
      </c>
    </row>
    <row r="45" spans="1:3" x14ac:dyDescent="0.35">
      <c r="A45" s="7" t="s">
        <v>211</v>
      </c>
      <c r="B45" t="s">
        <v>92</v>
      </c>
      <c r="C45" t="s">
        <v>39</v>
      </c>
    </row>
    <row r="46" spans="1:3" x14ac:dyDescent="0.35">
      <c r="A46" s="9" t="s">
        <v>212</v>
      </c>
      <c r="B46" s="11" t="s">
        <v>93</v>
      </c>
      <c r="C46" s="11" t="s">
        <v>40</v>
      </c>
    </row>
    <row r="47" spans="1:3" x14ac:dyDescent="0.35">
      <c r="A47" s="9" t="s">
        <v>213</v>
      </c>
      <c r="B47" s="11" t="s">
        <v>93</v>
      </c>
      <c r="C47" s="11" t="s">
        <v>40</v>
      </c>
    </row>
    <row r="48" spans="1:3" x14ac:dyDescent="0.35">
      <c r="A48" s="7" t="s">
        <v>214</v>
      </c>
      <c r="B48" t="s">
        <v>94</v>
      </c>
      <c r="C48" t="s">
        <v>41</v>
      </c>
    </row>
    <row r="49" spans="1:3" x14ac:dyDescent="0.35">
      <c r="A49" s="7" t="s">
        <v>215</v>
      </c>
      <c r="B49" t="s">
        <v>94</v>
      </c>
      <c r="C49" t="s">
        <v>41</v>
      </c>
    </row>
    <row r="50" spans="1:3" x14ac:dyDescent="0.35">
      <c r="A50" s="9" t="s">
        <v>216</v>
      </c>
      <c r="B50" s="11" t="s">
        <v>95</v>
      </c>
      <c r="C50" s="11" t="s">
        <v>42</v>
      </c>
    </row>
    <row r="51" spans="1:3" x14ac:dyDescent="0.35">
      <c r="A51" s="9" t="s">
        <v>217</v>
      </c>
      <c r="B51" s="11" t="s">
        <v>95</v>
      </c>
      <c r="C51" s="11" t="s">
        <v>42</v>
      </c>
    </row>
    <row r="52" spans="1:3" x14ac:dyDescent="0.35">
      <c r="A52" s="7" t="s">
        <v>218</v>
      </c>
      <c r="B52" t="s">
        <v>96</v>
      </c>
      <c r="C52" t="s">
        <v>43</v>
      </c>
    </row>
    <row r="53" spans="1:3" x14ac:dyDescent="0.35">
      <c r="A53" s="7" t="s">
        <v>219</v>
      </c>
      <c r="B53" t="s">
        <v>96</v>
      </c>
      <c r="C53" t="s">
        <v>43</v>
      </c>
    </row>
    <row r="54" spans="1:3" x14ac:dyDescent="0.35">
      <c r="A54" s="9" t="s">
        <v>220</v>
      </c>
      <c r="B54" s="11" t="s">
        <v>97</v>
      </c>
      <c r="C54" s="11" t="s">
        <v>45</v>
      </c>
    </row>
    <row r="55" spans="1:3" x14ac:dyDescent="0.35">
      <c r="A55" s="14" t="s">
        <v>221</v>
      </c>
      <c r="B55" s="11" t="s">
        <v>97</v>
      </c>
      <c r="C55" s="11" t="s">
        <v>45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7977-B10C-4ECB-B04B-009E29BB6113}">
  <dimension ref="A2:B32"/>
  <sheetViews>
    <sheetView topLeftCell="A19" workbookViewId="0">
      <selection activeCell="B35" sqref="B35"/>
    </sheetView>
  </sheetViews>
  <sheetFormatPr defaultRowHeight="14.5" x14ac:dyDescent="0.35"/>
  <cols>
    <col min="1" max="1" width="19.81640625" style="4" customWidth="1"/>
    <col min="2" max="2" width="85.7265625" customWidth="1"/>
  </cols>
  <sheetData>
    <row r="2" spans="1:2" x14ac:dyDescent="0.35">
      <c r="A2" s="4" t="s">
        <v>98</v>
      </c>
      <c r="B2" t="s">
        <v>99</v>
      </c>
    </row>
    <row r="3" spans="1:2" x14ac:dyDescent="0.35">
      <c r="A3" s="4" t="s">
        <v>113</v>
      </c>
      <c r="B3" t="s">
        <v>114</v>
      </c>
    </row>
    <row r="4" spans="1:2" x14ac:dyDescent="0.35">
      <c r="A4" s="4" t="s">
        <v>115</v>
      </c>
      <c r="B4" t="s">
        <v>116</v>
      </c>
    </row>
    <row r="5" spans="1:2" x14ac:dyDescent="0.35">
      <c r="A5" s="4" t="s">
        <v>127</v>
      </c>
      <c r="B5" t="s">
        <v>120</v>
      </c>
    </row>
    <row r="6" spans="1:2" x14ac:dyDescent="0.35">
      <c r="A6" s="4" t="s">
        <v>117</v>
      </c>
      <c r="B6" t="s">
        <v>121</v>
      </c>
    </row>
    <row r="7" spans="1:2" x14ac:dyDescent="0.35">
      <c r="A7" s="4" t="s">
        <v>118</v>
      </c>
      <c r="B7" t="s">
        <v>122</v>
      </c>
    </row>
    <row r="8" spans="1:2" x14ac:dyDescent="0.35">
      <c r="A8" s="4" t="s">
        <v>119</v>
      </c>
      <c r="B8" t="s">
        <v>123</v>
      </c>
    </row>
    <row r="9" spans="1:2" x14ac:dyDescent="0.35">
      <c r="A9" s="4" t="s">
        <v>126</v>
      </c>
      <c r="B9" t="s">
        <v>132</v>
      </c>
    </row>
    <row r="10" spans="1:2" x14ac:dyDescent="0.35">
      <c r="A10" s="4" t="s">
        <v>130</v>
      </c>
      <c r="B10" t="s">
        <v>131</v>
      </c>
    </row>
    <row r="11" spans="1:2" x14ac:dyDescent="0.35">
      <c r="A11" s="4" t="s">
        <v>128</v>
      </c>
      <c r="B11" t="s">
        <v>133</v>
      </c>
    </row>
    <row r="12" spans="1:2" x14ac:dyDescent="0.35">
      <c r="A12" s="4" t="s">
        <v>134</v>
      </c>
      <c r="B12" t="s">
        <v>135</v>
      </c>
    </row>
    <row r="13" spans="1:2" x14ac:dyDescent="0.35">
      <c r="A13" s="4" t="s">
        <v>140</v>
      </c>
      <c r="B13" t="s">
        <v>137</v>
      </c>
    </row>
    <row r="14" spans="1:2" x14ac:dyDescent="0.35">
      <c r="A14" s="4" t="s">
        <v>141</v>
      </c>
      <c r="B14" t="s">
        <v>138</v>
      </c>
    </row>
    <row r="15" spans="1:2" x14ac:dyDescent="0.35">
      <c r="A15" s="4" t="s">
        <v>143</v>
      </c>
      <c r="B15" t="s">
        <v>144</v>
      </c>
    </row>
    <row r="16" spans="1:2" x14ac:dyDescent="0.35">
      <c r="A16" s="4" t="s">
        <v>151</v>
      </c>
      <c r="B16" t="s">
        <v>146</v>
      </c>
    </row>
    <row r="17" spans="1:2" x14ac:dyDescent="0.35">
      <c r="A17" s="4" t="s">
        <v>147</v>
      </c>
      <c r="B17" t="s">
        <v>148</v>
      </c>
    </row>
    <row r="18" spans="1:2" x14ac:dyDescent="0.35">
      <c r="A18" s="4" t="s">
        <v>149</v>
      </c>
      <c r="B18" t="s">
        <v>150</v>
      </c>
    </row>
    <row r="19" spans="1:2" x14ac:dyDescent="0.35">
      <c r="A19" s="4" t="s">
        <v>157</v>
      </c>
      <c r="B19" t="s">
        <v>158</v>
      </c>
    </row>
    <row r="20" spans="1:2" x14ac:dyDescent="0.35">
      <c r="A20" s="4" t="s">
        <v>136</v>
      </c>
      <c r="B20" t="s">
        <v>161</v>
      </c>
    </row>
    <row r="21" spans="1:2" x14ac:dyDescent="0.35">
      <c r="A21" s="4" t="s">
        <v>129</v>
      </c>
      <c r="B21" t="s">
        <v>162</v>
      </c>
    </row>
    <row r="22" spans="1:2" x14ac:dyDescent="0.35">
      <c r="A22" s="4" t="s">
        <v>159</v>
      </c>
      <c r="B22" t="s">
        <v>163</v>
      </c>
    </row>
    <row r="23" spans="1:2" x14ac:dyDescent="0.35">
      <c r="A23" s="4" t="s">
        <v>139</v>
      </c>
      <c r="B23" t="s">
        <v>164</v>
      </c>
    </row>
    <row r="24" spans="1:2" x14ac:dyDescent="0.35">
      <c r="A24" s="4" t="s">
        <v>165</v>
      </c>
      <c r="B24" t="s">
        <v>166</v>
      </c>
    </row>
    <row r="25" spans="1:2" x14ac:dyDescent="0.35">
      <c r="A25" s="4" t="s">
        <v>167</v>
      </c>
      <c r="B25" t="s">
        <v>169</v>
      </c>
    </row>
    <row r="26" spans="1:2" x14ac:dyDescent="0.35">
      <c r="A26" s="4" t="s">
        <v>168</v>
      </c>
      <c r="B26" t="s">
        <v>170</v>
      </c>
    </row>
    <row r="27" spans="1:2" x14ac:dyDescent="0.35">
      <c r="A27" s="4" t="s">
        <v>171</v>
      </c>
      <c r="B27" t="s">
        <v>222</v>
      </c>
    </row>
    <row r="28" spans="1:2" x14ac:dyDescent="0.35">
      <c r="A28" s="4" t="s">
        <v>229</v>
      </c>
      <c r="B28" t="s">
        <v>230</v>
      </c>
    </row>
    <row r="29" spans="1:2" x14ac:dyDescent="0.35">
      <c r="A29" s="4" t="s">
        <v>236</v>
      </c>
      <c r="B29" t="s">
        <v>242</v>
      </c>
    </row>
    <row r="30" spans="1:2" x14ac:dyDescent="0.35">
      <c r="A30" s="4" t="s">
        <v>237</v>
      </c>
      <c r="B30" t="s">
        <v>238</v>
      </c>
    </row>
    <row r="31" spans="1:2" x14ac:dyDescent="0.35">
      <c r="A31" s="4" t="s">
        <v>239</v>
      </c>
      <c r="B31" t="s">
        <v>240</v>
      </c>
    </row>
    <row r="32" spans="1:2" x14ac:dyDescent="0.35">
      <c r="A32" s="4" t="s">
        <v>241</v>
      </c>
      <c r="B32" t="s">
        <v>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6167-AF30-41FF-8707-245A64AE6D77}">
  <dimension ref="A1:W55"/>
  <sheetViews>
    <sheetView workbookViewId="0">
      <selection activeCell="B20" sqref="B20"/>
    </sheetView>
  </sheetViews>
  <sheetFormatPr defaultRowHeight="14.5" x14ac:dyDescent="0.35"/>
  <cols>
    <col min="1" max="3" width="13.81640625" customWidth="1"/>
    <col min="4" max="4" width="9.26953125" customWidth="1"/>
    <col min="5" max="5" width="13.453125" customWidth="1"/>
    <col min="6" max="6" width="11.81640625" customWidth="1"/>
    <col min="7" max="7" width="18.6328125" customWidth="1"/>
    <col min="8" max="8" width="27.81640625" customWidth="1"/>
    <col min="10" max="10" width="21.08984375" customWidth="1"/>
    <col min="12" max="16" width="11.81640625" customWidth="1"/>
    <col min="18" max="18" width="12.1796875" customWidth="1"/>
    <col min="19" max="19" width="12.54296875" customWidth="1"/>
    <col min="22" max="22" width="16" style="3" customWidth="1"/>
    <col min="23" max="23" width="94.7265625" customWidth="1"/>
  </cols>
  <sheetData>
    <row r="1" spans="1:23" s="4" customFormat="1" x14ac:dyDescent="0.35">
      <c r="A1" s="4" t="s">
        <v>113</v>
      </c>
      <c r="C1" s="4" t="s">
        <v>115</v>
      </c>
      <c r="D1" s="4" t="s">
        <v>127</v>
      </c>
      <c r="E1" s="4" t="s">
        <v>126</v>
      </c>
      <c r="F1" s="4" t="s">
        <v>134</v>
      </c>
      <c r="G1" s="4" t="s">
        <v>171</v>
      </c>
      <c r="H1" s="4" t="s">
        <v>0</v>
      </c>
      <c r="J1" s="4" t="s">
        <v>15</v>
      </c>
      <c r="L1" s="4" t="s">
        <v>5</v>
      </c>
      <c r="M1" s="4" t="s">
        <v>165</v>
      </c>
      <c r="N1" s="4" t="s">
        <v>157</v>
      </c>
      <c r="O1" s="4" t="s">
        <v>134</v>
      </c>
      <c r="Q1" s="4" t="s">
        <v>1</v>
      </c>
      <c r="R1" s="4" t="s">
        <v>2</v>
      </c>
      <c r="S1" s="4" t="s">
        <v>3</v>
      </c>
      <c r="T1" s="4" t="s">
        <v>31</v>
      </c>
      <c r="U1" s="4" t="s">
        <v>32</v>
      </c>
      <c r="V1" s="5" t="s">
        <v>33</v>
      </c>
      <c r="W1" s="4" t="s">
        <v>124</v>
      </c>
    </row>
    <row r="2" spans="1:23" x14ac:dyDescent="0.35">
      <c r="A2" s="1" t="s">
        <v>100</v>
      </c>
      <c r="B2" s="1"/>
      <c r="C2" t="s">
        <v>77</v>
      </c>
      <c r="D2" t="s">
        <v>119</v>
      </c>
      <c r="E2" t="str">
        <f t="shared" ref="E2:E33" si="0">IF(L2="unused", "N", "U")</f>
        <v>N</v>
      </c>
      <c r="F2" t="s">
        <v>140</v>
      </c>
      <c r="G2" s="7" t="s">
        <v>172</v>
      </c>
      <c r="H2" t="s">
        <v>4</v>
      </c>
      <c r="J2" t="s">
        <v>8</v>
      </c>
      <c r="L2" t="s">
        <v>6</v>
      </c>
      <c r="M2" t="s">
        <v>167</v>
      </c>
      <c r="N2" t="s">
        <v>136</v>
      </c>
      <c r="O2" t="s">
        <v>140</v>
      </c>
      <c r="P2" t="s">
        <v>24</v>
      </c>
      <c r="Q2">
        <v>29.579599999999999</v>
      </c>
      <c r="R2">
        <v>45.624499999999998</v>
      </c>
      <c r="S2">
        <v>39.791899999999998</v>
      </c>
      <c r="T2">
        <f>R2-Q2</f>
        <v>16.044899999999998</v>
      </c>
      <c r="U2">
        <f>S2-Q2</f>
        <v>10.212299999999999</v>
      </c>
      <c r="V2" s="3">
        <f>(T2-U2)/T2</f>
        <v>0.36351737935418732</v>
      </c>
      <c r="W2" t="s">
        <v>125</v>
      </c>
    </row>
    <row r="3" spans="1:23" x14ac:dyDescent="0.35">
      <c r="A3" s="1" t="s">
        <v>100</v>
      </c>
      <c r="B3" s="1"/>
      <c r="C3" t="s">
        <v>77</v>
      </c>
      <c r="D3" t="s">
        <v>119</v>
      </c>
      <c r="E3" t="str">
        <f t="shared" si="0"/>
        <v>N</v>
      </c>
      <c r="F3" t="s">
        <v>141</v>
      </c>
      <c r="G3" s="7" t="s">
        <v>173</v>
      </c>
      <c r="H3" t="s">
        <v>4</v>
      </c>
      <c r="J3" t="s">
        <v>8</v>
      </c>
      <c r="L3" t="s">
        <v>6</v>
      </c>
      <c r="M3" t="s">
        <v>167</v>
      </c>
      <c r="N3" t="s">
        <v>159</v>
      </c>
      <c r="O3" t="s">
        <v>141</v>
      </c>
      <c r="P3" t="s">
        <v>25</v>
      </c>
      <c r="Q3">
        <v>29.6142</v>
      </c>
      <c r="R3">
        <v>34.570099999999996</v>
      </c>
      <c r="S3">
        <v>33.315899999999999</v>
      </c>
      <c r="T3">
        <f t="shared" ref="T3:T30" si="1">R3-Q3</f>
        <v>4.9558999999999962</v>
      </c>
      <c r="U3">
        <f t="shared" ref="U3:U30" si="2">S3-Q3</f>
        <v>3.7016999999999989</v>
      </c>
      <c r="V3" s="3">
        <f t="shared" ref="V3:V30" si="3">(T3-U3)/T3</f>
        <v>0.25307209588571161</v>
      </c>
    </row>
    <row r="4" spans="1:23" x14ac:dyDescent="0.35">
      <c r="A4" s="1" t="s">
        <v>101</v>
      </c>
      <c r="B4" s="1"/>
      <c r="C4" t="s">
        <v>77</v>
      </c>
      <c r="D4" s="6"/>
      <c r="E4" t="str">
        <f t="shared" si="0"/>
        <v>U</v>
      </c>
      <c r="F4" t="s">
        <v>142</v>
      </c>
      <c r="H4" t="s">
        <v>4</v>
      </c>
      <c r="J4" t="s">
        <v>9</v>
      </c>
      <c r="L4" t="s">
        <v>7</v>
      </c>
      <c r="M4" t="s">
        <v>167</v>
      </c>
      <c r="N4" t="s">
        <v>160</v>
      </c>
      <c r="O4" t="s">
        <v>142</v>
      </c>
      <c r="Q4">
        <v>87.27</v>
      </c>
      <c r="R4">
        <f>26.87+Q4</f>
        <v>114.14</v>
      </c>
      <c r="S4">
        <v>98.53</v>
      </c>
      <c r="T4">
        <f t="shared" si="1"/>
        <v>26.870000000000005</v>
      </c>
      <c r="U4">
        <f t="shared" si="2"/>
        <v>11.260000000000005</v>
      </c>
      <c r="V4" s="3">
        <f t="shared" si="3"/>
        <v>0.58094529214737611</v>
      </c>
    </row>
    <row r="5" spans="1:23" x14ac:dyDescent="0.35">
      <c r="A5" s="1" t="s">
        <v>101</v>
      </c>
      <c r="B5" s="1"/>
      <c r="C5" t="s">
        <v>77</v>
      </c>
      <c r="D5" s="6"/>
      <c r="E5" t="str">
        <f t="shared" si="0"/>
        <v>U</v>
      </c>
      <c r="F5" t="s">
        <v>142</v>
      </c>
      <c r="H5" t="s">
        <v>4</v>
      </c>
      <c r="J5" t="s">
        <v>10</v>
      </c>
      <c r="L5" t="s">
        <v>7</v>
      </c>
      <c r="M5" t="s">
        <v>167</v>
      </c>
      <c r="N5" t="s">
        <v>160</v>
      </c>
      <c r="O5" t="s">
        <v>142</v>
      </c>
      <c r="Q5">
        <v>96.78</v>
      </c>
      <c r="R5">
        <f>34.66+Q5</f>
        <v>131.44</v>
      </c>
      <c r="S5">
        <v>109.17</v>
      </c>
      <c r="T5">
        <f t="shared" si="1"/>
        <v>34.659999999999997</v>
      </c>
      <c r="U5">
        <f t="shared" si="2"/>
        <v>12.39</v>
      </c>
      <c r="V5" s="3">
        <f t="shared" si="3"/>
        <v>0.6425274091171379</v>
      </c>
    </row>
    <row r="6" spans="1:23" x14ac:dyDescent="0.35">
      <c r="A6" s="1" t="s">
        <v>101</v>
      </c>
      <c r="B6" s="1"/>
      <c r="C6" t="s">
        <v>78</v>
      </c>
      <c r="D6" t="s">
        <v>119</v>
      </c>
      <c r="E6" t="str">
        <f t="shared" si="0"/>
        <v>U</v>
      </c>
      <c r="F6" t="s">
        <v>143</v>
      </c>
      <c r="G6" s="7" t="s">
        <v>174</v>
      </c>
      <c r="H6" t="s">
        <v>11</v>
      </c>
      <c r="J6" t="s">
        <v>9</v>
      </c>
      <c r="L6" t="s">
        <v>7</v>
      </c>
      <c r="M6" t="s">
        <v>167</v>
      </c>
      <c r="N6" t="s">
        <v>136</v>
      </c>
      <c r="O6" t="s">
        <v>143</v>
      </c>
      <c r="Q6">
        <v>80.989999999999995</v>
      </c>
      <c r="R6">
        <f>65.11+Q6</f>
        <v>146.1</v>
      </c>
      <c r="S6">
        <v>105.81</v>
      </c>
      <c r="T6">
        <f t="shared" si="1"/>
        <v>65.11</v>
      </c>
      <c r="U6">
        <f t="shared" si="2"/>
        <v>24.820000000000007</v>
      </c>
      <c r="V6" s="3">
        <f t="shared" si="3"/>
        <v>0.6187989556135769</v>
      </c>
    </row>
    <row r="7" spans="1:23" x14ac:dyDescent="0.35">
      <c r="A7" s="1" t="s">
        <v>101</v>
      </c>
      <c r="B7" s="1"/>
      <c r="C7" t="s">
        <v>78</v>
      </c>
      <c r="D7" t="s">
        <v>119</v>
      </c>
      <c r="E7" t="str">
        <f t="shared" si="0"/>
        <v>U</v>
      </c>
      <c r="F7" t="s">
        <v>143</v>
      </c>
      <c r="G7" s="7" t="s">
        <v>174</v>
      </c>
      <c r="H7" t="s">
        <v>11</v>
      </c>
      <c r="J7" t="s">
        <v>10</v>
      </c>
      <c r="L7" t="s">
        <v>7</v>
      </c>
      <c r="M7" t="s">
        <v>167</v>
      </c>
      <c r="N7" t="s">
        <v>136</v>
      </c>
      <c r="O7" t="s">
        <v>143</v>
      </c>
      <c r="Q7">
        <v>91.33</v>
      </c>
      <c r="R7">
        <f>50.89+Q7</f>
        <v>142.22</v>
      </c>
      <c r="S7">
        <v>112.76</v>
      </c>
      <c r="T7">
        <f t="shared" si="1"/>
        <v>50.89</v>
      </c>
      <c r="U7">
        <f t="shared" si="2"/>
        <v>21.430000000000007</v>
      </c>
      <c r="V7" s="3">
        <f t="shared" si="3"/>
        <v>0.57889565730005887</v>
      </c>
    </row>
    <row r="8" spans="1:23" x14ac:dyDescent="0.35">
      <c r="A8" s="1" t="s">
        <v>100</v>
      </c>
      <c r="B8" s="1"/>
      <c r="C8" t="s">
        <v>78</v>
      </c>
      <c r="D8" t="s">
        <v>119</v>
      </c>
      <c r="E8" t="str">
        <f t="shared" si="0"/>
        <v>N</v>
      </c>
      <c r="F8" t="s">
        <v>143</v>
      </c>
      <c r="G8" s="7" t="s">
        <v>175</v>
      </c>
      <c r="H8" t="s">
        <v>11</v>
      </c>
      <c r="J8" t="s">
        <v>8</v>
      </c>
      <c r="L8" t="s">
        <v>6</v>
      </c>
      <c r="M8" t="s">
        <v>167</v>
      </c>
      <c r="N8" t="s">
        <v>136</v>
      </c>
      <c r="O8" t="s">
        <v>143</v>
      </c>
      <c r="Q8">
        <v>29.606400000000001</v>
      </c>
      <c r="R8">
        <v>38.639699999999998</v>
      </c>
      <c r="S8">
        <v>36.8386</v>
      </c>
      <c r="T8">
        <f t="shared" si="1"/>
        <v>9.033299999999997</v>
      </c>
      <c r="U8">
        <f t="shared" si="2"/>
        <v>7.2321999999999989</v>
      </c>
      <c r="V8" s="3">
        <f t="shared" si="3"/>
        <v>0.19938449957379903</v>
      </c>
    </row>
    <row r="9" spans="1:23" x14ac:dyDescent="0.35">
      <c r="A9" s="1" t="s">
        <v>102</v>
      </c>
      <c r="B9" s="1"/>
      <c r="C9" t="s">
        <v>79</v>
      </c>
      <c r="D9" t="s">
        <v>117</v>
      </c>
      <c r="E9" t="str">
        <f t="shared" si="0"/>
        <v>N</v>
      </c>
      <c r="F9" t="s">
        <v>151</v>
      </c>
      <c r="G9" s="7" t="s">
        <v>176</v>
      </c>
      <c r="H9" t="s">
        <v>12</v>
      </c>
      <c r="J9" t="s">
        <v>13</v>
      </c>
      <c r="L9" t="s">
        <v>6</v>
      </c>
      <c r="M9" t="s">
        <v>167</v>
      </c>
      <c r="N9" t="s">
        <v>136</v>
      </c>
      <c r="O9" t="s">
        <v>151</v>
      </c>
      <c r="Q9">
        <v>29.682400000000001</v>
      </c>
      <c r="R9">
        <v>38.427799999999998</v>
      </c>
      <c r="S9">
        <v>37.1464</v>
      </c>
      <c r="T9">
        <f t="shared" si="1"/>
        <v>8.7453999999999965</v>
      </c>
      <c r="U9">
        <f t="shared" si="2"/>
        <v>7.4639999999999986</v>
      </c>
      <c r="V9" s="3">
        <f t="shared" si="3"/>
        <v>0.14652274338509369</v>
      </c>
    </row>
    <row r="10" spans="1:23" x14ac:dyDescent="0.35">
      <c r="A10" s="1" t="s">
        <v>102</v>
      </c>
      <c r="B10" s="1"/>
      <c r="C10" t="s">
        <v>79</v>
      </c>
      <c r="D10" t="s">
        <v>117</v>
      </c>
      <c r="E10" t="str">
        <f t="shared" si="0"/>
        <v>U</v>
      </c>
      <c r="F10" t="s">
        <v>151</v>
      </c>
      <c r="G10" s="7" t="s">
        <v>177</v>
      </c>
      <c r="H10" t="s">
        <v>12</v>
      </c>
      <c r="J10" t="s">
        <v>13</v>
      </c>
      <c r="L10" t="s">
        <v>7</v>
      </c>
      <c r="M10" t="s">
        <v>167</v>
      </c>
      <c r="N10" t="s">
        <v>136</v>
      </c>
      <c r="O10" t="s">
        <v>151</v>
      </c>
      <c r="Q10">
        <v>29.2699</v>
      </c>
      <c r="R10">
        <v>57.164200000000001</v>
      </c>
      <c r="S10">
        <v>38.3065</v>
      </c>
      <c r="T10">
        <f t="shared" si="1"/>
        <v>27.894300000000001</v>
      </c>
      <c r="U10">
        <f t="shared" si="2"/>
        <v>9.0366</v>
      </c>
      <c r="V10" s="3">
        <f t="shared" si="3"/>
        <v>0.67604134177950337</v>
      </c>
    </row>
    <row r="11" spans="1:23" x14ac:dyDescent="0.35">
      <c r="A11" s="1" t="s">
        <v>102</v>
      </c>
      <c r="B11" s="1"/>
      <c r="C11" t="s">
        <v>79</v>
      </c>
      <c r="D11" t="s">
        <v>118</v>
      </c>
      <c r="E11" t="str">
        <f t="shared" si="0"/>
        <v>N</v>
      </c>
      <c r="F11" t="s">
        <v>145</v>
      </c>
      <c r="G11" s="7" t="s">
        <v>178</v>
      </c>
      <c r="H11" t="s">
        <v>12</v>
      </c>
      <c r="J11" t="s">
        <v>20</v>
      </c>
      <c r="L11" t="s">
        <v>6</v>
      </c>
      <c r="M11" t="s">
        <v>167</v>
      </c>
      <c r="N11" t="s">
        <v>159</v>
      </c>
      <c r="O11" t="s">
        <v>145</v>
      </c>
      <c r="Q11">
        <v>29.833100000000002</v>
      </c>
      <c r="R11">
        <v>32.704500000000003</v>
      </c>
      <c r="S11">
        <v>32.351900000000001</v>
      </c>
      <c r="T11">
        <f t="shared" si="1"/>
        <v>2.8714000000000013</v>
      </c>
      <c r="U11">
        <f t="shared" si="2"/>
        <v>2.5187999999999988</v>
      </c>
      <c r="V11" s="3">
        <f t="shared" si="3"/>
        <v>0.12279724176360045</v>
      </c>
    </row>
    <row r="12" spans="1:23" x14ac:dyDescent="0.35">
      <c r="A12" s="1" t="s">
        <v>102</v>
      </c>
      <c r="B12" s="1"/>
      <c r="C12" t="s">
        <v>79</v>
      </c>
      <c r="D12" t="s">
        <v>118</v>
      </c>
      <c r="E12" t="str">
        <f t="shared" si="0"/>
        <v>U</v>
      </c>
      <c r="F12" t="s">
        <v>145</v>
      </c>
      <c r="G12" s="7" t="s">
        <v>179</v>
      </c>
      <c r="H12" t="s">
        <v>12</v>
      </c>
      <c r="J12" t="s">
        <v>20</v>
      </c>
      <c r="L12" t="s">
        <v>7</v>
      </c>
      <c r="M12" t="s">
        <v>167</v>
      </c>
      <c r="N12" t="s">
        <v>159</v>
      </c>
      <c r="O12" t="s">
        <v>145</v>
      </c>
      <c r="Q12">
        <v>30.069800000000001</v>
      </c>
      <c r="R12">
        <v>38.909199999999998</v>
      </c>
      <c r="S12">
        <v>34.628999999999998</v>
      </c>
      <c r="T12">
        <f t="shared" si="1"/>
        <v>8.8393999999999977</v>
      </c>
      <c r="U12">
        <f t="shared" si="2"/>
        <v>4.559199999999997</v>
      </c>
      <c r="V12" s="3">
        <f t="shared" si="3"/>
        <v>0.48421838586329408</v>
      </c>
    </row>
    <row r="13" spans="1:23" x14ac:dyDescent="0.35">
      <c r="A13" s="1" t="s">
        <v>102</v>
      </c>
      <c r="B13" s="1"/>
      <c r="C13" t="s">
        <v>80</v>
      </c>
      <c r="D13" t="s">
        <v>119</v>
      </c>
      <c r="E13" t="str">
        <f t="shared" si="0"/>
        <v>U</v>
      </c>
      <c r="F13" t="s">
        <v>149</v>
      </c>
      <c r="G13" s="7" t="s">
        <v>180</v>
      </c>
      <c r="H13" t="s">
        <v>14</v>
      </c>
      <c r="J13" t="s">
        <v>8</v>
      </c>
      <c r="L13" t="s">
        <v>7</v>
      </c>
      <c r="M13" t="s">
        <v>168</v>
      </c>
      <c r="N13" t="s">
        <v>129</v>
      </c>
      <c r="O13" t="s">
        <v>149</v>
      </c>
      <c r="Q13">
        <v>29.914999999999999</v>
      </c>
      <c r="R13">
        <v>76.761700000000005</v>
      </c>
      <c r="S13">
        <v>73.026600000000002</v>
      </c>
      <c r="T13">
        <f t="shared" si="1"/>
        <v>46.846700000000006</v>
      </c>
      <c r="U13">
        <f t="shared" si="2"/>
        <v>43.111600000000003</v>
      </c>
      <c r="V13" s="3">
        <f t="shared" si="3"/>
        <v>7.9730269154497588E-2</v>
      </c>
    </row>
    <row r="14" spans="1:23" x14ac:dyDescent="0.35">
      <c r="A14" s="1" t="s">
        <v>102</v>
      </c>
      <c r="B14" s="1"/>
      <c r="C14" t="s">
        <v>80</v>
      </c>
      <c r="D14" t="s">
        <v>119</v>
      </c>
      <c r="E14" t="str">
        <f t="shared" si="0"/>
        <v>N</v>
      </c>
      <c r="F14" t="s">
        <v>149</v>
      </c>
      <c r="G14" s="7" t="s">
        <v>181</v>
      </c>
      <c r="H14" t="s">
        <v>14</v>
      </c>
      <c r="J14" t="s">
        <v>8</v>
      </c>
      <c r="L14" t="s">
        <v>6</v>
      </c>
      <c r="M14" t="s">
        <v>168</v>
      </c>
      <c r="N14" t="s">
        <v>129</v>
      </c>
      <c r="O14" t="s">
        <v>149</v>
      </c>
      <c r="Q14">
        <v>29.640599999999999</v>
      </c>
      <c r="R14">
        <v>65.4709</v>
      </c>
      <c r="S14">
        <v>63.929200000000002</v>
      </c>
      <c r="T14">
        <f t="shared" si="1"/>
        <v>35.830300000000001</v>
      </c>
      <c r="U14">
        <f t="shared" si="2"/>
        <v>34.288600000000002</v>
      </c>
      <c r="V14" s="3">
        <f t="shared" si="3"/>
        <v>4.30278284022182E-2</v>
      </c>
    </row>
    <row r="15" spans="1:23" x14ac:dyDescent="0.35">
      <c r="A15" s="1" t="s">
        <v>103</v>
      </c>
      <c r="B15" s="1"/>
      <c r="C15" t="s">
        <v>81</v>
      </c>
      <c r="D15" t="s">
        <v>119</v>
      </c>
      <c r="E15" t="str">
        <f t="shared" si="0"/>
        <v>U</v>
      </c>
      <c r="F15" t="s">
        <v>151</v>
      </c>
      <c r="G15" s="7" t="s">
        <v>182</v>
      </c>
      <c r="H15" t="s">
        <v>16</v>
      </c>
      <c r="J15" t="s">
        <v>8</v>
      </c>
      <c r="L15" t="s">
        <v>7</v>
      </c>
      <c r="M15" t="s">
        <v>167</v>
      </c>
      <c r="N15" t="s">
        <v>136</v>
      </c>
      <c r="O15" t="s">
        <v>151</v>
      </c>
      <c r="Q15">
        <v>29.770299999999999</v>
      </c>
      <c r="R15">
        <v>49.285299999999999</v>
      </c>
      <c r="S15">
        <v>43.729599999999998</v>
      </c>
      <c r="T15">
        <f t="shared" si="1"/>
        <v>19.515000000000001</v>
      </c>
      <c r="U15">
        <f t="shared" si="2"/>
        <v>13.959299999999999</v>
      </c>
      <c r="V15" s="3">
        <f t="shared" si="3"/>
        <v>0.28468870099923144</v>
      </c>
    </row>
    <row r="16" spans="1:23" x14ac:dyDescent="0.35">
      <c r="A16" s="1" t="s">
        <v>103</v>
      </c>
      <c r="B16" s="1"/>
      <c r="C16" t="s">
        <v>81</v>
      </c>
      <c r="D16" t="s">
        <v>119</v>
      </c>
      <c r="E16" t="str">
        <f t="shared" si="0"/>
        <v>N</v>
      </c>
      <c r="F16" t="s">
        <v>151</v>
      </c>
      <c r="G16" s="7" t="s">
        <v>183</v>
      </c>
      <c r="H16" t="s">
        <v>16</v>
      </c>
      <c r="J16" t="s">
        <v>8</v>
      </c>
      <c r="L16" t="s">
        <v>6</v>
      </c>
      <c r="M16" t="s">
        <v>167</v>
      </c>
      <c r="N16" t="s">
        <v>136</v>
      </c>
      <c r="O16" t="s">
        <v>151</v>
      </c>
      <c r="Q16">
        <v>29.468499999999999</v>
      </c>
      <c r="R16">
        <v>47.393799999999999</v>
      </c>
      <c r="S16">
        <v>42.928100000000001</v>
      </c>
      <c r="T16">
        <f t="shared" si="1"/>
        <v>17.9253</v>
      </c>
      <c r="U16">
        <f t="shared" si="2"/>
        <v>13.459600000000002</v>
      </c>
      <c r="V16" s="3">
        <f t="shared" si="3"/>
        <v>0.24912832700150056</v>
      </c>
    </row>
    <row r="17" spans="1:22" x14ac:dyDescent="0.35">
      <c r="A17" s="1" t="s">
        <v>104</v>
      </c>
      <c r="B17" s="1"/>
      <c r="C17" t="s">
        <v>82</v>
      </c>
      <c r="D17" t="s">
        <v>119</v>
      </c>
      <c r="E17" t="str">
        <f t="shared" si="0"/>
        <v>N</v>
      </c>
      <c r="F17" t="s">
        <v>152</v>
      </c>
      <c r="G17" s="7" t="s">
        <v>184</v>
      </c>
      <c r="H17" t="s">
        <v>17</v>
      </c>
      <c r="J17" t="s">
        <v>8</v>
      </c>
      <c r="L17" t="s">
        <v>6</v>
      </c>
      <c r="M17" t="s">
        <v>167</v>
      </c>
      <c r="N17" t="s">
        <v>136</v>
      </c>
      <c r="O17" t="s">
        <v>152</v>
      </c>
      <c r="Q17">
        <v>29.500399999999999</v>
      </c>
      <c r="R17">
        <v>48.024700000000003</v>
      </c>
      <c r="S17">
        <v>38.214100000000002</v>
      </c>
      <c r="T17">
        <f t="shared" si="1"/>
        <v>18.524300000000004</v>
      </c>
      <c r="U17">
        <f t="shared" si="2"/>
        <v>8.7137000000000029</v>
      </c>
      <c r="V17" s="3">
        <f t="shared" si="3"/>
        <v>0.52960705667690544</v>
      </c>
    </row>
    <row r="18" spans="1:22" x14ac:dyDescent="0.35">
      <c r="A18" s="1" t="s">
        <v>104</v>
      </c>
      <c r="B18" s="1"/>
      <c r="C18" t="s">
        <v>82</v>
      </c>
      <c r="D18" t="s">
        <v>119</v>
      </c>
      <c r="E18" t="str">
        <f t="shared" si="0"/>
        <v>U</v>
      </c>
      <c r="F18" t="s">
        <v>152</v>
      </c>
      <c r="G18" s="7" t="s">
        <v>185</v>
      </c>
      <c r="H18" t="s">
        <v>17</v>
      </c>
      <c r="J18" t="s">
        <v>8</v>
      </c>
      <c r="L18" t="s">
        <v>7</v>
      </c>
      <c r="M18" t="s">
        <v>167</v>
      </c>
      <c r="N18" t="s">
        <v>136</v>
      </c>
      <c r="O18" t="s">
        <v>152</v>
      </c>
      <c r="Q18">
        <v>29.744399999999999</v>
      </c>
      <c r="R18">
        <v>49.108400000000003</v>
      </c>
      <c r="S18">
        <v>37.744500000000002</v>
      </c>
      <c r="T18">
        <f t="shared" si="1"/>
        <v>19.364000000000004</v>
      </c>
      <c r="U18">
        <f t="shared" si="2"/>
        <v>8.0001000000000033</v>
      </c>
      <c r="V18" s="3">
        <f t="shared" si="3"/>
        <v>0.58685705432761814</v>
      </c>
    </row>
    <row r="19" spans="1:22" x14ac:dyDescent="0.35">
      <c r="A19" s="1" t="s">
        <v>104</v>
      </c>
      <c r="B19" s="1"/>
      <c r="C19" t="s">
        <v>83</v>
      </c>
      <c r="D19" t="s">
        <v>119</v>
      </c>
      <c r="E19" t="str">
        <f t="shared" si="0"/>
        <v>N</v>
      </c>
      <c r="F19" t="s">
        <v>143</v>
      </c>
      <c r="G19" s="7" t="s">
        <v>186</v>
      </c>
      <c r="H19" t="s">
        <v>18</v>
      </c>
      <c r="J19" t="s">
        <v>8</v>
      </c>
      <c r="L19" t="s">
        <v>6</v>
      </c>
      <c r="M19" t="s">
        <v>167</v>
      </c>
      <c r="N19" t="s">
        <v>136</v>
      </c>
      <c r="O19" t="s">
        <v>143</v>
      </c>
      <c r="Q19">
        <v>29.971900000000002</v>
      </c>
      <c r="R19">
        <v>49.9998</v>
      </c>
      <c r="S19">
        <v>48.390099999999997</v>
      </c>
      <c r="T19">
        <f t="shared" si="1"/>
        <v>20.027899999999999</v>
      </c>
      <c r="U19">
        <f t="shared" si="2"/>
        <v>18.418199999999995</v>
      </c>
      <c r="V19" s="3">
        <f t="shared" si="3"/>
        <v>8.0372879832633665E-2</v>
      </c>
    </row>
    <row r="20" spans="1:22" x14ac:dyDescent="0.35">
      <c r="A20" s="1" t="s">
        <v>104</v>
      </c>
      <c r="B20" s="1"/>
      <c r="C20" t="s">
        <v>83</v>
      </c>
      <c r="D20" t="s">
        <v>117</v>
      </c>
      <c r="E20" t="str">
        <f t="shared" si="0"/>
        <v>U</v>
      </c>
      <c r="F20" t="s">
        <v>143</v>
      </c>
      <c r="G20" s="7" t="s">
        <v>187</v>
      </c>
      <c r="H20" t="s">
        <v>18</v>
      </c>
      <c r="J20" t="s">
        <v>19</v>
      </c>
      <c r="L20" t="s">
        <v>7</v>
      </c>
      <c r="M20" t="s">
        <v>167</v>
      </c>
      <c r="N20" t="s">
        <v>136</v>
      </c>
      <c r="O20" t="s">
        <v>143</v>
      </c>
      <c r="P20" t="s">
        <v>152</v>
      </c>
      <c r="Q20" s="2">
        <v>29.494800000000001</v>
      </c>
      <c r="R20">
        <v>50.891100000000002</v>
      </c>
      <c r="S20">
        <v>41.4009</v>
      </c>
      <c r="T20">
        <f t="shared" si="1"/>
        <v>21.3963</v>
      </c>
      <c r="U20">
        <f t="shared" si="2"/>
        <v>11.906099999999999</v>
      </c>
      <c r="V20" s="3">
        <f t="shared" si="3"/>
        <v>0.44354397722970801</v>
      </c>
    </row>
    <row r="21" spans="1:22" x14ac:dyDescent="0.35">
      <c r="A21" s="1" t="s">
        <v>104</v>
      </c>
      <c r="B21" s="1"/>
      <c r="C21" t="s">
        <v>83</v>
      </c>
      <c r="D21" t="s">
        <v>118</v>
      </c>
      <c r="E21" t="str">
        <f t="shared" si="0"/>
        <v>U</v>
      </c>
      <c r="F21" t="s">
        <v>143</v>
      </c>
      <c r="G21" s="7" t="s">
        <v>188</v>
      </c>
      <c r="H21" t="s">
        <v>18</v>
      </c>
      <c r="J21" t="s">
        <v>20</v>
      </c>
      <c r="L21" t="s">
        <v>7</v>
      </c>
      <c r="M21" t="s">
        <v>167</v>
      </c>
      <c r="N21" t="s">
        <v>136</v>
      </c>
      <c r="O21" t="s">
        <v>143</v>
      </c>
      <c r="P21" t="s">
        <v>152</v>
      </c>
      <c r="Q21">
        <v>29.871099999999998</v>
      </c>
      <c r="R21">
        <v>51.910499999999999</v>
      </c>
      <c r="S21">
        <v>45.52</v>
      </c>
      <c r="T21">
        <f t="shared" si="1"/>
        <v>22.039400000000001</v>
      </c>
      <c r="U21">
        <f t="shared" si="2"/>
        <v>15.648900000000005</v>
      </c>
      <c r="V21" s="3">
        <f t="shared" si="3"/>
        <v>0.28995798433714148</v>
      </c>
    </row>
    <row r="22" spans="1:22" x14ac:dyDescent="0.35">
      <c r="A22" s="1" t="s">
        <v>105</v>
      </c>
      <c r="B22" s="1"/>
      <c r="C22" t="s">
        <v>84</v>
      </c>
      <c r="D22" t="s">
        <v>119</v>
      </c>
      <c r="E22" t="str">
        <f t="shared" si="0"/>
        <v>N</v>
      </c>
      <c r="F22" t="s">
        <v>152</v>
      </c>
      <c r="G22" s="7" t="s">
        <v>189</v>
      </c>
      <c r="H22" t="s">
        <v>21</v>
      </c>
      <c r="J22" t="s">
        <v>8</v>
      </c>
      <c r="L22" t="s">
        <v>6</v>
      </c>
      <c r="M22" t="s">
        <v>167</v>
      </c>
      <c r="N22" t="s">
        <v>136</v>
      </c>
      <c r="O22" t="s">
        <v>152</v>
      </c>
      <c r="Q22">
        <v>29.974599999999999</v>
      </c>
      <c r="R22">
        <v>34.312600000000003</v>
      </c>
      <c r="S22">
        <v>33.992800000000003</v>
      </c>
      <c r="T22">
        <f t="shared" si="1"/>
        <v>4.3380000000000045</v>
      </c>
      <c r="U22">
        <f t="shared" si="2"/>
        <v>4.0182000000000038</v>
      </c>
      <c r="V22" s="3">
        <f t="shared" si="3"/>
        <v>7.3720608575380459E-2</v>
      </c>
    </row>
    <row r="23" spans="1:22" x14ac:dyDescent="0.35">
      <c r="A23" s="1" t="s">
        <v>105</v>
      </c>
      <c r="B23" s="1"/>
      <c r="C23" t="s">
        <v>84</v>
      </c>
      <c r="D23" t="s">
        <v>119</v>
      </c>
      <c r="E23" t="str">
        <f t="shared" si="0"/>
        <v>U</v>
      </c>
      <c r="F23" t="s">
        <v>152</v>
      </c>
      <c r="G23" s="7" t="s">
        <v>190</v>
      </c>
      <c r="H23" t="s">
        <v>21</v>
      </c>
      <c r="J23" t="s">
        <v>8</v>
      </c>
      <c r="L23" t="s">
        <v>7</v>
      </c>
      <c r="M23" t="s">
        <v>167</v>
      </c>
      <c r="N23" t="s">
        <v>136</v>
      </c>
      <c r="O23" t="s">
        <v>152</v>
      </c>
      <c r="Q23">
        <v>29.697399999999998</v>
      </c>
      <c r="R23">
        <v>47.837699999999998</v>
      </c>
      <c r="S23">
        <v>40.476500000000001</v>
      </c>
      <c r="T23">
        <f t="shared" si="1"/>
        <v>18.1403</v>
      </c>
      <c r="U23">
        <f t="shared" si="2"/>
        <v>10.779100000000003</v>
      </c>
      <c r="V23" s="3">
        <f t="shared" si="3"/>
        <v>0.4057926274648157</v>
      </c>
    </row>
    <row r="24" spans="1:22" x14ac:dyDescent="0.35">
      <c r="A24" s="1" t="s">
        <v>106</v>
      </c>
      <c r="B24" s="1"/>
      <c r="C24" t="s">
        <v>85</v>
      </c>
      <c r="D24" t="s">
        <v>119</v>
      </c>
      <c r="E24" t="str">
        <f t="shared" si="0"/>
        <v>N</v>
      </c>
      <c r="F24" t="s">
        <v>141</v>
      </c>
      <c r="G24" s="7" t="s">
        <v>191</v>
      </c>
      <c r="H24" t="s">
        <v>22</v>
      </c>
      <c r="J24" t="s">
        <v>8</v>
      </c>
      <c r="L24" t="s">
        <v>6</v>
      </c>
      <c r="M24" t="s">
        <v>167</v>
      </c>
      <c r="N24" t="s">
        <v>159</v>
      </c>
      <c r="O24" t="s">
        <v>141</v>
      </c>
      <c r="P24" t="s">
        <v>25</v>
      </c>
      <c r="Q24">
        <v>29.6327</v>
      </c>
      <c r="R24">
        <v>35.202100000000002</v>
      </c>
      <c r="S24">
        <v>34.472499999999997</v>
      </c>
      <c r="T24">
        <f t="shared" si="1"/>
        <v>5.5694000000000017</v>
      </c>
      <c r="U24">
        <f t="shared" si="2"/>
        <v>4.8397999999999968</v>
      </c>
      <c r="V24" s="3">
        <f t="shared" si="3"/>
        <v>0.13100154415197413</v>
      </c>
    </row>
    <row r="25" spans="1:22" x14ac:dyDescent="0.35">
      <c r="A25" s="1" t="s">
        <v>106</v>
      </c>
      <c r="B25" s="1"/>
      <c r="C25" t="s">
        <v>85</v>
      </c>
      <c r="D25" t="s">
        <v>119</v>
      </c>
      <c r="E25" t="str">
        <f t="shared" si="0"/>
        <v>N</v>
      </c>
      <c r="F25" t="s">
        <v>151</v>
      </c>
      <c r="G25" s="7" t="s">
        <v>192</v>
      </c>
      <c r="H25" t="s">
        <v>22</v>
      </c>
      <c r="J25" t="s">
        <v>8</v>
      </c>
      <c r="L25" t="s">
        <v>6</v>
      </c>
      <c r="M25" t="s">
        <v>167</v>
      </c>
      <c r="N25" t="s">
        <v>136</v>
      </c>
      <c r="O25" t="s">
        <v>151</v>
      </c>
      <c r="P25" t="s">
        <v>23</v>
      </c>
      <c r="Q25">
        <v>29.551600000000001</v>
      </c>
      <c r="R25">
        <v>44.015000000000001</v>
      </c>
      <c r="S25">
        <v>38.476199999999999</v>
      </c>
      <c r="T25">
        <f t="shared" si="1"/>
        <v>14.4634</v>
      </c>
      <c r="U25">
        <f t="shared" si="2"/>
        <v>8.9245999999999981</v>
      </c>
      <c r="V25" s="3">
        <f t="shared" si="3"/>
        <v>0.38295283266728447</v>
      </c>
    </row>
    <row r="26" spans="1:22" x14ac:dyDescent="0.35">
      <c r="A26" s="1" t="s">
        <v>106</v>
      </c>
      <c r="B26" s="1"/>
      <c r="C26" t="s">
        <v>85</v>
      </c>
      <c r="D26" t="s">
        <v>119</v>
      </c>
      <c r="E26" t="str">
        <f t="shared" si="0"/>
        <v>U</v>
      </c>
      <c r="F26" t="s">
        <v>153</v>
      </c>
      <c r="G26" s="7" t="s">
        <v>193</v>
      </c>
      <c r="H26" t="s">
        <v>22</v>
      </c>
      <c r="J26" t="s">
        <v>8</v>
      </c>
      <c r="L26" t="s">
        <v>7</v>
      </c>
      <c r="M26" t="s">
        <v>167</v>
      </c>
      <c r="N26" t="s">
        <v>160</v>
      </c>
      <c r="O26" t="s">
        <v>153</v>
      </c>
      <c r="Q26">
        <v>29.720500000000001</v>
      </c>
      <c r="R26">
        <v>37.237200000000001</v>
      </c>
      <c r="S26">
        <v>34.722499999999997</v>
      </c>
      <c r="T26">
        <f t="shared" si="1"/>
        <v>7.5167000000000002</v>
      </c>
      <c r="U26">
        <f t="shared" si="2"/>
        <v>5.0019999999999953</v>
      </c>
      <c r="V26" s="3">
        <f t="shared" si="3"/>
        <v>0.33454840555030863</v>
      </c>
    </row>
    <row r="27" spans="1:22" x14ac:dyDescent="0.35">
      <c r="A27" s="1" t="s">
        <v>107</v>
      </c>
      <c r="B27" s="1"/>
      <c r="C27" t="s">
        <v>86</v>
      </c>
      <c r="D27" t="s">
        <v>119</v>
      </c>
      <c r="E27" t="str">
        <f t="shared" si="0"/>
        <v>U</v>
      </c>
      <c r="F27" t="s">
        <v>152</v>
      </c>
      <c r="G27" s="7" t="s">
        <v>194</v>
      </c>
      <c r="H27" t="s">
        <v>26</v>
      </c>
      <c r="J27" t="s">
        <v>28</v>
      </c>
      <c r="L27" t="s">
        <v>7</v>
      </c>
      <c r="M27" t="s">
        <v>167</v>
      </c>
      <c r="N27" t="s">
        <v>136</v>
      </c>
      <c r="O27" t="s">
        <v>152</v>
      </c>
      <c r="Q27">
        <v>29.767299999999999</v>
      </c>
      <c r="R27">
        <v>53.1982</v>
      </c>
      <c r="S27">
        <v>39.974299999999999</v>
      </c>
      <c r="T27">
        <f t="shared" si="1"/>
        <v>23.430900000000001</v>
      </c>
      <c r="U27">
        <f t="shared" si="2"/>
        <v>10.207000000000001</v>
      </c>
      <c r="V27" s="3">
        <f t="shared" si="3"/>
        <v>0.56437866236465517</v>
      </c>
    </row>
    <row r="28" spans="1:22" x14ac:dyDescent="0.35">
      <c r="A28" s="1" t="s">
        <v>107</v>
      </c>
      <c r="B28" s="1"/>
      <c r="C28" t="s">
        <v>86</v>
      </c>
      <c r="D28" t="s">
        <v>119</v>
      </c>
      <c r="E28" t="str">
        <f t="shared" si="0"/>
        <v>N</v>
      </c>
      <c r="F28" t="s">
        <v>152</v>
      </c>
      <c r="G28" s="7" t="s">
        <v>195</v>
      </c>
      <c r="H28" t="s">
        <v>26</v>
      </c>
      <c r="J28" t="s">
        <v>28</v>
      </c>
      <c r="L28" t="s">
        <v>6</v>
      </c>
      <c r="M28" t="s">
        <v>167</v>
      </c>
      <c r="N28" t="s">
        <v>136</v>
      </c>
      <c r="O28" t="s">
        <v>152</v>
      </c>
      <c r="Q28">
        <v>29.941099999999999</v>
      </c>
      <c r="R28">
        <v>48.904200000000003</v>
      </c>
      <c r="S28">
        <v>41.762099999999997</v>
      </c>
      <c r="T28">
        <f t="shared" si="1"/>
        <v>18.963100000000004</v>
      </c>
      <c r="U28">
        <f t="shared" si="2"/>
        <v>11.820999999999998</v>
      </c>
      <c r="V28" s="3">
        <f t="shared" si="3"/>
        <v>0.37663145793673003</v>
      </c>
    </row>
    <row r="29" spans="1:22" x14ac:dyDescent="0.35">
      <c r="A29" s="1" t="s">
        <v>107</v>
      </c>
      <c r="B29" s="1"/>
      <c r="C29" t="s">
        <v>87</v>
      </c>
      <c r="D29" t="s">
        <v>119</v>
      </c>
      <c r="E29" t="str">
        <f t="shared" si="0"/>
        <v>U</v>
      </c>
      <c r="F29" t="s">
        <v>152</v>
      </c>
      <c r="G29" s="7" t="s">
        <v>196</v>
      </c>
      <c r="H29" t="s">
        <v>27</v>
      </c>
      <c r="J29" t="s">
        <v>28</v>
      </c>
      <c r="L29" t="s">
        <v>7</v>
      </c>
      <c r="M29" t="s">
        <v>167</v>
      </c>
      <c r="N29" t="s">
        <v>136</v>
      </c>
      <c r="O29" t="s">
        <v>152</v>
      </c>
      <c r="Q29">
        <v>29.920200000000001</v>
      </c>
      <c r="R29">
        <v>48.347999999999999</v>
      </c>
      <c r="S29">
        <v>38.322299999999998</v>
      </c>
      <c r="T29">
        <f t="shared" si="1"/>
        <v>18.427799999999998</v>
      </c>
      <c r="U29">
        <f t="shared" si="2"/>
        <v>8.4020999999999972</v>
      </c>
      <c r="V29" s="3">
        <f t="shared" si="3"/>
        <v>0.54405300687005509</v>
      </c>
    </row>
    <row r="30" spans="1:22" x14ac:dyDescent="0.35">
      <c r="A30" s="1" t="s">
        <v>107</v>
      </c>
      <c r="B30" s="1"/>
      <c r="C30" t="s">
        <v>87</v>
      </c>
      <c r="D30" t="s">
        <v>119</v>
      </c>
      <c r="E30" t="str">
        <f t="shared" si="0"/>
        <v>N</v>
      </c>
      <c r="F30" t="s">
        <v>152</v>
      </c>
      <c r="G30" s="7" t="s">
        <v>197</v>
      </c>
      <c r="H30" t="s">
        <v>27</v>
      </c>
      <c r="J30" t="s">
        <v>28</v>
      </c>
      <c r="L30" t="s">
        <v>6</v>
      </c>
      <c r="M30" t="s">
        <v>167</v>
      </c>
      <c r="N30" t="s">
        <v>136</v>
      </c>
      <c r="O30" t="s">
        <v>152</v>
      </c>
      <c r="Q30">
        <v>30.045999999999999</v>
      </c>
      <c r="R30">
        <v>49.184600000000003</v>
      </c>
      <c r="S30">
        <v>39.174100000000003</v>
      </c>
      <c r="T30">
        <f t="shared" si="1"/>
        <v>19.138600000000004</v>
      </c>
      <c r="U30">
        <f t="shared" si="2"/>
        <v>9.1281000000000034</v>
      </c>
      <c r="V30" s="3">
        <f t="shared" si="3"/>
        <v>0.5230528878810361</v>
      </c>
    </row>
    <row r="31" spans="1:22" x14ac:dyDescent="0.35">
      <c r="A31" s="1" t="s">
        <v>108</v>
      </c>
      <c r="B31" s="1"/>
      <c r="C31" t="s">
        <v>88</v>
      </c>
      <c r="D31" t="s">
        <v>119</v>
      </c>
      <c r="E31" t="str">
        <f t="shared" si="0"/>
        <v>N</v>
      </c>
      <c r="F31" t="s">
        <v>141</v>
      </c>
      <c r="G31" s="7" t="s">
        <v>198</v>
      </c>
      <c r="H31" t="s">
        <v>29</v>
      </c>
      <c r="J31" t="s">
        <v>28</v>
      </c>
      <c r="L31" t="s">
        <v>6</v>
      </c>
      <c r="M31" t="s">
        <v>167</v>
      </c>
      <c r="N31" t="s">
        <v>159</v>
      </c>
      <c r="O31" t="s">
        <v>141</v>
      </c>
      <c r="P31" t="s">
        <v>25</v>
      </c>
      <c r="Q31">
        <v>29.6739</v>
      </c>
      <c r="R31">
        <v>32.638300000000001</v>
      </c>
    </row>
    <row r="32" spans="1:22" x14ac:dyDescent="0.35">
      <c r="A32" s="1" t="s">
        <v>108</v>
      </c>
      <c r="B32" s="1"/>
      <c r="C32" t="s">
        <v>88</v>
      </c>
      <c r="D32" t="s">
        <v>119</v>
      </c>
      <c r="E32" t="str">
        <f t="shared" si="0"/>
        <v>N</v>
      </c>
      <c r="F32" t="s">
        <v>147</v>
      </c>
      <c r="G32" s="7" t="s">
        <v>199</v>
      </c>
      <c r="H32" t="s">
        <v>29</v>
      </c>
      <c r="J32" t="s">
        <v>28</v>
      </c>
      <c r="L32" t="s">
        <v>6</v>
      </c>
      <c r="M32" t="s">
        <v>167</v>
      </c>
      <c r="N32" t="s">
        <v>159</v>
      </c>
      <c r="O32" t="s">
        <v>147</v>
      </c>
      <c r="P32" t="s">
        <v>30</v>
      </c>
      <c r="Q32">
        <v>29.916599999999999</v>
      </c>
      <c r="R32">
        <v>32.691299999999998</v>
      </c>
    </row>
    <row r="33" spans="1:18" x14ac:dyDescent="0.35">
      <c r="A33" s="1" t="s">
        <v>108</v>
      </c>
      <c r="B33" s="1"/>
      <c r="C33" t="s">
        <v>88</v>
      </c>
      <c r="D33" t="s">
        <v>119</v>
      </c>
      <c r="E33" t="str">
        <f t="shared" si="0"/>
        <v>N</v>
      </c>
      <c r="F33" t="s">
        <v>140</v>
      </c>
      <c r="G33" s="7" t="s">
        <v>200</v>
      </c>
      <c r="H33" t="s">
        <v>29</v>
      </c>
      <c r="J33" t="s">
        <v>28</v>
      </c>
      <c r="L33" t="s">
        <v>6</v>
      </c>
      <c r="M33" t="s">
        <v>167</v>
      </c>
      <c r="N33" t="s">
        <v>136</v>
      </c>
      <c r="O33" t="s">
        <v>140</v>
      </c>
      <c r="P33" t="s">
        <v>24</v>
      </c>
      <c r="Q33">
        <v>29.994299999999999</v>
      </c>
      <c r="R33">
        <v>56.385599999999997</v>
      </c>
    </row>
    <row r="34" spans="1:18" x14ac:dyDescent="0.35">
      <c r="A34" s="1" t="s">
        <v>108</v>
      </c>
      <c r="B34" s="1"/>
      <c r="C34" t="s">
        <v>88</v>
      </c>
      <c r="D34" t="s">
        <v>117</v>
      </c>
      <c r="E34" t="str">
        <f t="shared" ref="E34:E55" si="4">IF(L34="unused", "N", "U")</f>
        <v>U</v>
      </c>
      <c r="F34" t="s">
        <v>154</v>
      </c>
      <c r="G34" s="7" t="s">
        <v>201</v>
      </c>
      <c r="H34" t="s">
        <v>29</v>
      </c>
      <c r="J34" t="s">
        <v>13</v>
      </c>
      <c r="L34" t="s">
        <v>7</v>
      </c>
      <c r="M34" t="s">
        <v>167</v>
      </c>
      <c r="N34" t="s">
        <v>160</v>
      </c>
      <c r="O34" t="s">
        <v>154</v>
      </c>
      <c r="Q34">
        <v>29.634699999999999</v>
      </c>
      <c r="R34">
        <v>35.373600000000003</v>
      </c>
    </row>
    <row r="35" spans="1:18" x14ac:dyDescent="0.35">
      <c r="A35" s="1" t="s">
        <v>108</v>
      </c>
      <c r="B35" s="1"/>
      <c r="C35" t="s">
        <v>88</v>
      </c>
      <c r="D35" t="s">
        <v>118</v>
      </c>
      <c r="E35" t="str">
        <f t="shared" si="4"/>
        <v>U</v>
      </c>
      <c r="F35" t="s">
        <v>154</v>
      </c>
      <c r="G35" s="7" t="s">
        <v>202</v>
      </c>
      <c r="H35" t="s">
        <v>29</v>
      </c>
      <c r="J35" t="s">
        <v>20</v>
      </c>
      <c r="L35" t="s">
        <v>7</v>
      </c>
      <c r="M35" t="s">
        <v>167</v>
      </c>
      <c r="N35" t="s">
        <v>160</v>
      </c>
      <c r="O35" t="s">
        <v>154</v>
      </c>
      <c r="Q35">
        <v>29.8978</v>
      </c>
      <c r="R35">
        <v>40.696899999999999</v>
      </c>
    </row>
    <row r="36" spans="1:18" x14ac:dyDescent="0.35">
      <c r="A36" s="1" t="s">
        <v>109</v>
      </c>
      <c r="B36" s="1"/>
      <c r="C36" t="s">
        <v>89</v>
      </c>
      <c r="D36" t="s">
        <v>119</v>
      </c>
      <c r="E36" t="str">
        <f t="shared" si="4"/>
        <v>U</v>
      </c>
      <c r="F36" t="s">
        <v>151</v>
      </c>
      <c r="G36" s="7" t="s">
        <v>203</v>
      </c>
      <c r="H36" t="s">
        <v>34</v>
      </c>
      <c r="J36" t="s">
        <v>8</v>
      </c>
      <c r="L36" t="s">
        <v>7</v>
      </c>
      <c r="M36" t="s">
        <v>167</v>
      </c>
      <c r="N36" t="s">
        <v>136</v>
      </c>
      <c r="O36" t="s">
        <v>151</v>
      </c>
      <c r="Q36">
        <v>29.3279</v>
      </c>
      <c r="R36">
        <v>50.329000000000001</v>
      </c>
    </row>
    <row r="37" spans="1:18" x14ac:dyDescent="0.35">
      <c r="A37" s="1" t="s">
        <v>109</v>
      </c>
      <c r="B37" s="1"/>
      <c r="C37" t="s">
        <v>89</v>
      </c>
      <c r="D37" t="s">
        <v>119</v>
      </c>
      <c r="E37" t="str">
        <f t="shared" si="4"/>
        <v>N</v>
      </c>
      <c r="F37" t="s">
        <v>151</v>
      </c>
      <c r="G37" s="7" t="s">
        <v>204</v>
      </c>
      <c r="H37" t="s">
        <v>34</v>
      </c>
      <c r="J37" t="s">
        <v>8</v>
      </c>
      <c r="L37" t="s">
        <v>6</v>
      </c>
      <c r="M37" t="s">
        <v>167</v>
      </c>
      <c r="N37" t="s">
        <v>136</v>
      </c>
      <c r="O37" t="s">
        <v>151</v>
      </c>
      <c r="Q37">
        <v>29.618500000000001</v>
      </c>
      <c r="R37">
        <v>42.132800000000003</v>
      </c>
    </row>
    <row r="38" spans="1:18" x14ac:dyDescent="0.35">
      <c r="A38" s="1" t="s">
        <v>109</v>
      </c>
      <c r="B38" s="1"/>
      <c r="C38" t="s">
        <v>90</v>
      </c>
      <c r="D38" t="s">
        <v>117</v>
      </c>
      <c r="E38" t="str">
        <f t="shared" si="4"/>
        <v>U</v>
      </c>
      <c r="F38" t="s">
        <v>151</v>
      </c>
      <c r="G38" s="7" t="s">
        <v>205</v>
      </c>
      <c r="H38" t="s">
        <v>35</v>
      </c>
      <c r="J38" t="s">
        <v>13</v>
      </c>
      <c r="L38" t="s">
        <v>7</v>
      </c>
      <c r="M38" t="s">
        <v>167</v>
      </c>
      <c r="N38" t="s">
        <v>136</v>
      </c>
      <c r="O38" t="s">
        <v>151</v>
      </c>
      <c r="Q38">
        <v>29.5242</v>
      </c>
      <c r="R38">
        <v>42.178199999999997</v>
      </c>
    </row>
    <row r="39" spans="1:18" x14ac:dyDescent="0.35">
      <c r="A39" s="1" t="s">
        <v>109</v>
      </c>
      <c r="B39" s="1"/>
      <c r="C39" t="s">
        <v>90</v>
      </c>
      <c r="D39" t="s">
        <v>119</v>
      </c>
      <c r="E39" t="str">
        <f t="shared" si="4"/>
        <v>N</v>
      </c>
      <c r="F39" t="s">
        <v>151</v>
      </c>
      <c r="G39" s="7" t="s">
        <v>206</v>
      </c>
      <c r="H39" t="s">
        <v>35</v>
      </c>
      <c r="J39" t="s">
        <v>8</v>
      </c>
      <c r="L39" t="s">
        <v>6</v>
      </c>
      <c r="M39" t="s">
        <v>167</v>
      </c>
      <c r="N39" t="s">
        <v>136</v>
      </c>
      <c r="O39" t="s">
        <v>151</v>
      </c>
      <c r="Q39">
        <v>29.1279</v>
      </c>
      <c r="R39">
        <v>41.746099999999998</v>
      </c>
    </row>
    <row r="40" spans="1:18" x14ac:dyDescent="0.35">
      <c r="A40" s="1" t="s">
        <v>109</v>
      </c>
      <c r="B40" s="1"/>
      <c r="C40" t="s">
        <v>90</v>
      </c>
      <c r="D40" t="s">
        <v>118</v>
      </c>
      <c r="E40" t="str">
        <f t="shared" si="4"/>
        <v>U</v>
      </c>
      <c r="F40" t="s">
        <v>151</v>
      </c>
      <c r="G40" s="7" t="s">
        <v>207</v>
      </c>
      <c r="H40" t="s">
        <v>35</v>
      </c>
      <c r="J40" t="s">
        <v>20</v>
      </c>
      <c r="L40" t="s">
        <v>7</v>
      </c>
      <c r="M40" t="s">
        <v>167</v>
      </c>
      <c r="N40" t="s">
        <v>136</v>
      </c>
      <c r="O40" t="s">
        <v>151</v>
      </c>
      <c r="P40" t="s">
        <v>36</v>
      </c>
      <c r="Q40">
        <v>29.603000000000002</v>
      </c>
      <c r="R40">
        <v>56.57</v>
      </c>
    </row>
    <row r="41" spans="1:18" x14ac:dyDescent="0.35">
      <c r="A41" s="1" t="s">
        <v>109</v>
      </c>
      <c r="B41" s="1"/>
      <c r="C41" t="s">
        <v>90</v>
      </c>
      <c r="D41" t="s">
        <v>118</v>
      </c>
      <c r="E41" t="str">
        <f t="shared" si="4"/>
        <v>U</v>
      </c>
      <c r="F41" t="s">
        <v>151</v>
      </c>
      <c r="G41" s="7" t="s">
        <v>207</v>
      </c>
      <c r="H41" t="s">
        <v>35</v>
      </c>
      <c r="J41" t="s">
        <v>20</v>
      </c>
      <c r="L41" t="s">
        <v>7</v>
      </c>
      <c r="M41" t="s">
        <v>167</v>
      </c>
      <c r="N41" t="s">
        <v>136</v>
      </c>
      <c r="O41" t="s">
        <v>151</v>
      </c>
      <c r="P41" t="s">
        <v>37</v>
      </c>
      <c r="Q41">
        <v>29.356100000000001</v>
      </c>
      <c r="R41">
        <v>51.198799999999999</v>
      </c>
    </row>
    <row r="42" spans="1:18" x14ac:dyDescent="0.35">
      <c r="A42" s="1" t="s">
        <v>110</v>
      </c>
      <c r="B42" s="1"/>
      <c r="C42" t="s">
        <v>91</v>
      </c>
      <c r="D42" t="s">
        <v>119</v>
      </c>
      <c r="E42" t="str">
        <f t="shared" si="4"/>
        <v>U</v>
      </c>
      <c r="F42" t="s">
        <v>151</v>
      </c>
      <c r="G42" s="7" t="s">
        <v>208</v>
      </c>
      <c r="H42" t="s">
        <v>38</v>
      </c>
      <c r="J42" t="s">
        <v>8</v>
      </c>
      <c r="L42" t="s">
        <v>7</v>
      </c>
      <c r="M42" t="s">
        <v>167</v>
      </c>
      <c r="N42" t="s">
        <v>136</v>
      </c>
      <c r="O42" t="s">
        <v>151</v>
      </c>
      <c r="Q42">
        <v>29.3139</v>
      </c>
      <c r="R42">
        <v>41.538699999999999</v>
      </c>
    </row>
    <row r="43" spans="1:18" x14ac:dyDescent="0.35">
      <c r="A43" s="1" t="s">
        <v>110</v>
      </c>
      <c r="B43" s="1"/>
      <c r="C43" t="s">
        <v>91</v>
      </c>
      <c r="D43" t="s">
        <v>119</v>
      </c>
      <c r="E43" t="str">
        <f t="shared" si="4"/>
        <v>N</v>
      </c>
      <c r="F43" t="s">
        <v>151</v>
      </c>
      <c r="G43" s="7" t="s">
        <v>209</v>
      </c>
      <c r="H43" t="s">
        <v>38</v>
      </c>
      <c r="J43" t="s">
        <v>8</v>
      </c>
      <c r="L43" t="s">
        <v>6</v>
      </c>
      <c r="M43" t="s">
        <v>167</v>
      </c>
      <c r="N43" t="s">
        <v>136</v>
      </c>
      <c r="O43" t="s">
        <v>151</v>
      </c>
      <c r="Q43">
        <v>29.269200000000001</v>
      </c>
      <c r="R43">
        <v>37.283799999999999</v>
      </c>
    </row>
    <row r="44" spans="1:18" x14ac:dyDescent="0.35">
      <c r="A44" s="1" t="s">
        <v>110</v>
      </c>
      <c r="B44" s="1"/>
      <c r="C44" t="s">
        <v>92</v>
      </c>
      <c r="D44" t="s">
        <v>119</v>
      </c>
      <c r="E44" t="str">
        <f t="shared" si="4"/>
        <v>U</v>
      </c>
      <c r="F44" t="s">
        <v>155</v>
      </c>
      <c r="G44" s="7" t="s">
        <v>210</v>
      </c>
      <c r="H44" t="s">
        <v>39</v>
      </c>
      <c r="J44" t="s">
        <v>8</v>
      </c>
      <c r="L44" t="s">
        <v>7</v>
      </c>
      <c r="M44" t="s">
        <v>167</v>
      </c>
      <c r="N44" t="s">
        <v>136</v>
      </c>
      <c r="O44" t="s">
        <v>155</v>
      </c>
      <c r="Q44">
        <v>29.571100000000001</v>
      </c>
      <c r="R44">
        <v>47.6312</v>
      </c>
    </row>
    <row r="45" spans="1:18" x14ac:dyDescent="0.35">
      <c r="A45" s="1" t="s">
        <v>110</v>
      </c>
      <c r="B45" s="1"/>
      <c r="C45" t="s">
        <v>92</v>
      </c>
      <c r="D45" t="s">
        <v>119</v>
      </c>
      <c r="E45" t="str">
        <f t="shared" si="4"/>
        <v>N</v>
      </c>
      <c r="F45" t="s">
        <v>155</v>
      </c>
      <c r="G45" s="7" t="s">
        <v>211</v>
      </c>
      <c r="H45" t="s">
        <v>39</v>
      </c>
      <c r="J45" t="s">
        <v>8</v>
      </c>
      <c r="L45" t="s">
        <v>6</v>
      </c>
      <c r="M45" t="s">
        <v>167</v>
      </c>
      <c r="N45" t="s">
        <v>136</v>
      </c>
      <c r="O45" t="s">
        <v>155</v>
      </c>
      <c r="Q45">
        <v>29.510899999999999</v>
      </c>
      <c r="R45">
        <v>54.385399999999997</v>
      </c>
    </row>
    <row r="46" spans="1:18" x14ac:dyDescent="0.35">
      <c r="A46" s="1" t="s">
        <v>110</v>
      </c>
      <c r="B46" s="1"/>
      <c r="C46" t="s">
        <v>93</v>
      </c>
      <c r="D46" t="s">
        <v>119</v>
      </c>
      <c r="E46" t="str">
        <f t="shared" si="4"/>
        <v>U</v>
      </c>
      <c r="F46" t="s">
        <v>151</v>
      </c>
      <c r="G46" s="7" t="s">
        <v>212</v>
      </c>
      <c r="H46" t="s">
        <v>40</v>
      </c>
      <c r="J46" t="s">
        <v>8</v>
      </c>
      <c r="L46" t="s">
        <v>7</v>
      </c>
      <c r="M46" t="s">
        <v>167</v>
      </c>
      <c r="N46" t="s">
        <v>136</v>
      </c>
      <c r="O46" t="s">
        <v>151</v>
      </c>
      <c r="Q46">
        <v>29.770099999999999</v>
      </c>
      <c r="R46">
        <v>44.121600000000001</v>
      </c>
    </row>
    <row r="47" spans="1:18" x14ac:dyDescent="0.35">
      <c r="A47" s="1" t="s">
        <v>110</v>
      </c>
      <c r="B47" s="1"/>
      <c r="C47" t="s">
        <v>93</v>
      </c>
      <c r="D47" t="s">
        <v>119</v>
      </c>
      <c r="E47" t="str">
        <f t="shared" si="4"/>
        <v>N</v>
      </c>
      <c r="F47" t="s">
        <v>151</v>
      </c>
      <c r="G47" s="7" t="s">
        <v>213</v>
      </c>
      <c r="H47" t="s">
        <v>40</v>
      </c>
      <c r="J47" t="s">
        <v>8</v>
      </c>
      <c r="L47" t="s">
        <v>6</v>
      </c>
      <c r="M47" t="s">
        <v>167</v>
      </c>
      <c r="N47" t="s">
        <v>136</v>
      </c>
      <c r="O47" t="s">
        <v>151</v>
      </c>
      <c r="Q47">
        <v>29.152999999999999</v>
      </c>
      <c r="R47">
        <v>35.374499999999998</v>
      </c>
    </row>
    <row r="48" spans="1:18" x14ac:dyDescent="0.35">
      <c r="A48" s="1" t="s">
        <v>111</v>
      </c>
      <c r="B48" s="1"/>
      <c r="C48" t="s">
        <v>94</v>
      </c>
      <c r="D48" t="s">
        <v>119</v>
      </c>
      <c r="E48" t="str">
        <f t="shared" si="4"/>
        <v>U</v>
      </c>
      <c r="F48" t="s">
        <v>155</v>
      </c>
      <c r="G48" s="7" t="s">
        <v>214</v>
      </c>
      <c r="H48" t="s">
        <v>41</v>
      </c>
      <c r="J48" t="s">
        <v>8</v>
      </c>
      <c r="L48" t="s">
        <v>7</v>
      </c>
      <c r="M48" t="s">
        <v>167</v>
      </c>
      <c r="N48" t="s">
        <v>136</v>
      </c>
      <c r="O48" t="s">
        <v>155</v>
      </c>
      <c r="Q48">
        <v>29.653500000000001</v>
      </c>
      <c r="R48">
        <v>47.641800000000003</v>
      </c>
    </row>
    <row r="49" spans="1:18" x14ac:dyDescent="0.35">
      <c r="A49" s="1" t="s">
        <v>111</v>
      </c>
      <c r="B49" s="1"/>
      <c r="C49" t="s">
        <v>94</v>
      </c>
      <c r="D49" t="s">
        <v>119</v>
      </c>
      <c r="E49" t="str">
        <f t="shared" si="4"/>
        <v>N</v>
      </c>
      <c r="F49" t="s">
        <v>155</v>
      </c>
      <c r="G49" s="7" t="s">
        <v>215</v>
      </c>
      <c r="H49" t="s">
        <v>41</v>
      </c>
      <c r="J49" t="s">
        <v>8</v>
      </c>
      <c r="L49" t="s">
        <v>6</v>
      </c>
      <c r="M49" t="s">
        <v>167</v>
      </c>
      <c r="N49" t="s">
        <v>136</v>
      </c>
      <c r="O49" t="s">
        <v>155</v>
      </c>
      <c r="Q49">
        <v>29.622399999999999</v>
      </c>
      <c r="R49">
        <v>54.720399999999998</v>
      </c>
    </row>
    <row r="50" spans="1:18" x14ac:dyDescent="0.35">
      <c r="A50" s="1" t="s">
        <v>111</v>
      </c>
      <c r="B50" s="1"/>
      <c r="C50" t="s">
        <v>95</v>
      </c>
      <c r="D50" t="s">
        <v>119</v>
      </c>
      <c r="E50" t="str">
        <f t="shared" si="4"/>
        <v>U</v>
      </c>
      <c r="F50" t="s">
        <v>151</v>
      </c>
      <c r="G50" s="7" t="s">
        <v>216</v>
      </c>
      <c r="H50" t="s">
        <v>42</v>
      </c>
      <c r="J50" t="s">
        <v>8</v>
      </c>
      <c r="L50" t="s">
        <v>7</v>
      </c>
      <c r="M50" t="s">
        <v>167</v>
      </c>
      <c r="N50" t="s">
        <v>136</v>
      </c>
      <c r="O50" t="s">
        <v>151</v>
      </c>
      <c r="Q50">
        <v>29.2683</v>
      </c>
      <c r="R50">
        <v>45.3232</v>
      </c>
    </row>
    <row r="51" spans="1:18" x14ac:dyDescent="0.35">
      <c r="A51" s="1" t="s">
        <v>111</v>
      </c>
      <c r="B51" s="1"/>
      <c r="C51" t="s">
        <v>95</v>
      </c>
      <c r="D51" t="s">
        <v>119</v>
      </c>
      <c r="E51" t="str">
        <f t="shared" si="4"/>
        <v>N</v>
      </c>
      <c r="F51" t="s">
        <v>151</v>
      </c>
      <c r="G51" s="7" t="s">
        <v>217</v>
      </c>
      <c r="H51" t="s">
        <v>42</v>
      </c>
      <c r="J51" t="s">
        <v>8</v>
      </c>
      <c r="L51" t="s">
        <v>6</v>
      </c>
      <c r="M51" t="s">
        <v>167</v>
      </c>
      <c r="N51" t="s">
        <v>136</v>
      </c>
      <c r="O51" t="s">
        <v>151</v>
      </c>
      <c r="Q51">
        <v>29.208600000000001</v>
      </c>
      <c r="R51">
        <v>45.763800000000003</v>
      </c>
    </row>
    <row r="52" spans="1:18" x14ac:dyDescent="0.35">
      <c r="A52" s="1" t="s">
        <v>112</v>
      </c>
      <c r="B52" s="1"/>
      <c r="C52" t="s">
        <v>96</v>
      </c>
      <c r="D52" t="s">
        <v>118</v>
      </c>
      <c r="E52" t="str">
        <f t="shared" si="4"/>
        <v>U</v>
      </c>
      <c r="F52" t="s">
        <v>156</v>
      </c>
      <c r="G52" s="7" t="s">
        <v>218</v>
      </c>
      <c r="H52" t="s">
        <v>43</v>
      </c>
      <c r="J52" t="s">
        <v>20</v>
      </c>
      <c r="L52" t="s">
        <v>7</v>
      </c>
      <c r="M52" t="s">
        <v>167</v>
      </c>
      <c r="N52" t="s">
        <v>139</v>
      </c>
      <c r="O52" t="s">
        <v>156</v>
      </c>
      <c r="P52" t="s">
        <v>44</v>
      </c>
      <c r="Q52">
        <v>29.697600000000001</v>
      </c>
      <c r="R52">
        <v>45.027999999999999</v>
      </c>
    </row>
    <row r="53" spans="1:18" x14ac:dyDescent="0.35">
      <c r="A53" s="1" t="s">
        <v>112</v>
      </c>
      <c r="B53" s="1"/>
      <c r="C53" t="s">
        <v>96</v>
      </c>
      <c r="D53" t="s">
        <v>117</v>
      </c>
      <c r="E53" t="str">
        <f t="shared" si="4"/>
        <v>U</v>
      </c>
      <c r="F53" t="s">
        <v>152</v>
      </c>
      <c r="G53" s="7" t="s">
        <v>219</v>
      </c>
      <c r="H53" t="s">
        <v>43</v>
      </c>
      <c r="J53" t="s">
        <v>13</v>
      </c>
      <c r="L53" t="s">
        <v>7</v>
      </c>
      <c r="M53" t="s">
        <v>167</v>
      </c>
      <c r="N53" t="s">
        <v>136</v>
      </c>
      <c r="O53" t="s">
        <v>152</v>
      </c>
      <c r="Q53">
        <v>29.927900000000001</v>
      </c>
      <c r="R53">
        <v>37.171599999999998</v>
      </c>
    </row>
    <row r="54" spans="1:18" x14ac:dyDescent="0.35">
      <c r="A54" s="1" t="s">
        <v>112</v>
      </c>
      <c r="B54" s="1"/>
      <c r="C54" t="s">
        <v>97</v>
      </c>
      <c r="D54" t="s">
        <v>119</v>
      </c>
      <c r="E54" t="str">
        <f t="shared" si="4"/>
        <v>U</v>
      </c>
      <c r="F54" t="s">
        <v>152</v>
      </c>
      <c r="G54" s="7" t="s">
        <v>220</v>
      </c>
      <c r="H54" t="s">
        <v>45</v>
      </c>
      <c r="J54" t="s">
        <v>8</v>
      </c>
      <c r="L54" t="s">
        <v>7</v>
      </c>
      <c r="M54" t="s">
        <v>167</v>
      </c>
      <c r="N54" t="s">
        <v>136</v>
      </c>
      <c r="O54" t="s">
        <v>152</v>
      </c>
      <c r="Q54">
        <v>29.514700000000001</v>
      </c>
      <c r="R54">
        <v>44.971200000000003</v>
      </c>
    </row>
    <row r="55" spans="1:18" x14ac:dyDescent="0.35">
      <c r="A55" s="1" t="s">
        <v>112</v>
      </c>
      <c r="B55" s="1"/>
      <c r="C55" t="s">
        <v>97</v>
      </c>
      <c r="D55" t="s">
        <v>119</v>
      </c>
      <c r="E55" t="str">
        <f t="shared" si="4"/>
        <v>N</v>
      </c>
      <c r="F55" t="s">
        <v>152</v>
      </c>
      <c r="G55" s="8" t="s">
        <v>221</v>
      </c>
      <c r="H55" t="s">
        <v>45</v>
      </c>
      <c r="J55" t="s">
        <v>8</v>
      </c>
      <c r="L55" t="s">
        <v>6</v>
      </c>
      <c r="M55" t="s">
        <v>167</v>
      </c>
      <c r="N55" t="s">
        <v>136</v>
      </c>
      <c r="O55" t="s">
        <v>152</v>
      </c>
      <c r="Q55">
        <v>29.442900000000002</v>
      </c>
      <c r="R55">
        <v>44.116300000000003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2518-76B2-4E8B-AB95-671EFA905B64}">
  <dimension ref="A1:D54"/>
  <sheetViews>
    <sheetView workbookViewId="0">
      <selection activeCell="G19" sqref="G19"/>
    </sheetView>
  </sheetViews>
  <sheetFormatPr defaultRowHeight="14.5" x14ac:dyDescent="0.35"/>
  <sheetData>
    <row r="1" spans="1:4" x14ac:dyDescent="0.35">
      <c r="A1" t="s">
        <v>77</v>
      </c>
      <c r="B1" t="s">
        <v>119</v>
      </c>
      <c r="C1" t="str">
        <f t="shared" ref="C1:C32" si="0">IF(J1="unused", "N", "U")</f>
        <v>U</v>
      </c>
      <c r="D1" t="s">
        <v>140</v>
      </c>
    </row>
    <row r="2" spans="1:4" x14ac:dyDescent="0.35">
      <c r="A2" t="s">
        <v>77</v>
      </c>
      <c r="B2" t="s">
        <v>119</v>
      </c>
      <c r="C2" t="str">
        <f t="shared" si="0"/>
        <v>U</v>
      </c>
      <c r="D2" t="s">
        <v>141</v>
      </c>
    </row>
    <row r="3" spans="1:4" x14ac:dyDescent="0.35">
      <c r="A3" t="s">
        <v>77</v>
      </c>
      <c r="B3" s="6"/>
      <c r="C3" t="str">
        <f t="shared" si="0"/>
        <v>U</v>
      </c>
      <c r="D3" t="s">
        <v>142</v>
      </c>
    </row>
    <row r="4" spans="1:4" x14ac:dyDescent="0.35">
      <c r="A4" t="s">
        <v>77</v>
      </c>
      <c r="B4" s="6"/>
      <c r="C4" t="str">
        <f t="shared" si="0"/>
        <v>U</v>
      </c>
      <c r="D4" t="s">
        <v>142</v>
      </c>
    </row>
    <row r="5" spans="1:4" x14ac:dyDescent="0.35">
      <c r="A5" t="s">
        <v>78</v>
      </c>
      <c r="B5" t="s">
        <v>119</v>
      </c>
      <c r="C5" t="str">
        <f t="shared" si="0"/>
        <v>U</v>
      </c>
      <c r="D5" t="s">
        <v>143</v>
      </c>
    </row>
    <row r="6" spans="1:4" x14ac:dyDescent="0.35">
      <c r="A6" t="s">
        <v>78</v>
      </c>
      <c r="B6" t="s">
        <v>119</v>
      </c>
      <c r="C6" t="str">
        <f t="shared" si="0"/>
        <v>U</v>
      </c>
      <c r="D6" t="s">
        <v>143</v>
      </c>
    </row>
    <row r="7" spans="1:4" x14ac:dyDescent="0.35">
      <c r="A7" t="s">
        <v>78</v>
      </c>
      <c r="B7" t="s">
        <v>119</v>
      </c>
      <c r="C7" t="str">
        <f t="shared" si="0"/>
        <v>U</v>
      </c>
      <c r="D7" t="s">
        <v>143</v>
      </c>
    </row>
    <row r="8" spans="1:4" x14ac:dyDescent="0.35">
      <c r="A8" t="s">
        <v>79</v>
      </c>
      <c r="B8" t="s">
        <v>117</v>
      </c>
      <c r="C8" t="str">
        <f t="shared" si="0"/>
        <v>U</v>
      </c>
      <c r="D8" t="s">
        <v>151</v>
      </c>
    </row>
    <row r="9" spans="1:4" x14ac:dyDescent="0.35">
      <c r="A9" t="s">
        <v>79</v>
      </c>
      <c r="B9" t="s">
        <v>117</v>
      </c>
      <c r="C9" t="str">
        <f t="shared" si="0"/>
        <v>U</v>
      </c>
      <c r="D9" t="s">
        <v>151</v>
      </c>
    </row>
    <row r="10" spans="1:4" x14ac:dyDescent="0.35">
      <c r="A10" t="s">
        <v>79</v>
      </c>
      <c r="B10" t="s">
        <v>118</v>
      </c>
      <c r="C10" t="str">
        <f t="shared" si="0"/>
        <v>U</v>
      </c>
      <c r="D10" t="s">
        <v>145</v>
      </c>
    </row>
    <row r="11" spans="1:4" x14ac:dyDescent="0.35">
      <c r="A11" t="s">
        <v>79</v>
      </c>
      <c r="B11" t="s">
        <v>118</v>
      </c>
      <c r="C11" t="str">
        <f t="shared" si="0"/>
        <v>U</v>
      </c>
      <c r="D11" t="s">
        <v>145</v>
      </c>
    </row>
    <row r="12" spans="1:4" x14ac:dyDescent="0.35">
      <c r="A12" t="s">
        <v>80</v>
      </c>
      <c r="B12" t="s">
        <v>119</v>
      </c>
      <c r="C12" t="str">
        <f t="shared" si="0"/>
        <v>U</v>
      </c>
      <c r="D12" t="s">
        <v>149</v>
      </c>
    </row>
    <row r="13" spans="1:4" x14ac:dyDescent="0.35">
      <c r="A13" t="s">
        <v>80</v>
      </c>
      <c r="B13" t="s">
        <v>119</v>
      </c>
      <c r="C13" t="str">
        <f t="shared" si="0"/>
        <v>U</v>
      </c>
      <c r="D13" t="s">
        <v>149</v>
      </c>
    </row>
    <row r="14" spans="1:4" x14ac:dyDescent="0.35">
      <c r="A14" t="s">
        <v>81</v>
      </c>
      <c r="B14" t="s">
        <v>119</v>
      </c>
      <c r="C14" t="str">
        <f t="shared" si="0"/>
        <v>U</v>
      </c>
      <c r="D14" t="s">
        <v>151</v>
      </c>
    </row>
    <row r="15" spans="1:4" x14ac:dyDescent="0.35">
      <c r="A15" t="s">
        <v>81</v>
      </c>
      <c r="B15" t="s">
        <v>119</v>
      </c>
      <c r="C15" t="str">
        <f t="shared" si="0"/>
        <v>U</v>
      </c>
      <c r="D15" t="s">
        <v>151</v>
      </c>
    </row>
    <row r="16" spans="1:4" x14ac:dyDescent="0.35">
      <c r="A16" t="s">
        <v>82</v>
      </c>
      <c r="B16" t="s">
        <v>119</v>
      </c>
      <c r="C16" t="str">
        <f t="shared" si="0"/>
        <v>U</v>
      </c>
      <c r="D16" t="s">
        <v>152</v>
      </c>
    </row>
    <row r="17" spans="1:4" x14ac:dyDescent="0.35">
      <c r="A17" t="s">
        <v>82</v>
      </c>
      <c r="B17" t="s">
        <v>119</v>
      </c>
      <c r="C17" t="str">
        <f t="shared" si="0"/>
        <v>U</v>
      </c>
      <c r="D17" t="s">
        <v>152</v>
      </c>
    </row>
    <row r="18" spans="1:4" x14ac:dyDescent="0.35">
      <c r="A18" t="s">
        <v>83</v>
      </c>
      <c r="B18" t="s">
        <v>119</v>
      </c>
      <c r="C18" t="str">
        <f t="shared" si="0"/>
        <v>U</v>
      </c>
      <c r="D18" t="s">
        <v>143</v>
      </c>
    </row>
    <row r="19" spans="1:4" x14ac:dyDescent="0.35">
      <c r="A19" t="s">
        <v>83</v>
      </c>
      <c r="B19" t="s">
        <v>117</v>
      </c>
      <c r="C19" t="str">
        <f t="shared" si="0"/>
        <v>U</v>
      </c>
      <c r="D19" t="s">
        <v>143</v>
      </c>
    </row>
    <row r="20" spans="1:4" x14ac:dyDescent="0.35">
      <c r="A20" t="s">
        <v>83</v>
      </c>
      <c r="B20" t="s">
        <v>118</v>
      </c>
      <c r="C20" t="str">
        <f t="shared" si="0"/>
        <v>U</v>
      </c>
      <c r="D20" t="s">
        <v>143</v>
      </c>
    </row>
    <row r="21" spans="1:4" x14ac:dyDescent="0.35">
      <c r="A21" t="s">
        <v>84</v>
      </c>
      <c r="B21" t="s">
        <v>119</v>
      </c>
      <c r="C21" t="str">
        <f t="shared" si="0"/>
        <v>U</v>
      </c>
      <c r="D21" t="s">
        <v>152</v>
      </c>
    </row>
    <row r="22" spans="1:4" x14ac:dyDescent="0.35">
      <c r="A22" t="s">
        <v>84</v>
      </c>
      <c r="B22" t="s">
        <v>119</v>
      </c>
      <c r="C22" t="str">
        <f t="shared" si="0"/>
        <v>U</v>
      </c>
      <c r="D22" t="s">
        <v>152</v>
      </c>
    </row>
    <row r="23" spans="1:4" x14ac:dyDescent="0.35">
      <c r="A23" t="s">
        <v>85</v>
      </c>
      <c r="B23" t="s">
        <v>119</v>
      </c>
      <c r="C23" t="str">
        <f t="shared" si="0"/>
        <v>U</v>
      </c>
      <c r="D23" t="s">
        <v>141</v>
      </c>
    </row>
    <row r="24" spans="1:4" x14ac:dyDescent="0.35">
      <c r="A24" t="s">
        <v>85</v>
      </c>
      <c r="B24" t="s">
        <v>119</v>
      </c>
      <c r="C24" t="str">
        <f t="shared" si="0"/>
        <v>U</v>
      </c>
      <c r="D24" t="s">
        <v>151</v>
      </c>
    </row>
    <row r="25" spans="1:4" x14ac:dyDescent="0.35">
      <c r="A25" t="s">
        <v>85</v>
      </c>
      <c r="B25" t="s">
        <v>119</v>
      </c>
      <c r="C25" t="str">
        <f t="shared" si="0"/>
        <v>U</v>
      </c>
      <c r="D25" t="s">
        <v>153</v>
      </c>
    </row>
    <row r="26" spans="1:4" x14ac:dyDescent="0.35">
      <c r="A26" t="s">
        <v>86</v>
      </c>
      <c r="B26" t="s">
        <v>119</v>
      </c>
      <c r="C26" t="str">
        <f t="shared" si="0"/>
        <v>U</v>
      </c>
      <c r="D26" t="s">
        <v>152</v>
      </c>
    </row>
    <row r="27" spans="1:4" x14ac:dyDescent="0.35">
      <c r="A27" t="s">
        <v>86</v>
      </c>
      <c r="B27" t="s">
        <v>119</v>
      </c>
      <c r="C27" t="str">
        <f t="shared" si="0"/>
        <v>U</v>
      </c>
      <c r="D27" t="s">
        <v>152</v>
      </c>
    </row>
    <row r="28" spans="1:4" x14ac:dyDescent="0.35">
      <c r="A28" t="s">
        <v>87</v>
      </c>
      <c r="B28" t="s">
        <v>119</v>
      </c>
      <c r="C28" t="str">
        <f t="shared" si="0"/>
        <v>U</v>
      </c>
      <c r="D28" t="s">
        <v>152</v>
      </c>
    </row>
    <row r="29" spans="1:4" x14ac:dyDescent="0.35">
      <c r="A29" t="s">
        <v>87</v>
      </c>
      <c r="B29" t="s">
        <v>119</v>
      </c>
      <c r="C29" t="str">
        <f t="shared" si="0"/>
        <v>U</v>
      </c>
      <c r="D29" t="s">
        <v>152</v>
      </c>
    </row>
    <row r="30" spans="1:4" x14ac:dyDescent="0.35">
      <c r="A30" t="s">
        <v>88</v>
      </c>
      <c r="B30" t="s">
        <v>119</v>
      </c>
      <c r="C30" t="str">
        <f t="shared" si="0"/>
        <v>U</v>
      </c>
      <c r="D30" t="s">
        <v>141</v>
      </c>
    </row>
    <row r="31" spans="1:4" x14ac:dyDescent="0.35">
      <c r="A31" t="s">
        <v>88</v>
      </c>
      <c r="B31" t="s">
        <v>119</v>
      </c>
      <c r="C31" t="str">
        <f t="shared" si="0"/>
        <v>U</v>
      </c>
      <c r="D31" t="s">
        <v>147</v>
      </c>
    </row>
    <row r="32" spans="1:4" x14ac:dyDescent="0.35">
      <c r="A32" t="s">
        <v>88</v>
      </c>
      <c r="B32" t="s">
        <v>119</v>
      </c>
      <c r="C32" t="str">
        <f t="shared" si="0"/>
        <v>U</v>
      </c>
      <c r="D32" t="s">
        <v>140</v>
      </c>
    </row>
    <row r="33" spans="1:4" x14ac:dyDescent="0.35">
      <c r="A33" t="s">
        <v>88</v>
      </c>
      <c r="B33" t="s">
        <v>117</v>
      </c>
      <c r="C33" t="str">
        <f t="shared" ref="C33:C54" si="1">IF(J33="unused", "N", "U")</f>
        <v>U</v>
      </c>
      <c r="D33" t="s">
        <v>154</v>
      </c>
    </row>
    <row r="34" spans="1:4" x14ac:dyDescent="0.35">
      <c r="A34" t="s">
        <v>88</v>
      </c>
      <c r="B34" t="s">
        <v>118</v>
      </c>
      <c r="C34" t="str">
        <f t="shared" si="1"/>
        <v>U</v>
      </c>
      <c r="D34" t="s">
        <v>154</v>
      </c>
    </row>
    <row r="35" spans="1:4" x14ac:dyDescent="0.35">
      <c r="A35" t="s">
        <v>89</v>
      </c>
      <c r="B35" t="s">
        <v>119</v>
      </c>
      <c r="C35" t="str">
        <f t="shared" si="1"/>
        <v>U</v>
      </c>
      <c r="D35" t="s">
        <v>151</v>
      </c>
    </row>
    <row r="36" spans="1:4" x14ac:dyDescent="0.35">
      <c r="A36" t="s">
        <v>89</v>
      </c>
      <c r="B36" t="s">
        <v>119</v>
      </c>
      <c r="C36" t="str">
        <f t="shared" si="1"/>
        <v>U</v>
      </c>
      <c r="D36" t="s">
        <v>151</v>
      </c>
    </row>
    <row r="37" spans="1:4" x14ac:dyDescent="0.35">
      <c r="A37" t="s">
        <v>90</v>
      </c>
      <c r="B37" t="s">
        <v>117</v>
      </c>
      <c r="C37" t="str">
        <f t="shared" si="1"/>
        <v>U</v>
      </c>
      <c r="D37" t="s">
        <v>151</v>
      </c>
    </row>
    <row r="38" spans="1:4" x14ac:dyDescent="0.35">
      <c r="A38" t="s">
        <v>90</v>
      </c>
      <c r="B38" t="s">
        <v>119</v>
      </c>
      <c r="C38" t="str">
        <f t="shared" si="1"/>
        <v>U</v>
      </c>
      <c r="D38" t="s">
        <v>151</v>
      </c>
    </row>
    <row r="39" spans="1:4" x14ac:dyDescent="0.35">
      <c r="A39" t="s">
        <v>90</v>
      </c>
      <c r="B39" t="s">
        <v>118</v>
      </c>
      <c r="C39" t="str">
        <f t="shared" si="1"/>
        <v>U</v>
      </c>
      <c r="D39" t="s">
        <v>151</v>
      </c>
    </row>
    <row r="40" spans="1:4" x14ac:dyDescent="0.35">
      <c r="A40" t="s">
        <v>90</v>
      </c>
      <c r="B40" t="s">
        <v>118</v>
      </c>
      <c r="C40" t="str">
        <f t="shared" si="1"/>
        <v>U</v>
      </c>
      <c r="D40" t="s">
        <v>151</v>
      </c>
    </row>
    <row r="41" spans="1:4" x14ac:dyDescent="0.35">
      <c r="A41" t="s">
        <v>91</v>
      </c>
      <c r="B41" t="s">
        <v>119</v>
      </c>
      <c r="C41" t="str">
        <f t="shared" si="1"/>
        <v>U</v>
      </c>
      <c r="D41" t="s">
        <v>151</v>
      </c>
    </row>
    <row r="42" spans="1:4" x14ac:dyDescent="0.35">
      <c r="A42" t="s">
        <v>91</v>
      </c>
      <c r="B42" t="s">
        <v>119</v>
      </c>
      <c r="C42" t="str">
        <f t="shared" si="1"/>
        <v>U</v>
      </c>
      <c r="D42" t="s">
        <v>151</v>
      </c>
    </row>
    <row r="43" spans="1:4" x14ac:dyDescent="0.35">
      <c r="A43" t="s">
        <v>92</v>
      </c>
      <c r="B43" t="s">
        <v>119</v>
      </c>
      <c r="C43" t="str">
        <f t="shared" si="1"/>
        <v>U</v>
      </c>
      <c r="D43" t="s">
        <v>155</v>
      </c>
    </row>
    <row r="44" spans="1:4" x14ac:dyDescent="0.35">
      <c r="A44" t="s">
        <v>92</v>
      </c>
      <c r="B44" t="s">
        <v>119</v>
      </c>
      <c r="C44" t="str">
        <f t="shared" si="1"/>
        <v>U</v>
      </c>
      <c r="D44" t="s">
        <v>155</v>
      </c>
    </row>
    <row r="45" spans="1:4" x14ac:dyDescent="0.35">
      <c r="A45" t="s">
        <v>93</v>
      </c>
      <c r="B45" t="s">
        <v>119</v>
      </c>
      <c r="C45" t="str">
        <f t="shared" si="1"/>
        <v>U</v>
      </c>
      <c r="D45" t="s">
        <v>151</v>
      </c>
    </row>
    <row r="46" spans="1:4" x14ac:dyDescent="0.35">
      <c r="A46" t="s">
        <v>93</v>
      </c>
      <c r="B46" t="s">
        <v>119</v>
      </c>
      <c r="C46" t="str">
        <f t="shared" si="1"/>
        <v>U</v>
      </c>
      <c r="D46" t="s">
        <v>151</v>
      </c>
    </row>
    <row r="47" spans="1:4" x14ac:dyDescent="0.35">
      <c r="A47" t="s">
        <v>94</v>
      </c>
      <c r="B47" t="s">
        <v>119</v>
      </c>
      <c r="C47" t="str">
        <f t="shared" si="1"/>
        <v>U</v>
      </c>
      <c r="D47" t="s">
        <v>155</v>
      </c>
    </row>
    <row r="48" spans="1:4" x14ac:dyDescent="0.35">
      <c r="A48" t="s">
        <v>94</v>
      </c>
      <c r="B48" t="s">
        <v>119</v>
      </c>
      <c r="C48" t="str">
        <f t="shared" si="1"/>
        <v>U</v>
      </c>
      <c r="D48" t="s">
        <v>155</v>
      </c>
    </row>
    <row r="49" spans="1:4" x14ac:dyDescent="0.35">
      <c r="A49" t="s">
        <v>95</v>
      </c>
      <c r="B49" t="s">
        <v>119</v>
      </c>
      <c r="C49" t="str">
        <f t="shared" si="1"/>
        <v>U</v>
      </c>
      <c r="D49" t="s">
        <v>151</v>
      </c>
    </row>
    <row r="50" spans="1:4" x14ac:dyDescent="0.35">
      <c r="A50" t="s">
        <v>95</v>
      </c>
      <c r="B50" t="s">
        <v>119</v>
      </c>
      <c r="C50" t="str">
        <f t="shared" si="1"/>
        <v>U</v>
      </c>
      <c r="D50" t="s">
        <v>151</v>
      </c>
    </row>
    <row r="51" spans="1:4" x14ac:dyDescent="0.35">
      <c r="A51" t="s">
        <v>96</v>
      </c>
      <c r="B51" t="s">
        <v>118</v>
      </c>
      <c r="C51" t="str">
        <f t="shared" si="1"/>
        <v>U</v>
      </c>
      <c r="D51" t="s">
        <v>156</v>
      </c>
    </row>
    <row r="52" spans="1:4" x14ac:dyDescent="0.35">
      <c r="A52" t="s">
        <v>96</v>
      </c>
      <c r="B52" t="s">
        <v>117</v>
      </c>
      <c r="C52" t="str">
        <f t="shared" si="1"/>
        <v>U</v>
      </c>
      <c r="D52" t="s">
        <v>152</v>
      </c>
    </row>
    <row r="53" spans="1:4" x14ac:dyDescent="0.35">
      <c r="A53" t="s">
        <v>97</v>
      </c>
      <c r="B53" t="s">
        <v>119</v>
      </c>
      <c r="C53" t="str">
        <f t="shared" si="1"/>
        <v>U</v>
      </c>
      <c r="D53" t="s">
        <v>152</v>
      </c>
    </row>
    <row r="54" spans="1:4" x14ac:dyDescent="0.35">
      <c r="A54" t="s">
        <v>97</v>
      </c>
      <c r="B54" t="s">
        <v>119</v>
      </c>
      <c r="C54" t="str">
        <f t="shared" si="1"/>
        <v>U</v>
      </c>
      <c r="D54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3A2B-EE65-4C0C-A509-BFD11617A232}">
  <dimension ref="A1:B22"/>
  <sheetViews>
    <sheetView topLeftCell="A12" workbookViewId="0">
      <selection sqref="A1:B22"/>
    </sheetView>
  </sheetViews>
  <sheetFormatPr defaultRowHeight="14.5" x14ac:dyDescent="0.35"/>
  <cols>
    <col min="1" max="1" width="21.453125" customWidth="1"/>
  </cols>
  <sheetData>
    <row r="1" spans="1:2" x14ac:dyDescent="0.35">
      <c r="A1" s="4" t="s">
        <v>67</v>
      </c>
      <c r="B1" s="4" t="s">
        <v>68</v>
      </c>
    </row>
    <row r="2" spans="1:2" x14ac:dyDescent="0.35">
      <c r="A2" t="s">
        <v>69</v>
      </c>
      <c r="B2" t="s">
        <v>46</v>
      </c>
    </row>
    <row r="3" spans="1:2" x14ac:dyDescent="0.35">
      <c r="A3" t="s">
        <v>11</v>
      </c>
      <c r="B3" t="s">
        <v>47</v>
      </c>
    </row>
    <row r="4" spans="1:2" x14ac:dyDescent="0.35">
      <c r="A4" t="s">
        <v>14</v>
      </c>
      <c r="B4" t="s">
        <v>48</v>
      </c>
    </row>
    <row r="5" spans="1:2" x14ac:dyDescent="0.35">
      <c r="A5" t="s">
        <v>12</v>
      </c>
      <c r="B5" t="s">
        <v>49</v>
      </c>
    </row>
    <row r="6" spans="1:2" x14ac:dyDescent="0.35">
      <c r="A6" t="s">
        <v>16</v>
      </c>
      <c r="B6" t="s">
        <v>50</v>
      </c>
    </row>
    <row r="7" spans="1:2" x14ac:dyDescent="0.35">
      <c r="A7" t="s">
        <v>18</v>
      </c>
      <c r="B7" t="s">
        <v>51</v>
      </c>
    </row>
    <row r="8" spans="1:2" x14ac:dyDescent="0.35">
      <c r="A8" t="s">
        <v>70</v>
      </c>
      <c r="B8" t="s">
        <v>52</v>
      </c>
    </row>
    <row r="9" spans="1:2" x14ac:dyDescent="0.35">
      <c r="A9" t="s">
        <v>21</v>
      </c>
      <c r="B9" t="s">
        <v>53</v>
      </c>
    </row>
    <row r="10" spans="1:2" x14ac:dyDescent="0.35">
      <c r="A10" t="s">
        <v>22</v>
      </c>
      <c r="B10" t="s">
        <v>54</v>
      </c>
    </row>
    <row r="11" spans="1:2" x14ac:dyDescent="0.35">
      <c r="A11" t="s">
        <v>71</v>
      </c>
      <c r="B11" t="s">
        <v>55</v>
      </c>
    </row>
    <row r="12" spans="1:2" x14ac:dyDescent="0.35">
      <c r="A12" t="s">
        <v>26</v>
      </c>
      <c r="B12" t="s">
        <v>56</v>
      </c>
    </row>
    <row r="13" spans="1:2" x14ac:dyDescent="0.35">
      <c r="A13" t="s">
        <v>29</v>
      </c>
      <c r="B13" t="s">
        <v>57</v>
      </c>
    </row>
    <row r="14" spans="1:2" x14ac:dyDescent="0.35">
      <c r="A14" t="s">
        <v>72</v>
      </c>
      <c r="B14" t="s">
        <v>58</v>
      </c>
    </row>
    <row r="15" spans="1:2" x14ac:dyDescent="0.35">
      <c r="A15" t="s">
        <v>73</v>
      </c>
      <c r="B15" t="s">
        <v>59</v>
      </c>
    </row>
    <row r="16" spans="1:2" x14ac:dyDescent="0.35">
      <c r="A16" t="s">
        <v>74</v>
      </c>
      <c r="B16" t="s">
        <v>60</v>
      </c>
    </row>
    <row r="17" spans="1:2" x14ac:dyDescent="0.35">
      <c r="A17" t="s">
        <v>75</v>
      </c>
      <c r="B17" t="s">
        <v>61</v>
      </c>
    </row>
    <row r="18" spans="1:2" x14ac:dyDescent="0.35">
      <c r="A18" t="s">
        <v>39</v>
      </c>
      <c r="B18" t="s">
        <v>62</v>
      </c>
    </row>
    <row r="19" spans="1:2" x14ac:dyDescent="0.35">
      <c r="A19" t="s">
        <v>76</v>
      </c>
      <c r="B19" t="s">
        <v>63</v>
      </c>
    </row>
    <row r="20" spans="1:2" x14ac:dyDescent="0.35">
      <c r="A20" t="s">
        <v>42</v>
      </c>
      <c r="B20" t="s">
        <v>64</v>
      </c>
    </row>
    <row r="21" spans="1:2" x14ac:dyDescent="0.35">
      <c r="A21" t="s">
        <v>45</v>
      </c>
      <c r="B21" t="s">
        <v>65</v>
      </c>
    </row>
    <row r="22" spans="1:2" x14ac:dyDescent="0.35">
      <c r="A22" t="s">
        <v>43</v>
      </c>
      <c r="B2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sample_IDs</vt:lpstr>
      <vt:lpstr>Sheet1</vt:lpstr>
      <vt:lpstr>abbreviations</vt:lpstr>
      <vt:lpstr>use to check</vt:lpstr>
      <vt:lpstr>code components</vt:lpstr>
      <vt:lpstr>farm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Andrews</dc:creator>
  <cp:lastModifiedBy>Caitlin Jeffrey</cp:lastModifiedBy>
  <cp:lastPrinted>2019-06-24T15:22:49Z</cp:lastPrinted>
  <dcterms:created xsi:type="dcterms:W3CDTF">2019-04-15T18:37:15Z</dcterms:created>
  <dcterms:modified xsi:type="dcterms:W3CDTF">2019-06-24T20:31:46Z</dcterms:modified>
</cp:coreProperties>
</file>