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181" documentId="8_{64DA41BF-0713-4381-990F-D6297067C4EB}" xr6:coauthVersionLast="47" xr6:coauthVersionMax="47" xr10:uidLastSave="{DC0247B4-E9AF-43F6-8EE4-B60C28AB3EA5}"/>
  <bookViews>
    <workbookView xWindow="-110" yWindow="-110" windowWidth="19420" windowHeight="10420" tabRatio="914" firstSheet="15" activeTab="22" xr2:uid="{19447A74-B07C-4159-8072-709873AAA3D0}"/>
  </bookViews>
  <sheets>
    <sheet name="DHIA numbers_and_stats" sheetId="3" r:id="rId1"/>
    <sheet name="Choiniere 4.3" sheetId="1" r:id="rId2"/>
    <sheet name="Stony Pond 4.3" sheetId="2" r:id="rId3"/>
    <sheet name="Davis 4.10" sheetId="4" r:id="rId4"/>
    <sheet name="Donegan 4.10" sheetId="5" r:id="rId5"/>
    <sheet name="Hall and Breen Farm 4.15" sheetId="6" r:id="rId6"/>
    <sheet name="Glennview 4.22" sheetId="7" r:id="rId7"/>
    <sheet name="BJ Family 4.22" sheetId="9" r:id="rId8"/>
    <sheet name="Corse 4.23" sheetId="10" r:id="rId9"/>
    <sheet name="Swallowdale 4.24" sheetId="12" r:id="rId10"/>
    <sheet name="J and L 4.29" sheetId="11" r:id="rId11"/>
    <sheet name="Paddlebridge 4.29" sheetId="13" r:id="rId12"/>
    <sheet name="Butterworks 4.30" sheetId="14" r:id="rId13"/>
    <sheet name="Molly Brook 5.6" sheetId="15" r:id="rId14"/>
    <sheet name="MacBain Homestead 5.6" sheetId="16" r:id="rId15"/>
    <sheet name="Hillside 5.8" sheetId="17" r:id="rId16"/>
    <sheet name="Oughta-Be 5.8" sheetId="18" r:id="rId17"/>
    <sheet name="Chapman 5.8" sheetId="19" r:id="rId18"/>
    <sheet name="Hoyt Hill 5.10" sheetId="20" r:id="rId19"/>
    <sheet name="Pembrook Heritage 5.10" sheetId="21" r:id="rId20"/>
    <sheet name="Holyoke 5.14" sheetId="22" r:id="rId21"/>
    <sheet name="Bouchard 5.14" sheetId="23" r:id="rId22"/>
    <sheet name="North Wind (Lynd 7.26.2021)" sheetId="24" r:id="rId2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3" l="1"/>
  <c r="P11" i="3"/>
  <c r="N11" i="3"/>
  <c r="L11" i="3"/>
  <c r="P8" i="3" l="1"/>
  <c r="N8" i="3"/>
  <c r="L8" i="3"/>
  <c r="J8" i="3"/>
</calcChain>
</file>

<file path=xl/sharedStrings.xml><?xml version="1.0" encoding="utf-8"?>
<sst xmlns="http://schemas.openxmlformats.org/spreadsheetml/2006/main" count="467" uniqueCount="375">
  <si>
    <t>Question</t>
  </si>
  <si>
    <t>10.a.i</t>
  </si>
  <si>
    <t>What do you primarily feed your lactating cows during the winter?</t>
  </si>
  <si>
    <t>All wrapped round bales</t>
  </si>
  <si>
    <t>11.d.ii</t>
  </si>
  <si>
    <t>How long do calves nurse on their dams (on average)?</t>
  </si>
  <si>
    <t>Few weeks, depends how busy they are</t>
  </si>
  <si>
    <t>12.a</t>
  </si>
  <si>
    <t>Lactating cow housing- how much time spent in each component?</t>
  </si>
  <si>
    <t>1/2 day in tie-stall, 1/2 day in bedded pack</t>
  </si>
  <si>
    <t>14.a.ii</t>
  </si>
  <si>
    <t>Dry cow pack management</t>
  </si>
  <si>
    <t>Dry cows and heifers follow lactating cows- go onto the pack after lactating cows have been on it for 24 hours. Same as lactating pack, just plus 1 day's worth of manure</t>
  </si>
  <si>
    <t>Grain</t>
  </si>
  <si>
    <t>16.e.ii</t>
  </si>
  <si>
    <t>16.i</t>
  </si>
  <si>
    <t>If you have an on-farm record keeping system, what is it?</t>
  </si>
  <si>
    <t>Excel</t>
  </si>
  <si>
    <t>Farm name</t>
  </si>
  <si>
    <t>Farm code</t>
  </si>
  <si>
    <t>DHIA number</t>
  </si>
  <si>
    <t>RAC number</t>
  </si>
  <si>
    <t xml:space="preserve">Choiniere </t>
  </si>
  <si>
    <t>Stony Pond</t>
  </si>
  <si>
    <t>7.c.ii</t>
  </si>
  <si>
    <t>If records are kept, how do you record clinical mastitis events?</t>
  </si>
  <si>
    <t>On white board temporarily in parlor</t>
  </si>
  <si>
    <t>7.l</t>
  </si>
  <si>
    <t>Of the cows that get a case of clinical mastitis in a given year, would you say the majority are first-time infections or chronic/repeat infections?</t>
  </si>
  <si>
    <t>Don't see a lot of clinical- 1st calf heifers- flies, leaking, environment</t>
  </si>
  <si>
    <t xml:space="preserve">9.d </t>
  </si>
  <si>
    <t>Do you ever have cases of mastitis in your dry cows?</t>
  </si>
  <si>
    <t>Not really, but come in as fresh cow with elevated SCC</t>
  </si>
  <si>
    <t>Get grain in parlor</t>
  </si>
  <si>
    <t>15.c.ii</t>
  </si>
  <si>
    <t>If new sand, is it washed before you purchase it?</t>
  </si>
  <si>
    <t>Mix of both unwashed and washed</t>
  </si>
  <si>
    <t>15.c.v</t>
  </si>
  <si>
    <t>If using sand, is it stored:</t>
  </si>
  <si>
    <t>Delivered outside, but moved inside ASAP- variable amount of time. Gets delivered as needed</t>
  </si>
  <si>
    <t>Davis</t>
  </si>
  <si>
    <t>Donegan</t>
  </si>
  <si>
    <t>6.a</t>
  </si>
  <si>
    <t>How big of a problem is mastitis in general on your farm?</t>
  </si>
  <si>
    <t>7.j</t>
  </si>
  <si>
    <t>First lactation cows, and older cows</t>
  </si>
  <si>
    <t>Of the cows that get a case of CLINICAL mastitis (abnormal milk and/or sick cow) in a given year, would you say the majority are first-time infections or chronic/repeat infections? (check one)</t>
  </si>
  <si>
    <t>50/50 (first-time and chronics)</t>
  </si>
  <si>
    <t>8.a</t>
  </si>
  <si>
    <t>Do employ any fly control measures for lactating cows during the summer months? (check one)</t>
  </si>
  <si>
    <t>11.a.i</t>
  </si>
  <si>
    <t>Other: pasture clipping</t>
  </si>
  <si>
    <t>Milking schedule for the majority of the herd</t>
  </si>
  <si>
    <t>Do you feed waste from mastitic cows or high cell count cows to calves?</t>
  </si>
  <si>
    <t xml:space="preserve">Which lactation would you say the majority of CLINICAL (abnormal milk and/or sick cow) mastitis cases occur in? </t>
  </si>
  <si>
    <t>11.e</t>
  </si>
  <si>
    <t>3 nurse cows total- 2 are 3-titters, 1 is high cell count</t>
  </si>
  <si>
    <t>What is the average age of lactating cows in your herd, in years?/How was this answer generated?</t>
  </si>
  <si>
    <t>Paper records of birthdates</t>
  </si>
  <si>
    <t>Do you have any cows in your herd that you aren't actively TREATING, but that you're currently managing for chronic mastitis?</t>
  </si>
  <si>
    <t>Don't have much luck with organic treatment; robots since 2011</t>
  </si>
  <si>
    <t>7.a</t>
  </si>
  <si>
    <t>How do you recognize or identify a cow with a case of CLINICAL mastitis?</t>
  </si>
  <si>
    <t>Milk yield, conductivity</t>
  </si>
  <si>
    <t>Robots- cows average 2.9 milkings/day</t>
  </si>
  <si>
    <t>If yes, type of pre-dip disinfectant solution</t>
  </si>
  <si>
    <t>8.d.ii</t>
  </si>
  <si>
    <t>Robots- brushes get dipped in disinfectant, then scrub cow teats</t>
  </si>
  <si>
    <t>Hall and Breen</t>
  </si>
  <si>
    <t>0766</t>
  </si>
  <si>
    <t>Is a milk quality premium paid by your milk cooperative a motivator for your milking hygiene and mastitis control practices?</t>
  </si>
  <si>
    <t>6.i</t>
  </si>
  <si>
    <t>$2.00-2.50/hundredweight with Organic Valley</t>
  </si>
  <si>
    <t>13-08-0284</t>
  </si>
  <si>
    <t>13-06-4571</t>
  </si>
  <si>
    <t>13-06-1158</t>
  </si>
  <si>
    <t>13-04-4601</t>
  </si>
  <si>
    <t>13-01-0215</t>
  </si>
  <si>
    <t>4120</t>
  </si>
  <si>
    <t>Glennview</t>
  </si>
  <si>
    <t>BJ Family</t>
  </si>
  <si>
    <t>Hard quarter</t>
  </si>
  <si>
    <t xml:space="preserve">What do you primarily feed your lactating cows during the winter? </t>
  </si>
  <si>
    <t>Cows get grain 2 weeks before freshening for extra calories, from Morrison's</t>
  </si>
  <si>
    <t>Typically, do calves nurse on their dams before they are removed?</t>
  </si>
  <si>
    <t>11.d.i</t>
  </si>
  <si>
    <t>Yes, only in summer on pasture</t>
  </si>
  <si>
    <t>13-10-4525</t>
  </si>
  <si>
    <t>Corse</t>
  </si>
  <si>
    <t>6.e</t>
  </si>
  <si>
    <t>Do you ever culture these cows?</t>
  </si>
  <si>
    <t>$2.00-2.50/hundredweight for premium, big part SCC</t>
  </si>
  <si>
    <t>Cows get grain in parlor</t>
  </si>
  <si>
    <t>11.a.ii</t>
  </si>
  <si>
    <t>Do employ any fly control measures for lactating cows during the summer months?/ What kind?</t>
  </si>
  <si>
    <t>Sticky tape covering barrels on pasture, placed next to water tank when cows out to pasture</t>
  </si>
  <si>
    <t>11.f</t>
  </si>
  <si>
    <t xml:space="preserve">What are pre-weaned calves fed? </t>
  </si>
  <si>
    <t>Fresh cow milk</t>
  </si>
  <si>
    <t>13-13-0327</t>
  </si>
  <si>
    <t>Few coliform cases</t>
  </si>
  <si>
    <t>6.b</t>
  </si>
  <si>
    <t>Don't treat, no IMI, no dry treat- do Udder Mint, aspirin, Banamine</t>
  </si>
  <si>
    <t xml:space="preserve">7.a </t>
  </si>
  <si>
    <t>Look on the milk filter, DHIA</t>
  </si>
  <si>
    <t>8.b.ii</t>
  </si>
  <si>
    <t>If milked in a parlor, what kind?</t>
  </si>
  <si>
    <t>Step-up parlor</t>
  </si>
  <si>
    <t>13-01-4546</t>
  </si>
  <si>
    <t>Swallowdale</t>
  </si>
  <si>
    <t>J and L</t>
  </si>
  <si>
    <t>13-10-4456</t>
  </si>
  <si>
    <t>Paddlebridge</t>
  </si>
  <si>
    <t>How do you identify these cows that may have chronic mastitis?</t>
  </si>
  <si>
    <t>6.c</t>
  </si>
  <si>
    <t>Stepped-on teats, don't ever want to put anything up them</t>
  </si>
  <si>
    <t>6.h</t>
  </si>
  <si>
    <t>How do you manage bedding on your farm to reduce a cow's risk of mastitis?</t>
  </si>
  <si>
    <t>Use more bedding than anywhere around</t>
  </si>
  <si>
    <t>13-10-0942</t>
  </si>
  <si>
    <t>4949</t>
  </si>
  <si>
    <t>Butterworks</t>
  </si>
  <si>
    <t>Fresh cows, environmental streps</t>
  </si>
  <si>
    <t>Anything else about your pack management and construction you feel we should know that we didn't cover?</t>
  </si>
  <si>
    <t>14.t.ii</t>
  </si>
  <si>
    <t>Not easy to get pack to be flat- managing the levelness is difficult</t>
  </si>
  <si>
    <t>15.b</t>
  </si>
  <si>
    <t>Type of bedding material used for lactating and dry cows</t>
  </si>
  <si>
    <t>Bark mulch (in addition to hay and straw)</t>
  </si>
  <si>
    <t>13-10-0914</t>
  </si>
  <si>
    <t>5729</t>
  </si>
  <si>
    <t>Molly Brook</t>
  </si>
  <si>
    <t>6.d</t>
  </si>
  <si>
    <t>How many cows are you currently managing with chronic mastitis, as a percent of your milking herd?</t>
  </si>
  <si>
    <t xml:space="preserve">Transition into organic- organic animals are just different animals… going from a corn diet and changing the energy has been a big deal </t>
  </si>
  <si>
    <t>Visually; use DHIA; mark cows with a leg band</t>
  </si>
  <si>
    <t>Step-up</t>
  </si>
  <si>
    <t>14.p.ii</t>
  </si>
  <si>
    <t>Dry: Are cows fed directly on the pack (i.e., no feeding alley)?</t>
  </si>
  <si>
    <t>Close-up fed on pack, far-off pack separate than feeding area</t>
  </si>
  <si>
    <t>13-12-0114</t>
  </si>
  <si>
    <t>9550</t>
  </si>
  <si>
    <t>MacBain Homestead</t>
  </si>
  <si>
    <t>No, sold them</t>
  </si>
  <si>
    <t>Especially since he's gone organic</t>
  </si>
  <si>
    <t>13-03-0440</t>
  </si>
  <si>
    <t>7390</t>
  </si>
  <si>
    <t>Hillside</t>
  </si>
  <si>
    <t>Cedar- kiln-dried. Decreases flies</t>
  </si>
  <si>
    <t>13-09-0908</t>
  </si>
  <si>
    <t>8863</t>
  </si>
  <si>
    <t>Oughta-be</t>
  </si>
  <si>
    <t>15.f.i</t>
  </si>
  <si>
    <t>Are the shavings/chips/sawdust you used kiln dried or "fresh?"</t>
  </si>
  <si>
    <t>Aged 1 year</t>
  </si>
  <si>
    <t>13-09-0048</t>
  </si>
  <si>
    <t>8494</t>
  </si>
  <si>
    <t>Chapman</t>
  </si>
  <si>
    <t>13-09-0005</t>
  </si>
  <si>
    <t>8337</t>
  </si>
  <si>
    <t>Pembrook Heritage</t>
  </si>
  <si>
    <t>Hoyt Hill</t>
  </si>
  <si>
    <t>13-09-4547</t>
  </si>
  <si>
    <t>6165</t>
  </si>
  <si>
    <t>13-09-0943</t>
  </si>
  <si>
    <t>3096</t>
  </si>
  <si>
    <t>Holyoke</t>
  </si>
  <si>
    <t>How do you recognize or identify a cow with a case of SUBCLINICAL mastitis?</t>
  </si>
  <si>
    <t>7.b.i</t>
  </si>
  <si>
    <t>DHIA tells you percent each cow affects overall SCC</t>
  </si>
  <si>
    <t>Grain automatically calculated for each cow, fed from a dispenser in the barn, reads their collars</t>
  </si>
  <si>
    <t>13-06-4594</t>
  </si>
  <si>
    <t>0899</t>
  </si>
  <si>
    <t>Bouchard</t>
  </si>
  <si>
    <t>13-06-4624</t>
  </si>
  <si>
    <t>9663</t>
  </si>
  <si>
    <t>Sample date</t>
  </si>
  <si>
    <t>2567</t>
  </si>
  <si>
    <t>0H-01</t>
  </si>
  <si>
    <t>0H-02</t>
  </si>
  <si>
    <t>0H-03</t>
  </si>
  <si>
    <t>0H-04</t>
  </si>
  <si>
    <t>0H-05</t>
  </si>
  <si>
    <t>0H-06</t>
  </si>
  <si>
    <t>0H-07</t>
  </si>
  <si>
    <t>0H-08</t>
  </si>
  <si>
    <t>0H-09</t>
  </si>
  <si>
    <t>0H-10</t>
  </si>
  <si>
    <t>0H-11</t>
  </si>
  <si>
    <t>0H-12</t>
  </si>
  <si>
    <t>0H-13</t>
  </si>
  <si>
    <t>0H-14</t>
  </si>
  <si>
    <t>0H-15</t>
  </si>
  <si>
    <t>0H-16</t>
  </si>
  <si>
    <t>0H-17</t>
  </si>
  <si>
    <t>0H-18</t>
  </si>
  <si>
    <t>0H-19</t>
  </si>
  <si>
    <t>0H-20</t>
  </si>
  <si>
    <t>0H-21</t>
  </si>
  <si>
    <t>Prev. test date</t>
  </si>
  <si>
    <t>Current test date</t>
  </si>
  <si>
    <t>New#</t>
  </si>
  <si>
    <t>New%</t>
  </si>
  <si>
    <t>Chronic#</t>
  </si>
  <si>
    <t>Chronic%</t>
  </si>
  <si>
    <t>Uninfected#</t>
  </si>
  <si>
    <t>Uninfected%</t>
  </si>
  <si>
    <t>Cure#</t>
  </si>
  <si>
    <t>Cure%</t>
  </si>
  <si>
    <t>High cows 3/18/19</t>
  </si>
  <si>
    <t>X</t>
  </si>
  <si>
    <t>High cows 5/6/19</t>
  </si>
  <si>
    <t>High cows 3/29/19</t>
  </si>
  <si>
    <t>Beyonce</t>
  </si>
  <si>
    <t>Chesnut</t>
  </si>
  <si>
    <t>High cows 5/11/19</t>
  </si>
  <si>
    <t>C456</t>
  </si>
  <si>
    <t>Marta</t>
  </si>
  <si>
    <t>Select</t>
  </si>
  <si>
    <t>High cows 5/14/2019</t>
  </si>
  <si>
    <t>860PC</t>
  </si>
  <si>
    <t>884J4P</t>
  </si>
  <si>
    <t>864XJP</t>
  </si>
  <si>
    <t>4268</t>
  </si>
  <si>
    <t>9525</t>
  </si>
  <si>
    <t>High cows 5/2/2019</t>
  </si>
  <si>
    <t>Cambric</t>
  </si>
  <si>
    <t>Dorian</t>
  </si>
  <si>
    <t>Zillion</t>
  </si>
  <si>
    <t>Granite</t>
  </si>
  <si>
    <t>High cows 5/7/19</t>
  </si>
  <si>
    <t>Frolic</t>
  </si>
  <si>
    <t>Sam</t>
  </si>
  <si>
    <t>Genie</t>
  </si>
  <si>
    <t>Flower</t>
  </si>
  <si>
    <t>Fatima</t>
  </si>
  <si>
    <t>Marney</t>
  </si>
  <si>
    <t>Gyn</t>
  </si>
  <si>
    <t>Gizmo</t>
  </si>
  <si>
    <t>Lauren</t>
  </si>
  <si>
    <t>High cows 4/24/2019</t>
  </si>
  <si>
    <t>Gabriel</t>
  </si>
  <si>
    <t>Eva</t>
  </si>
  <si>
    <t>Lilac</t>
  </si>
  <si>
    <t>Teacup</t>
  </si>
  <si>
    <t>Snowflake</t>
  </si>
  <si>
    <t>Appleco</t>
  </si>
  <si>
    <t>Cherry</t>
  </si>
  <si>
    <t>Aurora</t>
  </si>
  <si>
    <t>High cows 5/7/2019</t>
  </si>
  <si>
    <t>Fluting</t>
  </si>
  <si>
    <t>Thiller</t>
  </si>
  <si>
    <t>Fawn</t>
  </si>
  <si>
    <t>Prism2</t>
  </si>
  <si>
    <t>Freseta</t>
  </si>
  <si>
    <t>Jewel</t>
  </si>
  <si>
    <t>Jasmine</t>
  </si>
  <si>
    <t>Addie</t>
  </si>
  <si>
    <t>Ellie</t>
  </si>
  <si>
    <t>Bandit</t>
  </si>
  <si>
    <t>Beamer</t>
  </si>
  <si>
    <t>Fortate</t>
  </si>
  <si>
    <t>Fate</t>
  </si>
  <si>
    <t>Fiesty</t>
  </si>
  <si>
    <t>Treasure</t>
  </si>
  <si>
    <t>Barbra</t>
  </si>
  <si>
    <t>High cows 5/8/2019</t>
  </si>
  <si>
    <t>Peyton</t>
  </si>
  <si>
    <t>Anita</t>
  </si>
  <si>
    <t>Maggie</t>
  </si>
  <si>
    <t>Paula</t>
  </si>
  <si>
    <t>High cows 4/22/2019</t>
  </si>
  <si>
    <t>Nolita</t>
  </si>
  <si>
    <t>Jerry</t>
  </si>
  <si>
    <t>Normray</t>
  </si>
  <si>
    <t>Natelie</t>
  </si>
  <si>
    <t>Cher</t>
  </si>
  <si>
    <t>Pantyho</t>
  </si>
  <si>
    <t>Tipsy</t>
  </si>
  <si>
    <t>Jersey</t>
  </si>
  <si>
    <t>Winchtr</t>
  </si>
  <si>
    <t>Stwbry</t>
  </si>
  <si>
    <t>Katie</t>
  </si>
  <si>
    <t>Pinto</t>
  </si>
  <si>
    <t>Remi</t>
  </si>
  <si>
    <t>Jam</t>
  </si>
  <si>
    <t>Saclaus</t>
  </si>
  <si>
    <t>Grape</t>
  </si>
  <si>
    <t>Ginger</t>
  </si>
  <si>
    <t>High cows 4/25/2019</t>
  </si>
  <si>
    <t>Bling</t>
  </si>
  <si>
    <t>Spring</t>
  </si>
  <si>
    <t>Elsa</t>
  </si>
  <si>
    <t>Quicket</t>
  </si>
  <si>
    <t>Iola</t>
  </si>
  <si>
    <t>Pocohon</t>
  </si>
  <si>
    <t>Tabasco</t>
  </si>
  <si>
    <t>Loyal</t>
  </si>
  <si>
    <t>Trudy</t>
  </si>
  <si>
    <t>Boing</t>
  </si>
  <si>
    <t>High cows 5/1/2019</t>
  </si>
  <si>
    <t>Finny</t>
  </si>
  <si>
    <t>K-bet</t>
  </si>
  <si>
    <t>Lucy</t>
  </si>
  <si>
    <t>Rachel</t>
  </si>
  <si>
    <t>Angel</t>
  </si>
  <si>
    <t>Jeopard</t>
  </si>
  <si>
    <t>Ghost</t>
  </si>
  <si>
    <t>Alora</t>
  </si>
  <si>
    <t>Lady</t>
  </si>
  <si>
    <t>Renee</t>
  </si>
  <si>
    <t>April</t>
  </si>
  <si>
    <t>High cows 4/19/2019</t>
  </si>
  <si>
    <t>Summer</t>
  </si>
  <si>
    <t>Roxy</t>
  </si>
  <si>
    <t>Bell</t>
  </si>
  <si>
    <t>Berle</t>
  </si>
  <si>
    <t>Olive</t>
  </si>
  <si>
    <t>High cows 4/18/2019</t>
  </si>
  <si>
    <t>High cows 4/26/19</t>
  </si>
  <si>
    <t>Not really right now, but 6-7 years ago yes. Staph. aureus is currently the number 2 reason for culling cows.</t>
  </si>
  <si>
    <t>For first 6 months of milking season, cows get milked every 16 hours. For last 4 months, milk 2x day over 24 hour period. Subject to the lactation curve of the cows. (As cows calve in- not all the herd is milking the whole ten months, but as they calve in).</t>
  </si>
  <si>
    <t>8976</t>
  </si>
  <si>
    <t>High cows 4/25/19</t>
  </si>
  <si>
    <t>6.j</t>
  </si>
  <si>
    <t>Figured it out through trial and error- try and move feeders every day because that's where manure accumulates more. Try and shred bedding uniform across the pack and spread out evenly with a fork. If the pack is overpopulated, needs more intensive management</t>
  </si>
  <si>
    <t>6.k</t>
  </si>
  <si>
    <t>It's considered- not the biggest motivator, lived off volume before with Holsteinds. Try to keep quality under radar- not looking for any gold medals for quality, but it's considered because Organic Valley has high specs (needs to be under 300,000). Volume is also part of success.</t>
  </si>
  <si>
    <t>Went on pasture full-time 5/22/19; can email list of cows we want sampled</t>
  </si>
  <si>
    <t>cows randomly selected to sample</t>
  </si>
  <si>
    <t>12.b.iii</t>
  </si>
  <si>
    <t>Describe their outdoor turn-out space:</t>
  </si>
  <si>
    <t>Concrete. Yes cows fed outside. Water troughs are in hoop barns.</t>
  </si>
  <si>
    <t>Yes</t>
  </si>
  <si>
    <t>List of 10 high cows?</t>
  </si>
  <si>
    <t>High cows 4/28/19</t>
  </si>
  <si>
    <t xml:space="preserve">Medium- one of the major reasons they cull a cow. Don't have problems with cell count, put a lot of time into managing mastitis. Know what cows to keep for calf milk, do CMT and milk cows into the pail a lot during milking. </t>
  </si>
  <si>
    <t xml:space="preserve">Yeah- keep and milk into pail for calves. Milk them until lactation is over. Do actively identify and manage Staph. aureus cows. </t>
  </si>
  <si>
    <t xml:space="preserve">Use CMT paddle, have conductivity readers on milk meters which alerts them (but interpreting these can be kind of tricky). </t>
  </si>
  <si>
    <t>Estimate ~6 cows out of 60 milking on average.</t>
  </si>
  <si>
    <t>Yes- Staph. aureus, streps that survive the dry period. Staph. species cultured seem to be more transient infections. Often will get "no growths."</t>
  </si>
  <si>
    <t>How do you manage these cows with chronic mastitis?</t>
  </si>
  <si>
    <t>6.f.i</t>
  </si>
  <si>
    <t>Milk into the pail, feed to calves. Will dry off quarters if it's a chronic thing. If a front quarter, more likely to dry if off; if rear, more likely to keep milking it through (function of how easy it is to ue the quartermilker to put in the pail). If a cow already has two dry teats, will just sell instead of drying off a third.</t>
  </si>
  <si>
    <t>6.f.ii</t>
  </si>
  <si>
    <t>If not specifically addressed in 6.f.i: Are these cows housed differently than the rest of the herd?</t>
  </si>
  <si>
    <t xml:space="preserve">No- maybe at some point in future would like to have separate area for nurse cows. </t>
  </si>
  <si>
    <t>6.f.iii</t>
  </si>
  <si>
    <t>If not specifically addressed in 6.f.i: Are these cows milked in a different way than the rest of the herd?</t>
  </si>
  <si>
    <t xml:space="preserve">Yes- previously described- put bands on these cows. Specifically, if they have Staph. aureus, will try and milk them last. If they come through in the middle or early in milking, will just stop using that machine after them. </t>
  </si>
  <si>
    <t>6.f.iv.</t>
  </si>
  <si>
    <t>If not specifically addressed in 6.f.i: Is the milk from these cows handled in a different way than the rest of the herd?</t>
  </si>
  <si>
    <t xml:space="preserve">Milk that is not from known Staph. aureus cows but that has high cell count goes into pail and is fed to calves. Milk from known Staph. aureus cows NOT fed to calves; goes into tank. </t>
  </si>
  <si>
    <t>6.g</t>
  </si>
  <si>
    <t>What do you do on your farm generally to reduce a cow's risk of getting mastitis?</t>
  </si>
  <si>
    <t xml:space="preserve">Nothing in particular. Gradually dry cows off- go to 1x day for awhile, gradually skip more and more milkings. </t>
  </si>
  <si>
    <t>Tilling the bedding, keeping it hot.</t>
  </si>
  <si>
    <t> Is a milk quality premium paid by your milk cooperative a motivator for your milking hygiene and mastitis control practices?</t>
  </si>
  <si>
    <t>Check for abnormal milk every milking, see abnormal milk on filter, see a swollen quarter (especially 1 or 2 milkings before the actual event)</t>
  </si>
  <si>
    <t>CMT positive (does CMT for all fresh cows when they go from the pail to the tank, does semi-random samplings for CMT-ing cows, if they get flagged for conductivity)</t>
  </si>
  <si>
    <t>7.bi</t>
  </si>
  <si>
    <t xml:space="preserve"> Describe their outdoor turn-out space:</t>
  </si>
  <si>
    <t>Have continuous access; bedded pack open to yard with feed in headlocks</t>
  </si>
  <si>
    <t>Lactating: Can you describe how you initially build your pack after completely removing the previous pack and starting over?</t>
  </si>
  <si>
    <t>14.q.i</t>
  </si>
  <si>
    <t xml:space="preserve">Start on top of some of previous year's pack, then add sawdust to the top of it. Let cows on it first, then till sawdust in. Add some more new sawdust every other day for awhile. </t>
  </si>
  <si>
    <t>Lactating: If you changed to a bedded pack from another housing style, do you feel that cow hygiene was affected? If so, how?</t>
  </si>
  <si>
    <t>14.r.i</t>
  </si>
  <si>
    <t>Used to have a tie barn before going to a bedded pack. Hard to keep cows clean in the tie barn without using a lot of bedding material (didn't have a lot of bedding material around when first started). Cow hygiene was not a driving force in switching housing systems.</t>
  </si>
  <si>
    <t>Lactating: If you changed to a bedded pack from another housing style, do you feel that mastitis incidence was affected? If so, how?</t>
  </si>
  <si>
    <t>14.s.i</t>
  </si>
  <si>
    <t>Not really</t>
  </si>
  <si>
    <t>Lactating: Anything else about your pack management and construction you feel we should know that we didn't cover?</t>
  </si>
  <si>
    <t>14.t.i</t>
  </si>
  <si>
    <t xml:space="preserve">Would love to be able to use short, chopped straw. Hay is too long to till in the pack (gets all tangeled up). Don't have equipment needed to cut straw to short length.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</si>
</sst>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1"/>
      <color rgb="FF333333"/>
      <name val="Calibri"/>
      <family val="2"/>
      <scheme val="minor"/>
    </font>
    <font>
      <sz val="6"/>
      <color rgb="FF000000"/>
      <name val="Segoe UI"/>
      <family val="2"/>
    </font>
  </fonts>
  <fills count="7">
    <fill>
      <patternFill patternType="none"/>
    </fill>
    <fill>
      <patternFill patternType="gray125"/>
    </fill>
    <fill>
      <patternFill patternType="solid">
        <fgColor theme="5" tint="0.59999389629810485"/>
        <bgColor indexed="64"/>
      </patternFill>
    </fill>
    <fill>
      <patternFill patternType="solid">
        <fgColor rgb="FFFEA8A8"/>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medium">
        <color rgb="FFD6DADC"/>
      </right>
      <top/>
      <bottom style="medium">
        <color rgb="FFD6DADC"/>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6">
    <xf numFmtId="0" fontId="0" fillId="0" borderId="0" xfId="0"/>
    <xf numFmtId="0" fontId="1" fillId="0" borderId="0" xfId="0" applyFont="1"/>
    <xf numFmtId="0" fontId="0" fillId="0" borderId="0" xfId="0" applyFont="1"/>
    <xf numFmtId="0" fontId="0" fillId="0" borderId="0" xfId="0" applyAlignment="1">
      <alignment wrapText="1"/>
    </xf>
    <xf numFmtId="49" fontId="1" fillId="0" borderId="0" xfId="0" applyNumberFormat="1" applyFont="1" applyAlignment="1">
      <alignment horizontal="right"/>
    </xf>
    <xf numFmtId="49" fontId="0" fillId="0" borderId="0" xfId="0" applyNumberFormat="1" applyAlignment="1">
      <alignment horizontal="right"/>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2" fillId="0" borderId="0" xfId="0" applyFont="1"/>
    <xf numFmtId="49" fontId="0" fillId="2" borderId="0" xfId="0" applyNumberFormat="1" applyFill="1" applyAlignment="1">
      <alignment horizontal="right"/>
    </xf>
    <xf numFmtId="14" fontId="0" fillId="0" borderId="0" xfId="0" applyNumberFormat="1"/>
    <xf numFmtId="49" fontId="0" fillId="0" borderId="0" xfId="0" applyNumberFormat="1" applyFill="1" applyAlignment="1">
      <alignment horizontal="right"/>
    </xf>
    <xf numFmtId="0" fontId="1" fillId="0" borderId="0" xfId="0" applyFont="1" applyAlignment="1">
      <alignment wrapText="1"/>
    </xf>
    <xf numFmtId="0" fontId="1" fillId="5" borderId="1" xfId="0" applyFont="1" applyFill="1" applyBorder="1"/>
    <xf numFmtId="0" fontId="1" fillId="0" borderId="1" xfId="0" applyFont="1" applyBorder="1"/>
    <xf numFmtId="0" fontId="0" fillId="5" borderId="1" xfId="0" applyFill="1" applyBorder="1"/>
    <xf numFmtId="0" fontId="0" fillId="0" borderId="1" xfId="0" applyBorder="1"/>
    <xf numFmtId="0" fontId="0" fillId="0" borderId="1" xfId="0" applyFill="1" applyBorder="1"/>
    <xf numFmtId="14" fontId="0" fillId="3" borderId="0" xfId="0" applyNumberFormat="1" applyFill="1"/>
    <xf numFmtId="14" fontId="1" fillId="0" borderId="0" xfId="0" applyNumberFormat="1" applyFont="1"/>
    <xf numFmtId="164" fontId="0" fillId="5" borderId="1" xfId="0" applyNumberFormat="1" applyFill="1" applyBorder="1"/>
    <xf numFmtId="2" fontId="0" fillId="0" borderId="1" xfId="0" applyNumberFormat="1" applyBorder="1"/>
    <xf numFmtId="164" fontId="0" fillId="0" borderId="1" xfId="0" applyNumberFormat="1" applyBorder="1"/>
    <xf numFmtId="164" fontId="0" fillId="0" borderId="0" xfId="0" applyNumberFormat="1"/>
    <xf numFmtId="0" fontId="3" fillId="6" borderId="2" xfId="0" applyFont="1" applyFill="1" applyBorder="1" applyAlignment="1">
      <alignment horizontal="right" vertical="center"/>
    </xf>
    <xf numFmtId="14" fontId="3" fillId="6" borderId="2" xfId="0" applyNumberFormat="1" applyFont="1" applyFill="1" applyBorder="1" applyAlignment="1">
      <alignment vertical="center"/>
    </xf>
    <xf numFmtId="0" fontId="0" fillId="4" borderId="0" xfId="0" applyFill="1"/>
    <xf numFmtId="0" fontId="0" fillId="3" borderId="0" xfId="0" applyFill="1"/>
    <xf numFmtId="0" fontId="0" fillId="5" borderId="3" xfId="0" applyFill="1" applyBorder="1"/>
    <xf numFmtId="0" fontId="0" fillId="0" borderId="0" xfId="0" applyFill="1"/>
    <xf numFmtId="0" fontId="0" fillId="5" borderId="3" xfId="0" applyFill="1" applyBorder="1" applyAlignment="1">
      <alignment horizontal="right"/>
    </xf>
    <xf numFmtId="164" fontId="0" fillId="5" borderId="1" xfId="0" applyNumberFormat="1" applyFill="1" applyBorder="1" applyAlignment="1">
      <alignment horizontal="right"/>
    </xf>
    <xf numFmtId="0" fontId="1" fillId="0" borderId="0" xfId="0" applyFont="1" applyAlignment="1">
      <alignment horizontal="center" wrapText="1"/>
    </xf>
    <xf numFmtId="0" fontId="0" fillId="0" borderId="0" xfId="0" applyBorder="1"/>
    <xf numFmtId="14" fontId="0" fillId="3" borderId="0" xfId="0" applyNumberFormat="1" applyFill="1" applyAlignment="1">
      <alignment horizontal="right"/>
    </xf>
  </cellXfs>
  <cellStyles count="1">
    <cellStyle name="Normal" xfId="0" builtinId="0"/>
  </cellStyles>
  <dxfs count="0"/>
  <tableStyles count="0" defaultTableStyle="TableStyleMedium2" defaultPivotStyle="PivotStyleLight16"/>
  <colors>
    <mruColors>
      <color rgb="FFFEA8A8"/>
      <color rgb="FFF2BD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19F06-D277-4B9C-BE71-8E742E63BE26}">
  <dimension ref="A1:R22"/>
  <sheetViews>
    <sheetView zoomScale="90" workbookViewId="0">
      <pane xSplit="1" topLeftCell="G1" activePane="topRight" state="frozen"/>
      <selection pane="topRight" activeCell="R11" sqref="R11"/>
    </sheetView>
  </sheetViews>
  <sheetFormatPr defaultRowHeight="14.5" x14ac:dyDescent="0.35"/>
  <cols>
    <col min="1" max="1" width="22.54296875" customWidth="1"/>
    <col min="2" max="2" width="11.26953125" customWidth="1"/>
    <col min="3" max="3" width="15.26953125" style="6" customWidth="1"/>
    <col min="4" max="4" width="13.08984375" style="5" customWidth="1"/>
    <col min="5" max="5" width="17.90625" customWidth="1"/>
    <col min="6" max="6" width="12.26953125" style="6" customWidth="1"/>
    <col min="7" max="7" width="12.81640625" customWidth="1"/>
    <col min="8" max="8" width="13.7265625" customWidth="1"/>
    <col min="9" max="9" width="8.7265625" style="16"/>
    <col min="10" max="10" width="7.6328125" style="16" customWidth="1"/>
    <col min="11" max="12" width="8.7265625" style="17"/>
    <col min="13" max="13" width="10.81640625" style="16" customWidth="1"/>
    <col min="14" max="14" width="11.26953125" style="16" customWidth="1"/>
    <col min="15" max="16" width="8.7265625" style="17"/>
    <col min="17" max="17" width="23.36328125" customWidth="1"/>
  </cols>
  <sheetData>
    <row r="1" spans="1:18" ht="32" customHeight="1" x14ac:dyDescent="0.35">
      <c r="A1" s="1" t="s">
        <v>18</v>
      </c>
      <c r="B1" s="1" t="s">
        <v>19</v>
      </c>
      <c r="C1" s="8" t="s">
        <v>20</v>
      </c>
      <c r="D1" s="4" t="s">
        <v>21</v>
      </c>
      <c r="E1" s="7" t="s">
        <v>176</v>
      </c>
      <c r="F1" s="33" t="s">
        <v>334</v>
      </c>
      <c r="G1" s="13" t="s">
        <v>199</v>
      </c>
      <c r="H1" s="13" t="s">
        <v>200</v>
      </c>
      <c r="I1" s="14" t="s">
        <v>201</v>
      </c>
      <c r="J1" s="14" t="s">
        <v>202</v>
      </c>
      <c r="K1" s="15" t="s">
        <v>203</v>
      </c>
      <c r="L1" s="15" t="s">
        <v>204</v>
      </c>
      <c r="M1" s="14" t="s">
        <v>205</v>
      </c>
      <c r="N1" s="14" t="s">
        <v>206</v>
      </c>
      <c r="O1" s="15" t="s">
        <v>207</v>
      </c>
      <c r="P1" s="15" t="s">
        <v>208</v>
      </c>
    </row>
    <row r="2" spans="1:18" x14ac:dyDescent="0.35">
      <c r="A2" t="s">
        <v>22</v>
      </c>
      <c r="B2" t="s">
        <v>178</v>
      </c>
      <c r="C2" s="6" t="s">
        <v>74</v>
      </c>
      <c r="D2" s="5">
        <v>8434</v>
      </c>
      <c r="E2" s="11">
        <v>43558</v>
      </c>
      <c r="F2" s="6" t="s">
        <v>210</v>
      </c>
      <c r="G2" s="11">
        <v>43563</v>
      </c>
      <c r="H2" s="11">
        <v>43591</v>
      </c>
      <c r="I2" s="16">
        <v>8</v>
      </c>
      <c r="J2" s="16">
        <v>12.3</v>
      </c>
      <c r="K2" s="17">
        <v>15</v>
      </c>
      <c r="L2" s="17">
        <v>23.1</v>
      </c>
      <c r="M2" s="16">
        <v>41</v>
      </c>
      <c r="N2" s="16">
        <v>63.1</v>
      </c>
      <c r="O2" s="18">
        <v>1</v>
      </c>
      <c r="P2" s="18">
        <v>1.5</v>
      </c>
    </row>
    <row r="3" spans="1:18" x14ac:dyDescent="0.35">
      <c r="A3" t="s">
        <v>23</v>
      </c>
      <c r="B3" t="s">
        <v>179</v>
      </c>
      <c r="C3" s="6" t="s">
        <v>75</v>
      </c>
      <c r="D3" s="5">
        <v>7244</v>
      </c>
      <c r="E3" s="11">
        <v>43558</v>
      </c>
      <c r="G3" s="19">
        <v>43447</v>
      </c>
      <c r="H3" s="35">
        <v>43584</v>
      </c>
    </row>
    <row r="4" spans="1:18" x14ac:dyDescent="0.35">
      <c r="A4" t="s">
        <v>40</v>
      </c>
      <c r="B4" t="s">
        <v>180</v>
      </c>
      <c r="C4" s="6" t="s">
        <v>76</v>
      </c>
      <c r="D4" s="5">
        <v>9749</v>
      </c>
      <c r="E4" s="11">
        <v>43565</v>
      </c>
      <c r="F4" s="6" t="s">
        <v>210</v>
      </c>
      <c r="G4" s="19">
        <v>43447</v>
      </c>
      <c r="H4" s="19">
        <v>43553</v>
      </c>
      <c r="I4" s="16">
        <v>3</v>
      </c>
      <c r="J4" s="16">
        <v>4.8</v>
      </c>
      <c r="K4" s="17">
        <v>9</v>
      </c>
      <c r="L4" s="17">
        <v>14.5</v>
      </c>
      <c r="M4" s="16">
        <v>46</v>
      </c>
      <c r="N4" s="16">
        <v>74.2</v>
      </c>
      <c r="O4" s="17">
        <v>4</v>
      </c>
      <c r="P4" s="17">
        <v>6.5</v>
      </c>
    </row>
    <row r="5" spans="1:18" x14ac:dyDescent="0.35">
      <c r="A5" t="s">
        <v>41</v>
      </c>
      <c r="B5" t="s">
        <v>181</v>
      </c>
      <c r="C5" s="6">
        <v>80000981</v>
      </c>
      <c r="D5" s="10"/>
      <c r="E5" s="11">
        <v>43565</v>
      </c>
    </row>
    <row r="6" spans="1:18" x14ac:dyDescent="0.35">
      <c r="A6" t="s">
        <v>68</v>
      </c>
      <c r="B6" t="s">
        <v>182</v>
      </c>
      <c r="C6" s="6" t="s">
        <v>77</v>
      </c>
      <c r="D6" s="5" t="s">
        <v>69</v>
      </c>
      <c r="E6" s="11">
        <v>43570</v>
      </c>
      <c r="F6" s="6" t="s">
        <v>210</v>
      </c>
      <c r="G6" s="19">
        <v>43404</v>
      </c>
      <c r="H6" s="19">
        <v>43542</v>
      </c>
      <c r="I6" s="16">
        <v>2</v>
      </c>
      <c r="J6" s="16">
        <v>5.7</v>
      </c>
      <c r="K6" s="17">
        <v>2</v>
      </c>
      <c r="L6" s="17">
        <v>5.7</v>
      </c>
      <c r="M6" s="16">
        <v>26</v>
      </c>
      <c r="N6" s="16">
        <v>74.3</v>
      </c>
      <c r="O6" s="17">
        <v>5</v>
      </c>
      <c r="P6" s="17">
        <v>14.3</v>
      </c>
    </row>
    <row r="7" spans="1:18" x14ac:dyDescent="0.35">
      <c r="A7" t="s">
        <v>79</v>
      </c>
      <c r="B7" t="s">
        <v>183</v>
      </c>
      <c r="C7" s="6" t="s">
        <v>73</v>
      </c>
      <c r="D7" s="5" t="s">
        <v>78</v>
      </c>
      <c r="E7" s="11">
        <v>43577</v>
      </c>
      <c r="F7" s="6" t="s">
        <v>210</v>
      </c>
      <c r="G7" s="11">
        <v>43561</v>
      </c>
      <c r="H7" s="11">
        <v>43596</v>
      </c>
      <c r="I7" s="16">
        <v>4</v>
      </c>
      <c r="J7" s="16">
        <v>6.9</v>
      </c>
      <c r="K7" s="17">
        <v>8</v>
      </c>
      <c r="L7" s="17">
        <v>13.8</v>
      </c>
      <c r="M7" s="16">
        <v>39</v>
      </c>
      <c r="N7" s="16">
        <v>67.2</v>
      </c>
      <c r="O7" s="17">
        <v>7</v>
      </c>
      <c r="P7" s="17">
        <v>12.1</v>
      </c>
    </row>
    <row r="8" spans="1:18" x14ac:dyDescent="0.35">
      <c r="A8" t="s">
        <v>80</v>
      </c>
      <c r="B8" t="s">
        <v>184</v>
      </c>
      <c r="C8" s="6" t="s">
        <v>87</v>
      </c>
      <c r="D8" s="12" t="s">
        <v>322</v>
      </c>
      <c r="E8" s="11">
        <v>43577</v>
      </c>
      <c r="F8" s="6" t="s">
        <v>210</v>
      </c>
      <c r="G8" s="11">
        <v>43547</v>
      </c>
      <c r="H8" s="11">
        <v>43580</v>
      </c>
      <c r="I8" s="16">
        <v>4</v>
      </c>
      <c r="J8" s="21">
        <f>(I8/(I8+K8+M8+O8))*100</f>
        <v>10.526315789473683</v>
      </c>
      <c r="K8" s="17">
        <v>7</v>
      </c>
      <c r="L8" s="22">
        <f>(K8/(I8+K8+M8+O8))*100</f>
        <v>18.421052631578945</v>
      </c>
      <c r="M8" s="16">
        <v>26</v>
      </c>
      <c r="N8" s="21">
        <f>(M8/38)*100</f>
        <v>68.421052631578945</v>
      </c>
      <c r="O8" s="17">
        <v>1</v>
      </c>
      <c r="P8" s="23">
        <f>(O8/38)*100</f>
        <v>2.6315789473684208</v>
      </c>
      <c r="Q8" s="24"/>
    </row>
    <row r="9" spans="1:18" x14ac:dyDescent="0.35">
      <c r="A9" t="s">
        <v>88</v>
      </c>
      <c r="B9" t="s">
        <v>185</v>
      </c>
      <c r="C9" s="6" t="s">
        <v>99</v>
      </c>
      <c r="D9" s="12" t="s">
        <v>224</v>
      </c>
      <c r="E9" s="11">
        <v>43578</v>
      </c>
      <c r="F9" s="6" t="s">
        <v>210</v>
      </c>
      <c r="G9" s="11">
        <v>43571</v>
      </c>
      <c r="H9" s="11">
        <v>43599</v>
      </c>
      <c r="I9" s="16">
        <v>0</v>
      </c>
      <c r="J9" s="16">
        <v>0</v>
      </c>
      <c r="K9" s="17">
        <v>4</v>
      </c>
      <c r="L9" s="17">
        <v>9.3000000000000007</v>
      </c>
      <c r="M9" s="16">
        <v>38</v>
      </c>
      <c r="N9" s="16">
        <v>88.4</v>
      </c>
      <c r="O9" s="17">
        <v>1</v>
      </c>
      <c r="P9" s="17">
        <v>2.2999999999999998</v>
      </c>
    </row>
    <row r="10" spans="1:18" x14ac:dyDescent="0.35">
      <c r="A10" t="s">
        <v>109</v>
      </c>
      <c r="B10" t="s">
        <v>186</v>
      </c>
      <c r="C10" s="6" t="s">
        <v>108</v>
      </c>
      <c r="D10" s="12" t="s">
        <v>223</v>
      </c>
      <c r="E10" s="11">
        <v>43579</v>
      </c>
      <c r="F10" s="6" t="s">
        <v>210</v>
      </c>
      <c r="G10" s="11">
        <v>43558</v>
      </c>
      <c r="H10" s="11">
        <v>43587</v>
      </c>
      <c r="I10" s="16">
        <v>2</v>
      </c>
      <c r="J10" s="16">
        <v>2.9</v>
      </c>
      <c r="K10" s="17">
        <v>2</v>
      </c>
      <c r="L10" s="17">
        <v>2.9</v>
      </c>
      <c r="M10" s="16">
        <v>64</v>
      </c>
      <c r="N10" s="16">
        <v>91.4</v>
      </c>
      <c r="O10" s="17">
        <v>2</v>
      </c>
      <c r="P10" s="17">
        <v>2.9</v>
      </c>
    </row>
    <row r="11" spans="1:18" x14ac:dyDescent="0.35">
      <c r="A11" t="s">
        <v>110</v>
      </c>
      <c r="B11" t="s">
        <v>187</v>
      </c>
      <c r="C11" s="6" t="s">
        <v>111</v>
      </c>
      <c r="D11" s="12" t="s">
        <v>177</v>
      </c>
      <c r="E11" s="11">
        <v>43584</v>
      </c>
      <c r="F11" s="6" t="s">
        <v>210</v>
      </c>
      <c r="G11" s="11">
        <v>43546</v>
      </c>
      <c r="H11" s="11">
        <v>43583</v>
      </c>
      <c r="I11" s="16">
        <v>2</v>
      </c>
      <c r="J11" s="32">
        <f>(I11/71)*100</f>
        <v>2.8169014084507045</v>
      </c>
      <c r="K11" s="17">
        <v>9</v>
      </c>
      <c r="L11" s="23">
        <f>(K11/71)*100</f>
        <v>12.676056338028168</v>
      </c>
      <c r="M11" s="16">
        <v>57</v>
      </c>
      <c r="N11" s="21">
        <f>(M11/71)*100</f>
        <v>80.281690140845072</v>
      </c>
      <c r="O11" s="17">
        <v>3</v>
      </c>
      <c r="P11" s="23">
        <f>(O11/71)*100</f>
        <v>4.225352112676056</v>
      </c>
      <c r="R11" s="24"/>
    </row>
    <row r="12" spans="1:18" x14ac:dyDescent="0.35">
      <c r="A12" t="s">
        <v>112</v>
      </c>
      <c r="B12" t="s">
        <v>188</v>
      </c>
      <c r="C12" s="6" t="s">
        <v>119</v>
      </c>
      <c r="D12" s="5" t="s">
        <v>120</v>
      </c>
      <c r="E12" s="11">
        <v>43584</v>
      </c>
      <c r="F12" s="6" t="s">
        <v>210</v>
      </c>
      <c r="G12" s="11">
        <v>43559</v>
      </c>
      <c r="H12" s="11">
        <v>43592</v>
      </c>
      <c r="I12" s="16">
        <v>5</v>
      </c>
      <c r="J12" s="16">
        <v>9.8000000000000007</v>
      </c>
      <c r="K12" s="17">
        <v>4</v>
      </c>
      <c r="L12" s="17">
        <v>7.8</v>
      </c>
      <c r="M12" s="16">
        <v>42</v>
      </c>
      <c r="N12" s="16">
        <v>82.4</v>
      </c>
      <c r="O12" s="17">
        <v>0</v>
      </c>
      <c r="P12" s="17">
        <v>0</v>
      </c>
      <c r="Q12" s="6"/>
    </row>
    <row r="13" spans="1:18" x14ac:dyDescent="0.35">
      <c r="A13" t="s">
        <v>121</v>
      </c>
      <c r="B13" t="s">
        <v>189</v>
      </c>
      <c r="C13" s="6" t="s">
        <v>129</v>
      </c>
      <c r="D13" s="5" t="s">
        <v>130</v>
      </c>
      <c r="E13" s="11">
        <v>43601</v>
      </c>
      <c r="F13" s="6" t="s">
        <v>210</v>
      </c>
      <c r="G13" s="11">
        <v>43549</v>
      </c>
      <c r="H13" s="11">
        <v>43579</v>
      </c>
      <c r="I13" s="16">
        <v>2</v>
      </c>
      <c r="J13" s="16">
        <v>5.9</v>
      </c>
      <c r="K13" s="17">
        <v>6</v>
      </c>
      <c r="L13" s="17">
        <v>17.600000000000001</v>
      </c>
      <c r="M13" s="16">
        <v>23</v>
      </c>
      <c r="N13" s="16">
        <v>67.599999999999994</v>
      </c>
      <c r="O13" s="17">
        <v>3</v>
      </c>
      <c r="P13" s="17">
        <v>8.8000000000000007</v>
      </c>
    </row>
    <row r="14" spans="1:18" x14ac:dyDescent="0.35">
      <c r="A14" t="s">
        <v>131</v>
      </c>
      <c r="B14" t="s">
        <v>190</v>
      </c>
      <c r="C14" s="6" t="s">
        <v>140</v>
      </c>
      <c r="D14" s="5" t="s">
        <v>141</v>
      </c>
      <c r="E14" s="11">
        <v>43601</v>
      </c>
      <c r="F14" s="6" t="s">
        <v>210</v>
      </c>
      <c r="G14" s="11">
        <v>43557</v>
      </c>
      <c r="H14" s="11">
        <v>43592</v>
      </c>
      <c r="I14" s="16">
        <v>4</v>
      </c>
      <c r="J14" s="16">
        <v>7.7</v>
      </c>
      <c r="K14" s="17">
        <v>12</v>
      </c>
      <c r="L14" s="17">
        <v>23.1</v>
      </c>
      <c r="M14" s="16">
        <v>33</v>
      </c>
      <c r="N14" s="16">
        <v>63.5</v>
      </c>
      <c r="O14" s="17">
        <v>3</v>
      </c>
      <c r="P14" s="17">
        <v>5.8</v>
      </c>
    </row>
    <row r="15" spans="1:18" x14ac:dyDescent="0.35">
      <c r="A15" t="s">
        <v>142</v>
      </c>
      <c r="B15" t="s">
        <v>191</v>
      </c>
      <c r="C15" s="6" t="s">
        <v>145</v>
      </c>
      <c r="D15" s="5" t="s">
        <v>146</v>
      </c>
      <c r="E15" s="11">
        <v>43591</v>
      </c>
      <c r="F15" s="6" t="s">
        <v>210</v>
      </c>
      <c r="G15" s="11">
        <v>43571</v>
      </c>
      <c r="H15" s="11">
        <v>43593</v>
      </c>
      <c r="I15" s="16">
        <v>0</v>
      </c>
      <c r="J15" s="16">
        <v>0</v>
      </c>
      <c r="K15" s="17">
        <v>4</v>
      </c>
      <c r="L15" s="17">
        <v>16</v>
      </c>
      <c r="M15" s="16">
        <v>20</v>
      </c>
      <c r="N15" s="16">
        <v>80</v>
      </c>
      <c r="O15" s="17">
        <v>1</v>
      </c>
      <c r="P15" s="17">
        <v>4</v>
      </c>
    </row>
    <row r="16" spans="1:18" x14ac:dyDescent="0.35">
      <c r="A16" t="s">
        <v>147</v>
      </c>
      <c r="B16" t="s">
        <v>192</v>
      </c>
      <c r="C16" s="6" t="s">
        <v>149</v>
      </c>
      <c r="D16" s="5" t="s">
        <v>150</v>
      </c>
      <c r="E16" s="11">
        <v>43593</v>
      </c>
      <c r="F16" s="6" t="s">
        <v>210</v>
      </c>
      <c r="G16" s="11">
        <v>43546</v>
      </c>
      <c r="H16" s="11">
        <v>43577</v>
      </c>
      <c r="I16" s="16">
        <v>1</v>
      </c>
      <c r="J16" s="16">
        <v>2.8</v>
      </c>
      <c r="K16" s="17">
        <v>4</v>
      </c>
      <c r="L16" s="17">
        <v>11.1</v>
      </c>
      <c r="M16" s="16">
        <v>27</v>
      </c>
      <c r="N16" s="16">
        <v>75</v>
      </c>
      <c r="O16" s="17">
        <v>4</v>
      </c>
      <c r="P16" s="17">
        <v>11.1</v>
      </c>
    </row>
    <row r="17" spans="1:16" x14ac:dyDescent="0.35">
      <c r="A17" t="s">
        <v>151</v>
      </c>
      <c r="B17" t="s">
        <v>193</v>
      </c>
      <c r="C17" s="6" t="s">
        <v>155</v>
      </c>
      <c r="D17" s="5" t="s">
        <v>156</v>
      </c>
      <c r="E17" s="11">
        <v>43593</v>
      </c>
      <c r="F17" s="6" t="s">
        <v>210</v>
      </c>
      <c r="G17" s="11">
        <v>43549</v>
      </c>
      <c r="H17" s="11">
        <v>43577</v>
      </c>
      <c r="I17" s="16">
        <v>1</v>
      </c>
      <c r="J17" s="16">
        <v>1.9</v>
      </c>
      <c r="K17" s="17">
        <v>11</v>
      </c>
      <c r="L17" s="17">
        <v>20.8</v>
      </c>
      <c r="M17" s="16">
        <v>38</v>
      </c>
      <c r="N17" s="16">
        <v>71.7</v>
      </c>
      <c r="O17" s="17">
        <v>3</v>
      </c>
      <c r="P17" s="17">
        <v>5.7</v>
      </c>
    </row>
    <row r="18" spans="1:16" x14ac:dyDescent="0.35">
      <c r="A18" t="s">
        <v>157</v>
      </c>
      <c r="B18" t="s">
        <v>194</v>
      </c>
      <c r="C18" s="6" t="s">
        <v>158</v>
      </c>
      <c r="D18" s="5" t="s">
        <v>159</v>
      </c>
      <c r="E18" s="11">
        <v>43593</v>
      </c>
      <c r="F18" s="6" t="s">
        <v>210</v>
      </c>
      <c r="G18" s="11">
        <v>43552</v>
      </c>
      <c r="H18" s="11">
        <v>43580</v>
      </c>
      <c r="I18" s="16">
        <v>4</v>
      </c>
      <c r="J18" s="16">
        <v>10.5</v>
      </c>
      <c r="K18" s="17">
        <v>6</v>
      </c>
      <c r="L18" s="17">
        <v>15.8</v>
      </c>
      <c r="M18" s="16">
        <v>27</v>
      </c>
      <c r="N18" s="16">
        <v>71.099999999999994</v>
      </c>
      <c r="O18" s="17">
        <v>1</v>
      </c>
      <c r="P18" s="17">
        <v>2.6</v>
      </c>
    </row>
    <row r="19" spans="1:16" x14ac:dyDescent="0.35">
      <c r="A19" t="s">
        <v>161</v>
      </c>
      <c r="B19" t="s">
        <v>195</v>
      </c>
      <c r="C19" s="6" t="s">
        <v>162</v>
      </c>
      <c r="D19" s="5" t="s">
        <v>163</v>
      </c>
      <c r="E19" s="11">
        <v>43595</v>
      </c>
      <c r="F19" s="6" t="s">
        <v>210</v>
      </c>
      <c r="G19" s="11">
        <v>43564</v>
      </c>
      <c r="H19" s="11">
        <v>43586</v>
      </c>
      <c r="I19" s="16">
        <v>3</v>
      </c>
      <c r="J19" s="16">
        <v>6.1</v>
      </c>
      <c r="K19" s="17">
        <v>8</v>
      </c>
      <c r="L19" s="17">
        <v>16.3</v>
      </c>
      <c r="M19" s="16">
        <v>36</v>
      </c>
      <c r="N19" s="16">
        <v>73.5</v>
      </c>
      <c r="O19" s="17">
        <v>2</v>
      </c>
      <c r="P19" s="17">
        <v>4.0999999999999996</v>
      </c>
    </row>
    <row r="20" spans="1:16" x14ac:dyDescent="0.35">
      <c r="A20" t="s">
        <v>160</v>
      </c>
      <c r="B20" t="s">
        <v>196</v>
      </c>
      <c r="C20" s="6" t="s">
        <v>164</v>
      </c>
      <c r="D20" s="5" t="s">
        <v>165</v>
      </c>
      <c r="E20" s="11">
        <v>43595</v>
      </c>
      <c r="F20" s="6" t="s">
        <v>210</v>
      </c>
      <c r="G20" s="11">
        <v>43542</v>
      </c>
      <c r="H20" s="11">
        <v>43574</v>
      </c>
      <c r="I20" s="16">
        <v>1</v>
      </c>
      <c r="J20" s="16">
        <v>2.6</v>
      </c>
      <c r="K20" s="17">
        <v>4</v>
      </c>
      <c r="L20" s="17">
        <v>10.3</v>
      </c>
      <c r="M20" s="16">
        <v>30</v>
      </c>
      <c r="N20" s="16">
        <v>76.900000000000006</v>
      </c>
      <c r="O20" s="17">
        <v>4</v>
      </c>
      <c r="P20" s="17">
        <v>10.3</v>
      </c>
    </row>
    <row r="21" spans="1:16" x14ac:dyDescent="0.35">
      <c r="A21" t="s">
        <v>166</v>
      </c>
      <c r="B21" t="s">
        <v>197</v>
      </c>
      <c r="C21" s="6" t="s">
        <v>171</v>
      </c>
      <c r="D21" s="5" t="s">
        <v>172</v>
      </c>
      <c r="E21" s="11">
        <v>43599</v>
      </c>
      <c r="F21" s="6" t="s">
        <v>210</v>
      </c>
      <c r="G21" s="11">
        <v>43180</v>
      </c>
      <c r="H21" s="11">
        <v>43573</v>
      </c>
      <c r="I21" s="16">
        <v>5</v>
      </c>
      <c r="J21" s="16">
        <v>9.8000000000000007</v>
      </c>
      <c r="K21" s="17">
        <v>7</v>
      </c>
      <c r="L21" s="17">
        <v>13.7</v>
      </c>
      <c r="M21" s="16">
        <v>38</v>
      </c>
      <c r="N21" s="16">
        <v>74.5</v>
      </c>
      <c r="O21" s="17">
        <v>1</v>
      </c>
      <c r="P21" s="17">
        <v>2</v>
      </c>
    </row>
    <row r="22" spans="1:16" x14ac:dyDescent="0.35">
      <c r="A22" t="s">
        <v>173</v>
      </c>
      <c r="B22" t="s">
        <v>198</v>
      </c>
      <c r="C22" s="6" t="s">
        <v>174</v>
      </c>
      <c r="D22" s="5" t="s">
        <v>175</v>
      </c>
      <c r="E22" s="11">
        <v>43599</v>
      </c>
      <c r="F22" s="6" t="s">
        <v>210</v>
      </c>
      <c r="G22" s="11">
        <v>43552</v>
      </c>
      <c r="H22" s="11">
        <v>43581</v>
      </c>
      <c r="I22" s="16">
        <v>3</v>
      </c>
      <c r="J22" s="16">
        <v>5.8</v>
      </c>
      <c r="K22" s="17">
        <v>3</v>
      </c>
      <c r="L22" s="17">
        <v>5.8</v>
      </c>
      <c r="M22" s="16">
        <v>43</v>
      </c>
      <c r="N22" s="16">
        <v>82.7</v>
      </c>
      <c r="O22" s="17">
        <v>3</v>
      </c>
      <c r="P22" s="17">
        <v>5.8</v>
      </c>
    </row>
  </sheetData>
  <pageMargins left="0.7" right="0.7" top="0.75" bottom="0.75" header="0.3" footer="0.3"/>
  <pageSetup orientation="portrait" horizontalDpi="4294967295" verticalDpi="4294967295" r:id="rId1"/>
  <ignoredErrors>
    <ignoredError sqref="D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5AB6-768C-47A0-A6F5-51848D30155B}">
  <dimension ref="A1:C13"/>
  <sheetViews>
    <sheetView workbookViewId="0">
      <selection activeCell="C12" sqref="C12"/>
    </sheetView>
  </sheetViews>
  <sheetFormatPr defaultRowHeight="14.5" x14ac:dyDescent="0.35"/>
  <cols>
    <col min="1" max="1" width="12" customWidth="1"/>
    <col min="2" max="2" width="67.7265625" customWidth="1"/>
    <col min="3" max="3" width="58.08984375" customWidth="1"/>
  </cols>
  <sheetData>
    <row r="1" spans="1:3" x14ac:dyDescent="0.35">
      <c r="A1" s="1" t="s">
        <v>0</v>
      </c>
    </row>
    <row r="2" spans="1:3" ht="47" customHeight="1" x14ac:dyDescent="0.35">
      <c r="A2" s="2" t="s">
        <v>101</v>
      </c>
      <c r="B2" s="3" t="s">
        <v>59</v>
      </c>
      <c r="C2" t="s">
        <v>102</v>
      </c>
    </row>
    <row r="3" spans="1:3" x14ac:dyDescent="0.35">
      <c r="A3" t="s">
        <v>103</v>
      </c>
      <c r="B3" t="s">
        <v>62</v>
      </c>
      <c r="C3" t="s">
        <v>104</v>
      </c>
    </row>
    <row r="4" spans="1:3" x14ac:dyDescent="0.35">
      <c r="A4" t="s">
        <v>105</v>
      </c>
      <c r="B4" s="9" t="s">
        <v>106</v>
      </c>
      <c r="C4" t="s">
        <v>107</v>
      </c>
    </row>
    <row r="9" spans="1:3" x14ac:dyDescent="0.35">
      <c r="B9" s="20" t="s">
        <v>225</v>
      </c>
    </row>
    <row r="10" spans="1:3" x14ac:dyDescent="0.35">
      <c r="B10" s="6" t="s">
        <v>226</v>
      </c>
    </row>
    <row r="11" spans="1:3" x14ac:dyDescent="0.35">
      <c r="B11" s="6" t="s">
        <v>227</v>
      </c>
    </row>
    <row r="12" spans="1:3" x14ac:dyDescent="0.35">
      <c r="B12" s="6" t="s">
        <v>228</v>
      </c>
    </row>
    <row r="13" spans="1:3" x14ac:dyDescent="0.35">
      <c r="B13" s="6" t="s">
        <v>229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48562-8228-4DFD-9271-426E9D6564C4}">
  <dimension ref="C3:E19"/>
  <sheetViews>
    <sheetView workbookViewId="0">
      <selection activeCell="H8" sqref="H8"/>
    </sheetView>
  </sheetViews>
  <sheetFormatPr defaultRowHeight="14.5" x14ac:dyDescent="0.35"/>
  <cols>
    <col min="1" max="3" width="8.7265625" style="34"/>
    <col min="4" max="4" width="16.08984375" style="34" customWidth="1"/>
    <col min="5" max="16384" width="8.7265625" style="34"/>
  </cols>
  <sheetData>
    <row r="3" spans="3:5" x14ac:dyDescent="0.35">
      <c r="C3"/>
      <c r="D3" s="1" t="s">
        <v>335</v>
      </c>
      <c r="E3"/>
    </row>
    <row r="4" spans="3:5" x14ac:dyDescent="0.35">
      <c r="C4"/>
      <c r="D4">
        <v>13</v>
      </c>
      <c r="E4"/>
    </row>
    <row r="5" spans="3:5" x14ac:dyDescent="0.35">
      <c r="C5"/>
      <c r="D5">
        <v>21</v>
      </c>
      <c r="E5"/>
    </row>
    <row r="6" spans="3:5" x14ac:dyDescent="0.35">
      <c r="C6"/>
      <c r="D6">
        <v>30</v>
      </c>
      <c r="E6"/>
    </row>
    <row r="7" spans="3:5" x14ac:dyDescent="0.35">
      <c r="C7"/>
      <c r="D7">
        <v>33</v>
      </c>
      <c r="E7"/>
    </row>
    <row r="8" spans="3:5" x14ac:dyDescent="0.35">
      <c r="C8"/>
      <c r="D8">
        <v>39</v>
      </c>
      <c r="E8"/>
    </row>
    <row r="9" spans="3:5" x14ac:dyDescent="0.35">
      <c r="C9"/>
      <c r="D9">
        <v>46</v>
      </c>
      <c r="E9"/>
    </row>
    <row r="10" spans="3:5" x14ac:dyDescent="0.35">
      <c r="C10"/>
      <c r="D10">
        <v>47</v>
      </c>
      <c r="E10"/>
    </row>
    <row r="11" spans="3:5" x14ac:dyDescent="0.35">
      <c r="C11"/>
      <c r="D11">
        <v>51</v>
      </c>
      <c r="E11"/>
    </row>
    <row r="12" spans="3:5" x14ac:dyDescent="0.35">
      <c r="C12"/>
      <c r="D12">
        <v>57</v>
      </c>
      <c r="E12"/>
    </row>
    <row r="13" spans="3:5" x14ac:dyDescent="0.35">
      <c r="C13"/>
      <c r="D13">
        <v>108</v>
      </c>
      <c r="E13"/>
    </row>
    <row r="14" spans="3:5" x14ac:dyDescent="0.35">
      <c r="C14"/>
      <c r="D14">
        <v>129</v>
      </c>
      <c r="E14"/>
    </row>
    <row r="15" spans="3:5" x14ac:dyDescent="0.35">
      <c r="C15"/>
      <c r="D15">
        <v>206</v>
      </c>
      <c r="E15"/>
    </row>
    <row r="16" spans="3:5" x14ac:dyDescent="0.35">
      <c r="C16"/>
      <c r="D16">
        <v>221</v>
      </c>
      <c r="E16"/>
    </row>
    <row r="17" spans="3:5" x14ac:dyDescent="0.35">
      <c r="C17"/>
      <c r="D17">
        <v>237</v>
      </c>
      <c r="E17"/>
    </row>
    <row r="18" spans="3:5" x14ac:dyDescent="0.35">
      <c r="C18"/>
      <c r="D18">
        <v>263</v>
      </c>
      <c r="E18"/>
    </row>
    <row r="19" spans="3:5" x14ac:dyDescent="0.35">
      <c r="C19"/>
      <c r="D19">
        <v>267</v>
      </c>
      <c r="E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3B33-958B-4179-9513-EC4F7F511A4C}">
  <dimension ref="A1:C15"/>
  <sheetViews>
    <sheetView workbookViewId="0">
      <selection activeCell="C13" sqref="C13"/>
    </sheetView>
  </sheetViews>
  <sheetFormatPr defaultRowHeight="14.5" x14ac:dyDescent="0.35"/>
  <cols>
    <col min="1" max="1" width="12" customWidth="1"/>
    <col min="2" max="2" width="67.7265625" customWidth="1"/>
    <col min="3" max="3" width="52.6328125" customWidth="1"/>
  </cols>
  <sheetData>
    <row r="1" spans="1:3" x14ac:dyDescent="0.35">
      <c r="A1" s="1" t="s">
        <v>0</v>
      </c>
    </row>
    <row r="2" spans="1:3" ht="42.5" customHeight="1" x14ac:dyDescent="0.35">
      <c r="A2" s="2" t="s">
        <v>114</v>
      </c>
      <c r="B2" s="3" t="s">
        <v>113</v>
      </c>
      <c r="C2" t="s">
        <v>115</v>
      </c>
    </row>
    <row r="3" spans="1:3" x14ac:dyDescent="0.35">
      <c r="A3" t="s">
        <v>116</v>
      </c>
      <c r="B3" t="s">
        <v>117</v>
      </c>
      <c r="C3" t="s">
        <v>118</v>
      </c>
    </row>
    <row r="6" spans="1:3" x14ac:dyDescent="0.35">
      <c r="B6" s="1" t="s">
        <v>230</v>
      </c>
    </row>
    <row r="7" spans="1:3" x14ac:dyDescent="0.35">
      <c r="B7" t="s">
        <v>231</v>
      </c>
    </row>
    <row r="8" spans="1:3" x14ac:dyDescent="0.35">
      <c r="B8" t="s">
        <v>232</v>
      </c>
    </row>
    <row r="9" spans="1:3" x14ac:dyDescent="0.35">
      <c r="B9" t="s">
        <v>233</v>
      </c>
    </row>
    <row r="10" spans="1:3" x14ac:dyDescent="0.35">
      <c r="B10" t="s">
        <v>234</v>
      </c>
    </row>
    <row r="11" spans="1:3" x14ac:dyDescent="0.35">
      <c r="B11" t="s">
        <v>235</v>
      </c>
    </row>
    <row r="12" spans="1:3" x14ac:dyDescent="0.35">
      <c r="B12" t="s">
        <v>236</v>
      </c>
    </row>
    <row r="13" spans="1:3" x14ac:dyDescent="0.35">
      <c r="B13" t="s">
        <v>237</v>
      </c>
    </row>
    <row r="14" spans="1:3" x14ac:dyDescent="0.35">
      <c r="B14" t="s">
        <v>238</v>
      </c>
    </row>
    <row r="15" spans="1:3" x14ac:dyDescent="0.35">
      <c r="B15" t="s">
        <v>239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488C-34F2-402F-96C0-1C5E0FCA1F81}">
  <dimension ref="A1:C15"/>
  <sheetViews>
    <sheetView workbookViewId="0">
      <selection activeCell="C10" sqref="C10"/>
    </sheetView>
  </sheetViews>
  <sheetFormatPr defaultRowHeight="14.5" x14ac:dyDescent="0.35"/>
  <cols>
    <col min="1" max="1" width="12" customWidth="1"/>
    <col min="2" max="2" width="67.7265625" customWidth="1"/>
    <col min="3" max="3" width="31.6328125" customWidth="1"/>
  </cols>
  <sheetData>
    <row r="1" spans="1:3" x14ac:dyDescent="0.35">
      <c r="A1" s="1" t="s">
        <v>0</v>
      </c>
    </row>
    <row r="2" spans="1:3" ht="29" customHeight="1" x14ac:dyDescent="0.35">
      <c r="A2" s="2" t="s">
        <v>42</v>
      </c>
      <c r="B2" s="3" t="s">
        <v>43</v>
      </c>
      <c r="C2" t="s">
        <v>122</v>
      </c>
    </row>
    <row r="3" spans="1:3" ht="52" customHeight="1" x14ac:dyDescent="0.35">
      <c r="A3" t="s">
        <v>124</v>
      </c>
      <c r="B3" s="3" t="s">
        <v>123</v>
      </c>
      <c r="C3" s="3" t="s">
        <v>125</v>
      </c>
    </row>
    <row r="4" spans="1:3" ht="39.5" customHeight="1" x14ac:dyDescent="0.35">
      <c r="A4" t="s">
        <v>126</v>
      </c>
      <c r="B4" t="s">
        <v>127</v>
      </c>
      <c r="C4" s="3" t="s">
        <v>128</v>
      </c>
    </row>
    <row r="7" spans="1:3" x14ac:dyDescent="0.35">
      <c r="B7" s="20" t="s">
        <v>240</v>
      </c>
    </row>
    <row r="8" spans="1:3" x14ac:dyDescent="0.35">
      <c r="B8" s="6" t="s">
        <v>241</v>
      </c>
    </row>
    <row r="9" spans="1:3" x14ac:dyDescent="0.35">
      <c r="B9" s="6" t="s">
        <v>242</v>
      </c>
    </row>
    <row r="10" spans="1:3" x14ac:dyDescent="0.35">
      <c r="B10" s="6" t="s">
        <v>243</v>
      </c>
    </row>
    <row r="11" spans="1:3" x14ac:dyDescent="0.35">
      <c r="B11" s="6" t="s">
        <v>244</v>
      </c>
    </row>
    <row r="12" spans="1:3" x14ac:dyDescent="0.35">
      <c r="B12" s="6" t="s">
        <v>245</v>
      </c>
    </row>
    <row r="13" spans="1:3" x14ac:dyDescent="0.35">
      <c r="B13" s="6" t="s">
        <v>246</v>
      </c>
    </row>
    <row r="14" spans="1:3" x14ac:dyDescent="0.35">
      <c r="B14" s="6" t="s">
        <v>247</v>
      </c>
    </row>
    <row r="15" spans="1:3" x14ac:dyDescent="0.35">
      <c r="B15" s="6" t="s">
        <v>248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9823-0E26-4ECF-A779-7282FF103879}">
  <dimension ref="A1:C24"/>
  <sheetViews>
    <sheetView topLeftCell="A7" workbookViewId="0">
      <selection activeCell="C18" sqref="C18"/>
    </sheetView>
  </sheetViews>
  <sheetFormatPr defaultRowHeight="14.5" x14ac:dyDescent="0.35"/>
  <cols>
    <col min="1" max="1" width="12" customWidth="1"/>
    <col min="2" max="2" width="67.7265625" customWidth="1"/>
    <col min="3" max="3" width="58.54296875" customWidth="1"/>
  </cols>
  <sheetData>
    <row r="1" spans="1:3" x14ac:dyDescent="0.35">
      <c r="A1" s="1" t="s">
        <v>0</v>
      </c>
    </row>
    <row r="2" spans="1:3" ht="32" customHeight="1" x14ac:dyDescent="0.35">
      <c r="A2" s="2" t="s">
        <v>132</v>
      </c>
      <c r="B2" s="3" t="s">
        <v>133</v>
      </c>
      <c r="C2" s="3" t="s">
        <v>134</v>
      </c>
    </row>
    <row r="3" spans="1:3" x14ac:dyDescent="0.35">
      <c r="A3" t="s">
        <v>61</v>
      </c>
      <c r="B3" t="s">
        <v>62</v>
      </c>
      <c r="C3" t="s">
        <v>135</v>
      </c>
    </row>
    <row r="4" spans="1:3" x14ac:dyDescent="0.35">
      <c r="A4" t="s">
        <v>105</v>
      </c>
      <c r="B4" t="s">
        <v>106</v>
      </c>
      <c r="C4" t="s">
        <v>136</v>
      </c>
    </row>
    <row r="5" spans="1:3" x14ac:dyDescent="0.35">
      <c r="A5" t="s">
        <v>137</v>
      </c>
      <c r="B5" t="s">
        <v>138</v>
      </c>
      <c r="C5" t="s">
        <v>139</v>
      </c>
    </row>
    <row r="8" spans="1:3" x14ac:dyDescent="0.35">
      <c r="B8" s="20" t="s">
        <v>249</v>
      </c>
    </row>
    <row r="9" spans="1:3" x14ac:dyDescent="0.35">
      <c r="B9" s="6" t="s">
        <v>250</v>
      </c>
    </row>
    <row r="10" spans="1:3" x14ac:dyDescent="0.35">
      <c r="B10" s="6" t="s">
        <v>251</v>
      </c>
    </row>
    <row r="11" spans="1:3" x14ac:dyDescent="0.35">
      <c r="B11" s="6" t="s">
        <v>252</v>
      </c>
    </row>
    <row r="12" spans="1:3" x14ac:dyDescent="0.35">
      <c r="B12" s="6" t="s">
        <v>253</v>
      </c>
    </row>
    <row r="13" spans="1:3" x14ac:dyDescent="0.35">
      <c r="B13" s="6" t="s">
        <v>254</v>
      </c>
    </row>
    <row r="14" spans="1:3" x14ac:dyDescent="0.35">
      <c r="B14" s="6" t="s">
        <v>255</v>
      </c>
    </row>
    <row r="15" spans="1:3" x14ac:dyDescent="0.35">
      <c r="B15" s="6" t="s">
        <v>256</v>
      </c>
    </row>
    <row r="16" spans="1:3" x14ac:dyDescent="0.35">
      <c r="B16" s="6" t="s">
        <v>257</v>
      </c>
    </row>
    <row r="17" spans="2:2" x14ac:dyDescent="0.35">
      <c r="B17" s="6" t="s">
        <v>258</v>
      </c>
    </row>
    <row r="18" spans="2:2" x14ac:dyDescent="0.35">
      <c r="B18" s="6" t="s">
        <v>259</v>
      </c>
    </row>
    <row r="19" spans="2:2" x14ac:dyDescent="0.35">
      <c r="B19" s="6" t="s">
        <v>260</v>
      </c>
    </row>
    <row r="20" spans="2:2" x14ac:dyDescent="0.35">
      <c r="B20" s="6" t="s">
        <v>261</v>
      </c>
    </row>
    <row r="21" spans="2:2" x14ac:dyDescent="0.35">
      <c r="B21" s="6" t="s">
        <v>262</v>
      </c>
    </row>
    <row r="22" spans="2:2" x14ac:dyDescent="0.35">
      <c r="B22" s="6" t="s">
        <v>263</v>
      </c>
    </row>
    <row r="23" spans="2:2" x14ac:dyDescent="0.35">
      <c r="B23" s="6" t="s">
        <v>264</v>
      </c>
    </row>
    <row r="24" spans="2:2" x14ac:dyDescent="0.35">
      <c r="B24" s="6" t="s">
        <v>265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7D8B8-C448-42E8-B622-509C18E8378E}">
  <dimension ref="A1:C10"/>
  <sheetViews>
    <sheetView workbookViewId="0">
      <selection activeCell="B11" sqref="B11"/>
    </sheetView>
  </sheetViews>
  <sheetFormatPr defaultRowHeight="14.5" x14ac:dyDescent="0.35"/>
  <cols>
    <col min="1" max="1" width="12" customWidth="1"/>
    <col min="2" max="2" width="67.7265625" customWidth="1"/>
    <col min="3" max="3" width="23.6328125" customWidth="1"/>
  </cols>
  <sheetData>
    <row r="1" spans="1:3" x14ac:dyDescent="0.35">
      <c r="A1" s="1" t="s">
        <v>0</v>
      </c>
    </row>
    <row r="2" spans="1:3" ht="33.5" customHeight="1" x14ac:dyDescent="0.35">
      <c r="A2" s="2" t="s">
        <v>101</v>
      </c>
      <c r="B2" s="3" t="s">
        <v>59</v>
      </c>
      <c r="C2" t="s">
        <v>143</v>
      </c>
    </row>
    <row r="3" spans="1:3" ht="47.5" customHeight="1" x14ac:dyDescent="0.35">
      <c r="A3" t="s">
        <v>71</v>
      </c>
      <c r="B3" s="3" t="s">
        <v>70</v>
      </c>
      <c r="C3" s="3" t="s">
        <v>144</v>
      </c>
    </row>
    <row r="6" spans="1:3" x14ac:dyDescent="0.35">
      <c r="B6" s="20" t="s">
        <v>266</v>
      </c>
    </row>
    <row r="7" spans="1:3" x14ac:dyDescent="0.35">
      <c r="B7" t="s">
        <v>267</v>
      </c>
    </row>
    <row r="8" spans="1:3" x14ac:dyDescent="0.35">
      <c r="B8" t="s">
        <v>268</v>
      </c>
    </row>
    <row r="9" spans="1:3" x14ac:dyDescent="0.35">
      <c r="B9" t="s">
        <v>269</v>
      </c>
    </row>
    <row r="10" spans="1:3" x14ac:dyDescent="0.35">
      <c r="B10" t="s">
        <v>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DCC20-334F-43B2-880D-2024E9834D7D}">
  <dimension ref="A1:C9"/>
  <sheetViews>
    <sheetView workbookViewId="0">
      <selection sqref="A1:B2"/>
    </sheetView>
  </sheetViews>
  <sheetFormatPr defaultRowHeight="14.5" x14ac:dyDescent="0.35"/>
  <cols>
    <col min="1" max="1" width="12" customWidth="1"/>
    <col min="2" max="2" width="67.7265625" customWidth="1"/>
    <col min="3" max="3" width="31.453125" customWidth="1"/>
  </cols>
  <sheetData>
    <row r="1" spans="1:3" x14ac:dyDescent="0.35">
      <c r="A1" s="1" t="s">
        <v>0</v>
      </c>
    </row>
    <row r="2" spans="1:3" ht="39" customHeight="1" x14ac:dyDescent="0.35">
      <c r="A2" s="2" t="s">
        <v>116</v>
      </c>
      <c r="B2" s="3" t="s">
        <v>117</v>
      </c>
      <c r="C2" t="s">
        <v>148</v>
      </c>
    </row>
    <row r="4" spans="1:3" x14ac:dyDescent="0.35">
      <c r="B4" s="20" t="s">
        <v>271</v>
      </c>
    </row>
    <row r="5" spans="1:3" x14ac:dyDescent="0.35">
      <c r="B5" s="6" t="s">
        <v>272</v>
      </c>
    </row>
    <row r="6" spans="1:3" x14ac:dyDescent="0.35">
      <c r="B6" s="6" t="s">
        <v>273</v>
      </c>
    </row>
    <row r="7" spans="1:3" x14ac:dyDescent="0.35">
      <c r="B7" s="6" t="s">
        <v>274</v>
      </c>
    </row>
    <row r="8" spans="1:3" x14ac:dyDescent="0.35">
      <c r="B8" s="6" t="s">
        <v>275</v>
      </c>
    </row>
    <row r="9" spans="1:3" x14ac:dyDescent="0.35">
      <c r="B9" s="6" t="s">
        <v>276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B1C0-5FF6-4694-8FA2-D5112F5E84E3}">
  <dimension ref="A1:C17"/>
  <sheetViews>
    <sheetView workbookViewId="0">
      <selection sqref="A1:B2"/>
    </sheetView>
  </sheetViews>
  <sheetFormatPr defaultRowHeight="14.5" x14ac:dyDescent="0.35"/>
  <cols>
    <col min="2" max="2" width="55.81640625" customWidth="1"/>
    <col min="3" max="3" width="20" customWidth="1"/>
  </cols>
  <sheetData>
    <row r="1" spans="1:3" x14ac:dyDescent="0.35">
      <c r="A1" s="1" t="s">
        <v>0</v>
      </c>
    </row>
    <row r="2" spans="1:3" ht="23" customHeight="1" x14ac:dyDescent="0.35">
      <c r="A2" s="2" t="s">
        <v>152</v>
      </c>
      <c r="B2" t="s">
        <v>153</v>
      </c>
      <c r="C2" t="s">
        <v>154</v>
      </c>
    </row>
    <row r="5" spans="1:3" x14ac:dyDescent="0.35">
      <c r="B5" s="20" t="s">
        <v>271</v>
      </c>
    </row>
    <row r="6" spans="1:3" x14ac:dyDescent="0.35">
      <c r="B6" t="s">
        <v>277</v>
      </c>
    </row>
    <row r="7" spans="1:3" x14ac:dyDescent="0.35">
      <c r="B7" t="s">
        <v>278</v>
      </c>
    </row>
    <row r="8" spans="1:3" x14ac:dyDescent="0.35">
      <c r="B8" t="s">
        <v>279</v>
      </c>
    </row>
    <row r="9" spans="1:3" x14ac:dyDescent="0.35">
      <c r="B9" t="s">
        <v>280</v>
      </c>
    </row>
    <row r="10" spans="1:3" x14ac:dyDescent="0.35">
      <c r="B10" t="s">
        <v>281</v>
      </c>
    </row>
    <row r="11" spans="1:3" x14ac:dyDescent="0.35">
      <c r="B11" t="s">
        <v>282</v>
      </c>
    </row>
    <row r="12" spans="1:3" x14ac:dyDescent="0.35">
      <c r="B12" t="s">
        <v>283</v>
      </c>
    </row>
    <row r="13" spans="1:3" x14ac:dyDescent="0.35">
      <c r="B13" t="s">
        <v>284</v>
      </c>
    </row>
    <row r="14" spans="1:3" x14ac:dyDescent="0.35">
      <c r="B14" t="s">
        <v>285</v>
      </c>
    </row>
    <row r="15" spans="1:3" x14ac:dyDescent="0.35">
      <c r="B15" t="s">
        <v>286</v>
      </c>
    </row>
    <row r="16" spans="1:3" x14ac:dyDescent="0.35">
      <c r="B16" t="s">
        <v>287</v>
      </c>
    </row>
    <row r="17" spans="2:2" x14ac:dyDescent="0.35">
      <c r="B17" t="s">
        <v>288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23CD-577A-4C9C-ACFC-502DD758BB3F}">
  <dimension ref="C4:C14"/>
  <sheetViews>
    <sheetView workbookViewId="0">
      <selection activeCell="E14" sqref="E14"/>
    </sheetView>
  </sheetViews>
  <sheetFormatPr defaultRowHeight="14.5" x14ac:dyDescent="0.35"/>
  <cols>
    <col min="3" max="3" width="27.7265625" customWidth="1"/>
  </cols>
  <sheetData>
    <row r="4" spans="3:3" x14ac:dyDescent="0.35">
      <c r="C4" s="20" t="s">
        <v>289</v>
      </c>
    </row>
    <row r="5" spans="3:3" x14ac:dyDescent="0.35">
      <c r="C5" t="s">
        <v>290</v>
      </c>
    </row>
    <row r="6" spans="3:3" x14ac:dyDescent="0.35">
      <c r="C6" t="s">
        <v>291</v>
      </c>
    </row>
    <row r="7" spans="3:3" x14ac:dyDescent="0.35">
      <c r="C7" t="s">
        <v>292</v>
      </c>
    </row>
    <row r="8" spans="3:3" x14ac:dyDescent="0.35">
      <c r="C8" t="s">
        <v>293</v>
      </c>
    </row>
    <row r="9" spans="3:3" x14ac:dyDescent="0.35">
      <c r="C9" t="s">
        <v>294</v>
      </c>
    </row>
    <row r="10" spans="3:3" x14ac:dyDescent="0.35">
      <c r="C10" t="s">
        <v>295</v>
      </c>
    </row>
    <row r="11" spans="3:3" x14ac:dyDescent="0.35">
      <c r="C11" t="s">
        <v>296</v>
      </c>
    </row>
    <row r="12" spans="3:3" x14ac:dyDescent="0.35">
      <c r="C12" t="s">
        <v>297</v>
      </c>
    </row>
    <row r="13" spans="3:3" x14ac:dyDescent="0.35">
      <c r="C13" t="s">
        <v>298</v>
      </c>
    </row>
    <row r="14" spans="3:3" x14ac:dyDescent="0.35">
      <c r="C14" t="s">
        <v>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CEB4E-83FE-46C9-ADDC-BFA833E17F68}">
  <dimension ref="C4:C15"/>
  <sheetViews>
    <sheetView workbookViewId="0">
      <selection activeCell="E13" sqref="E13"/>
    </sheetView>
  </sheetViews>
  <sheetFormatPr defaultRowHeight="14.5" x14ac:dyDescent="0.35"/>
  <cols>
    <col min="3" max="3" width="22.90625" customWidth="1"/>
  </cols>
  <sheetData>
    <row r="4" spans="3:3" x14ac:dyDescent="0.35">
      <c r="C4" s="20" t="s">
        <v>300</v>
      </c>
    </row>
    <row r="5" spans="3:3" x14ac:dyDescent="0.35">
      <c r="C5" t="s">
        <v>301</v>
      </c>
    </row>
    <row r="6" spans="3:3" x14ac:dyDescent="0.35">
      <c r="C6" t="s">
        <v>302</v>
      </c>
    </row>
    <row r="7" spans="3:3" x14ac:dyDescent="0.35">
      <c r="C7" t="s">
        <v>303</v>
      </c>
    </row>
    <row r="8" spans="3:3" x14ac:dyDescent="0.35">
      <c r="C8" t="s">
        <v>304</v>
      </c>
    </row>
    <row r="9" spans="3:3" x14ac:dyDescent="0.35">
      <c r="C9" t="s">
        <v>305</v>
      </c>
    </row>
    <row r="10" spans="3:3" x14ac:dyDescent="0.35">
      <c r="C10" t="s">
        <v>306</v>
      </c>
    </row>
    <row r="11" spans="3:3" x14ac:dyDescent="0.35">
      <c r="C11" t="s">
        <v>307</v>
      </c>
    </row>
    <row r="12" spans="3:3" x14ac:dyDescent="0.35">
      <c r="C12" t="s">
        <v>308</v>
      </c>
    </row>
    <row r="13" spans="3:3" x14ac:dyDescent="0.35">
      <c r="C13" t="s">
        <v>309</v>
      </c>
    </row>
    <row r="14" spans="3:3" x14ac:dyDescent="0.35">
      <c r="C14" t="s">
        <v>310</v>
      </c>
    </row>
    <row r="15" spans="3:3" x14ac:dyDescent="0.35">
      <c r="C15" t="s">
        <v>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25F32-2EB8-4C84-A5E0-DDF749C651A6}">
  <dimension ref="A1:C38"/>
  <sheetViews>
    <sheetView zoomScale="81" workbookViewId="0">
      <selection activeCell="B15" sqref="B15"/>
    </sheetView>
  </sheetViews>
  <sheetFormatPr defaultRowHeight="14.5" x14ac:dyDescent="0.35"/>
  <cols>
    <col min="1" max="1" width="12" style="1" customWidth="1"/>
    <col min="2" max="2" width="67.81640625" customWidth="1"/>
    <col min="3" max="3" width="79.453125" customWidth="1"/>
  </cols>
  <sheetData>
    <row r="1" spans="1:3" x14ac:dyDescent="0.35">
      <c r="A1" s="1" t="s">
        <v>0</v>
      </c>
    </row>
    <row r="2" spans="1:3" ht="72" customHeight="1" x14ac:dyDescent="0.35">
      <c r="A2" s="2" t="s">
        <v>324</v>
      </c>
      <c r="B2" t="s">
        <v>117</v>
      </c>
      <c r="C2" s="3" t="s">
        <v>325</v>
      </c>
    </row>
    <row r="3" spans="1:3" ht="61.5" customHeight="1" x14ac:dyDescent="0.35">
      <c r="A3" s="2" t="s">
        <v>326</v>
      </c>
      <c r="B3" s="3" t="s">
        <v>70</v>
      </c>
      <c r="C3" s="3" t="s">
        <v>327</v>
      </c>
    </row>
    <row r="4" spans="1:3" x14ac:dyDescent="0.35">
      <c r="A4" s="2" t="s">
        <v>1</v>
      </c>
      <c r="B4" t="s">
        <v>2</v>
      </c>
      <c r="C4" t="s">
        <v>3</v>
      </c>
    </row>
    <row r="5" spans="1:3" x14ac:dyDescent="0.35">
      <c r="A5" s="2" t="s">
        <v>4</v>
      </c>
      <c r="B5" t="s">
        <v>5</v>
      </c>
      <c r="C5" t="s">
        <v>6</v>
      </c>
    </row>
    <row r="6" spans="1:3" x14ac:dyDescent="0.35">
      <c r="A6" s="2" t="s">
        <v>7</v>
      </c>
      <c r="B6" t="s">
        <v>8</v>
      </c>
      <c r="C6" t="s">
        <v>9</v>
      </c>
    </row>
    <row r="7" spans="1:3" ht="51" customHeight="1" x14ac:dyDescent="0.35">
      <c r="A7" s="2" t="s">
        <v>10</v>
      </c>
      <c r="B7" t="s">
        <v>11</v>
      </c>
      <c r="C7" s="3" t="s">
        <v>12</v>
      </c>
    </row>
    <row r="14" spans="1:3" x14ac:dyDescent="0.35">
      <c r="C14" t="s">
        <v>328</v>
      </c>
    </row>
    <row r="15" spans="1:3" ht="15" thickBot="1" x14ac:dyDescent="0.4">
      <c r="B15" s="1" t="s">
        <v>211</v>
      </c>
    </row>
    <row r="16" spans="1:3" ht="15" thickBot="1" x14ac:dyDescent="0.4">
      <c r="B16" s="29">
        <v>863</v>
      </c>
      <c r="C16" s="30"/>
    </row>
    <row r="17" spans="2:3" ht="15" thickBot="1" x14ac:dyDescent="0.4">
      <c r="B17" s="27">
        <v>836</v>
      </c>
      <c r="C17" s="30"/>
    </row>
    <row r="18" spans="2:3" ht="15" thickBot="1" x14ac:dyDescent="0.4">
      <c r="B18" s="29">
        <v>741</v>
      </c>
      <c r="C18" s="30"/>
    </row>
    <row r="19" spans="2:3" ht="15" thickBot="1" x14ac:dyDescent="0.4">
      <c r="B19" s="29">
        <v>32</v>
      </c>
      <c r="C19" s="30"/>
    </row>
    <row r="20" spans="2:3" ht="15" thickBot="1" x14ac:dyDescent="0.4">
      <c r="B20" s="29">
        <v>82</v>
      </c>
      <c r="C20" s="31" t="s">
        <v>329</v>
      </c>
    </row>
    <row r="21" spans="2:3" x14ac:dyDescent="0.35">
      <c r="B21" s="27">
        <v>31</v>
      </c>
      <c r="C21" s="30"/>
    </row>
    <row r="22" spans="2:3" x14ac:dyDescent="0.35">
      <c r="B22" s="27">
        <v>1003</v>
      </c>
      <c r="C22" s="30"/>
    </row>
    <row r="23" spans="2:3" x14ac:dyDescent="0.35">
      <c r="B23" s="27">
        <v>838</v>
      </c>
      <c r="C23" s="30"/>
    </row>
    <row r="24" spans="2:3" x14ac:dyDescent="0.35">
      <c r="B24" s="27">
        <v>63</v>
      </c>
      <c r="C24" s="30"/>
    </row>
    <row r="25" spans="2:3" ht="15" thickBot="1" x14ac:dyDescent="0.4">
      <c r="B25" s="28">
        <v>59</v>
      </c>
      <c r="C25" s="30"/>
    </row>
    <row r="26" spans="2:3" ht="15" thickBot="1" x14ac:dyDescent="0.4">
      <c r="B26" s="29">
        <v>69</v>
      </c>
      <c r="C26" s="29">
        <v>863</v>
      </c>
    </row>
    <row r="27" spans="2:3" ht="15" thickBot="1" x14ac:dyDescent="0.4">
      <c r="B27" s="28">
        <v>1010</v>
      </c>
      <c r="C27" s="29">
        <v>741</v>
      </c>
    </row>
    <row r="28" spans="2:3" ht="15" thickBot="1" x14ac:dyDescent="0.4">
      <c r="B28" s="28">
        <v>842</v>
      </c>
      <c r="C28" s="29">
        <v>32</v>
      </c>
    </row>
    <row r="29" spans="2:3" ht="15" thickBot="1" x14ac:dyDescent="0.4">
      <c r="B29" s="29">
        <v>40</v>
      </c>
      <c r="C29" s="29">
        <v>82</v>
      </c>
    </row>
    <row r="30" spans="2:3" ht="15" thickBot="1" x14ac:dyDescent="0.4">
      <c r="B30" s="28">
        <v>97</v>
      </c>
      <c r="C30" s="29">
        <v>69</v>
      </c>
    </row>
    <row r="31" spans="2:3" ht="15" thickBot="1" x14ac:dyDescent="0.4">
      <c r="B31" s="29">
        <v>74</v>
      </c>
      <c r="C31" s="29">
        <v>40</v>
      </c>
    </row>
    <row r="32" spans="2:3" ht="15" thickBot="1" x14ac:dyDescent="0.4">
      <c r="B32" s="28">
        <v>86</v>
      </c>
      <c r="C32" s="29">
        <v>74</v>
      </c>
    </row>
    <row r="33" spans="2:3" ht="15" thickBot="1" x14ac:dyDescent="0.4">
      <c r="B33" s="28">
        <v>93</v>
      </c>
      <c r="C33" s="29">
        <v>85</v>
      </c>
    </row>
    <row r="34" spans="2:3" ht="15" thickBot="1" x14ac:dyDescent="0.4">
      <c r="B34" s="28">
        <v>75</v>
      </c>
      <c r="C34" s="29">
        <v>42</v>
      </c>
    </row>
    <row r="35" spans="2:3" ht="15" thickBot="1" x14ac:dyDescent="0.4">
      <c r="B35" s="29">
        <v>85</v>
      </c>
      <c r="C35" s="29">
        <v>17</v>
      </c>
    </row>
    <row r="36" spans="2:3" ht="15" thickBot="1" x14ac:dyDescent="0.4">
      <c r="B36" s="29">
        <v>42</v>
      </c>
      <c r="C36" s="30"/>
    </row>
    <row r="37" spans="2:3" ht="15" thickBot="1" x14ac:dyDescent="0.4">
      <c r="B37" s="29">
        <v>17</v>
      </c>
      <c r="C37" s="30"/>
    </row>
    <row r="38" spans="2:3" x14ac:dyDescent="0.35">
      <c r="B38" s="28">
        <v>98</v>
      </c>
      <c r="C38" s="30"/>
    </row>
  </sheetData>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67F45-EF5E-433E-A8D2-A5E48D5AACC3}">
  <dimension ref="B6:B11"/>
  <sheetViews>
    <sheetView workbookViewId="0">
      <selection activeCell="F14" sqref="F14"/>
    </sheetView>
  </sheetViews>
  <sheetFormatPr defaultRowHeight="14.5" x14ac:dyDescent="0.35"/>
  <cols>
    <col min="2" max="2" width="22.1796875" customWidth="1"/>
  </cols>
  <sheetData>
    <row r="6" spans="2:2" x14ac:dyDescent="0.35">
      <c r="B6" s="20" t="s">
        <v>312</v>
      </c>
    </row>
    <row r="7" spans="2:2" x14ac:dyDescent="0.35">
      <c r="B7" t="s">
        <v>313</v>
      </c>
    </row>
    <row r="8" spans="2:2" x14ac:dyDescent="0.35">
      <c r="B8" t="s">
        <v>314</v>
      </c>
    </row>
    <row r="9" spans="2:2" x14ac:dyDescent="0.35">
      <c r="B9" t="s">
        <v>315</v>
      </c>
    </row>
    <row r="10" spans="2:2" x14ac:dyDescent="0.35">
      <c r="B10" t="s">
        <v>316</v>
      </c>
    </row>
    <row r="11" spans="2:2" x14ac:dyDescent="0.35">
      <c r="B11" t="s">
        <v>317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BF5F1-D64D-4FE5-B5A2-9A0F354E8F9B}">
  <dimension ref="A1:C20"/>
  <sheetViews>
    <sheetView workbookViewId="0">
      <selection activeCell="C14" sqref="C14"/>
    </sheetView>
  </sheetViews>
  <sheetFormatPr defaultRowHeight="14.5" x14ac:dyDescent="0.35"/>
  <cols>
    <col min="2" max="2" width="71" customWidth="1"/>
    <col min="3" max="3" width="82" customWidth="1"/>
  </cols>
  <sheetData>
    <row r="1" spans="1:3" x14ac:dyDescent="0.35">
      <c r="A1" s="1" t="s">
        <v>0</v>
      </c>
    </row>
    <row r="2" spans="1:3" x14ac:dyDescent="0.35">
      <c r="A2" s="2" t="s">
        <v>168</v>
      </c>
      <c r="B2" s="9" t="s">
        <v>167</v>
      </c>
      <c r="C2" t="s">
        <v>169</v>
      </c>
    </row>
    <row r="3" spans="1:3" x14ac:dyDescent="0.35">
      <c r="A3" t="s">
        <v>1</v>
      </c>
      <c r="B3" t="s">
        <v>82</v>
      </c>
      <c r="C3" t="s">
        <v>170</v>
      </c>
    </row>
    <row r="8" spans="1:3" x14ac:dyDescent="0.35">
      <c r="B8" s="20" t="s">
        <v>318</v>
      </c>
    </row>
    <row r="9" spans="1:3" x14ac:dyDescent="0.35">
      <c r="B9">
        <v>165</v>
      </c>
    </row>
    <row r="10" spans="1:3" x14ac:dyDescent="0.35">
      <c r="B10">
        <v>146</v>
      </c>
    </row>
    <row r="11" spans="1:3" x14ac:dyDescent="0.35">
      <c r="B11">
        <v>29</v>
      </c>
    </row>
    <row r="12" spans="1:3" x14ac:dyDescent="0.35">
      <c r="B12">
        <v>215</v>
      </c>
    </row>
    <row r="13" spans="1:3" x14ac:dyDescent="0.35">
      <c r="B13">
        <v>158</v>
      </c>
    </row>
    <row r="14" spans="1:3" x14ac:dyDescent="0.35">
      <c r="B14">
        <v>171</v>
      </c>
    </row>
    <row r="15" spans="1:3" x14ac:dyDescent="0.35">
      <c r="B15">
        <v>47</v>
      </c>
    </row>
    <row r="16" spans="1:3" x14ac:dyDescent="0.35">
      <c r="B16">
        <v>105</v>
      </c>
    </row>
    <row r="17" spans="2:2" x14ac:dyDescent="0.35">
      <c r="B17">
        <v>142</v>
      </c>
    </row>
    <row r="18" spans="2:2" x14ac:dyDescent="0.35">
      <c r="B18">
        <v>4</v>
      </c>
    </row>
    <row r="19" spans="2:2" x14ac:dyDescent="0.35">
      <c r="B19">
        <v>200</v>
      </c>
    </row>
    <row r="20" spans="2:2" x14ac:dyDescent="0.35">
      <c r="B20">
        <v>159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2DD1-7DA5-4BA3-85B8-0F2AB6FB4E66}">
  <dimension ref="A1:C15"/>
  <sheetViews>
    <sheetView workbookViewId="0">
      <selection activeCell="B15" sqref="B15"/>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x14ac:dyDescent="0.35">
      <c r="A2" s="2" t="s">
        <v>24</v>
      </c>
      <c r="B2" t="s">
        <v>25</v>
      </c>
      <c r="C2" t="s">
        <v>26</v>
      </c>
    </row>
    <row r="9" spans="1:3" x14ac:dyDescent="0.35">
      <c r="B9" s="1" t="s">
        <v>319</v>
      </c>
    </row>
    <row r="10" spans="1:3" x14ac:dyDescent="0.35">
      <c r="B10">
        <v>242</v>
      </c>
    </row>
    <row r="11" spans="1:3" x14ac:dyDescent="0.35">
      <c r="B11">
        <v>755</v>
      </c>
    </row>
    <row r="12" spans="1:3" x14ac:dyDescent="0.35">
      <c r="B12">
        <v>153</v>
      </c>
    </row>
    <row r="13" spans="1:3" x14ac:dyDescent="0.35">
      <c r="B13">
        <v>760</v>
      </c>
    </row>
    <row r="14" spans="1:3" x14ac:dyDescent="0.35">
      <c r="B14">
        <v>404</v>
      </c>
    </row>
    <row r="15" spans="1:3" x14ac:dyDescent="0.35">
      <c r="B15">
        <v>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E823F-C40B-48D9-A5AC-A99CADC0714F}">
  <dimension ref="A1:C23"/>
  <sheetViews>
    <sheetView tabSelected="1" topLeftCell="A16" workbookViewId="0">
      <selection activeCell="C28" sqref="C28"/>
    </sheetView>
  </sheetViews>
  <sheetFormatPr defaultRowHeight="14.5" x14ac:dyDescent="0.35"/>
  <cols>
    <col min="1" max="1" width="12" customWidth="1"/>
    <col min="2" max="2" width="67.7265625" customWidth="1"/>
    <col min="3" max="3" width="68.36328125" customWidth="1"/>
  </cols>
  <sheetData>
    <row r="1" spans="1:3" x14ac:dyDescent="0.35">
      <c r="A1" s="1" t="s">
        <v>0</v>
      </c>
    </row>
    <row r="2" spans="1:3" ht="50.5" customHeight="1" x14ac:dyDescent="0.35">
      <c r="A2" s="2" t="s">
        <v>42</v>
      </c>
      <c r="B2" s="3" t="s">
        <v>43</v>
      </c>
      <c r="C2" s="3" t="s">
        <v>336</v>
      </c>
    </row>
    <row r="3" spans="1:3" ht="35" customHeight="1" x14ac:dyDescent="0.35">
      <c r="A3" t="s">
        <v>101</v>
      </c>
      <c r="B3" s="3" t="s">
        <v>59</v>
      </c>
      <c r="C3" s="3" t="s">
        <v>337</v>
      </c>
    </row>
    <row r="4" spans="1:3" ht="40.5" customHeight="1" x14ac:dyDescent="0.35">
      <c r="A4" t="s">
        <v>114</v>
      </c>
      <c r="B4" t="s">
        <v>113</v>
      </c>
      <c r="C4" s="3" t="s">
        <v>338</v>
      </c>
    </row>
    <row r="5" spans="1:3" ht="36.5" customHeight="1" x14ac:dyDescent="0.35">
      <c r="A5" t="s">
        <v>132</v>
      </c>
      <c r="B5" s="3" t="s">
        <v>133</v>
      </c>
      <c r="C5" s="3" t="s">
        <v>339</v>
      </c>
    </row>
    <row r="6" spans="1:3" ht="29" x14ac:dyDescent="0.35">
      <c r="A6" t="s">
        <v>89</v>
      </c>
      <c r="B6" t="s">
        <v>90</v>
      </c>
      <c r="C6" s="3" t="s">
        <v>340</v>
      </c>
    </row>
    <row r="7" spans="1:3" ht="58" x14ac:dyDescent="0.35">
      <c r="A7" t="s">
        <v>342</v>
      </c>
      <c r="B7" t="s">
        <v>341</v>
      </c>
      <c r="C7" s="3" t="s">
        <v>343</v>
      </c>
    </row>
    <row r="8" spans="1:3" ht="43" customHeight="1" x14ac:dyDescent="0.35">
      <c r="A8" t="s">
        <v>344</v>
      </c>
      <c r="B8" s="3" t="s">
        <v>345</v>
      </c>
      <c r="C8" s="3" t="s">
        <v>346</v>
      </c>
    </row>
    <row r="9" spans="1:3" ht="52.5" customHeight="1" x14ac:dyDescent="0.35">
      <c r="A9" t="s">
        <v>347</v>
      </c>
      <c r="B9" s="3" t="s">
        <v>348</v>
      </c>
      <c r="C9" s="3" t="s">
        <v>349</v>
      </c>
    </row>
    <row r="10" spans="1:3" ht="52" customHeight="1" x14ac:dyDescent="0.35">
      <c r="A10" t="s">
        <v>350</v>
      </c>
      <c r="B10" s="3" t="s">
        <v>351</v>
      </c>
      <c r="C10" s="3" t="s">
        <v>352</v>
      </c>
    </row>
    <row r="11" spans="1:3" ht="29" x14ac:dyDescent="0.35">
      <c r="A11" t="s">
        <v>353</v>
      </c>
      <c r="B11" t="s">
        <v>354</v>
      </c>
      <c r="C11" s="3" t="s">
        <v>355</v>
      </c>
    </row>
    <row r="12" spans="1:3" x14ac:dyDescent="0.35">
      <c r="A12" t="s">
        <v>116</v>
      </c>
      <c r="B12" t="s">
        <v>117</v>
      </c>
      <c r="C12" s="3" t="s">
        <v>356</v>
      </c>
    </row>
    <row r="13" spans="1:3" ht="35.5" customHeight="1" x14ac:dyDescent="0.35">
      <c r="A13" t="s">
        <v>71</v>
      </c>
      <c r="B13" s="3" t="s">
        <v>357</v>
      </c>
      <c r="C13" s="3" t="s">
        <v>333</v>
      </c>
    </row>
    <row r="15" spans="1:3" ht="29" x14ac:dyDescent="0.35">
      <c r="A15" t="s">
        <v>61</v>
      </c>
      <c r="B15" t="s">
        <v>62</v>
      </c>
      <c r="C15" s="3" t="s">
        <v>358</v>
      </c>
    </row>
    <row r="16" spans="1:3" ht="43.5" x14ac:dyDescent="0.35">
      <c r="A16" t="s">
        <v>360</v>
      </c>
      <c r="B16" t="s">
        <v>167</v>
      </c>
      <c r="C16" s="3" t="s">
        <v>359</v>
      </c>
    </row>
    <row r="18" spans="1:3" x14ac:dyDescent="0.35">
      <c r="A18" t="s">
        <v>330</v>
      </c>
      <c r="B18" t="s">
        <v>361</v>
      </c>
      <c r="C18" s="3" t="s">
        <v>362</v>
      </c>
    </row>
    <row r="20" spans="1:3" ht="43.5" x14ac:dyDescent="0.35">
      <c r="A20" t="s">
        <v>364</v>
      </c>
      <c r="B20" s="3" t="s">
        <v>363</v>
      </c>
      <c r="C20" s="3" t="s">
        <v>365</v>
      </c>
    </row>
    <row r="21" spans="1:3" ht="58" x14ac:dyDescent="0.35">
      <c r="A21" t="s">
        <v>367</v>
      </c>
      <c r="B21" s="3" t="s">
        <v>366</v>
      </c>
      <c r="C21" s="3" t="s">
        <v>368</v>
      </c>
    </row>
    <row r="22" spans="1:3" ht="29" x14ac:dyDescent="0.35">
      <c r="A22" t="s">
        <v>370</v>
      </c>
      <c r="B22" s="3" t="s">
        <v>369</v>
      </c>
      <c r="C22" s="3" t="s">
        <v>371</v>
      </c>
    </row>
    <row r="23" spans="1:3" ht="43.5" x14ac:dyDescent="0.35">
      <c r="A23" t="s">
        <v>373</v>
      </c>
      <c r="B23" s="3" t="s">
        <v>372</v>
      </c>
      <c r="C23" s="3"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26BF8-D930-4D2A-B88D-FB08F5DF6DA7}">
  <dimension ref="A1:C5"/>
  <sheetViews>
    <sheetView workbookViewId="0">
      <selection activeCell="B12" sqref="B12"/>
    </sheetView>
  </sheetViews>
  <sheetFormatPr defaultRowHeight="14.5" x14ac:dyDescent="0.35"/>
  <cols>
    <col min="1" max="1" width="12" customWidth="1"/>
    <col min="2" max="2" width="106.26953125" customWidth="1"/>
    <col min="3" max="3" width="56.08984375" customWidth="1"/>
  </cols>
  <sheetData>
    <row r="1" spans="1:3" x14ac:dyDescent="0.35">
      <c r="A1" s="1" t="s">
        <v>0</v>
      </c>
    </row>
    <row r="2" spans="1:3" x14ac:dyDescent="0.35">
      <c r="A2" t="s">
        <v>326</v>
      </c>
      <c r="B2" t="s">
        <v>70</v>
      </c>
      <c r="C2" t="s">
        <v>333</v>
      </c>
    </row>
    <row r="3" spans="1:3" x14ac:dyDescent="0.35">
      <c r="A3" s="2" t="s">
        <v>1</v>
      </c>
      <c r="B3" t="s">
        <v>2</v>
      </c>
      <c r="C3" t="s">
        <v>13</v>
      </c>
    </row>
    <row r="4" spans="1:3" x14ac:dyDescent="0.35">
      <c r="A4" t="s">
        <v>330</v>
      </c>
      <c r="B4" t="s">
        <v>331</v>
      </c>
      <c r="C4" t="s">
        <v>332</v>
      </c>
    </row>
    <row r="5" spans="1:3" x14ac:dyDescent="0.35">
      <c r="A5" t="s">
        <v>15</v>
      </c>
      <c r="B5" t="s">
        <v>16</v>
      </c>
      <c r="C5"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ECDE-CEBB-4D59-98A7-7085763040E6}">
  <dimension ref="A1:C22"/>
  <sheetViews>
    <sheetView topLeftCell="A3" zoomScale="94" workbookViewId="0">
      <selection activeCell="C20" sqref="C20"/>
    </sheetView>
  </sheetViews>
  <sheetFormatPr defaultRowHeight="14.5" x14ac:dyDescent="0.35"/>
  <cols>
    <col min="1" max="1" width="12" customWidth="1"/>
    <col min="2" max="2" width="65.7265625" customWidth="1"/>
    <col min="3" max="3" width="78.1796875" customWidth="1"/>
  </cols>
  <sheetData>
    <row r="1" spans="1:3" x14ac:dyDescent="0.35">
      <c r="A1" s="1" t="s">
        <v>0</v>
      </c>
    </row>
    <row r="2" spans="1:3" x14ac:dyDescent="0.35">
      <c r="A2" s="2" t="s">
        <v>24</v>
      </c>
      <c r="B2" t="s">
        <v>25</v>
      </c>
      <c r="C2" t="s">
        <v>26</v>
      </c>
    </row>
    <row r="3" spans="1:3" s="3" customFormat="1" ht="36" customHeight="1" x14ac:dyDescent="0.35">
      <c r="A3" s="3" t="s">
        <v>27</v>
      </c>
      <c r="B3" s="3" t="s">
        <v>28</v>
      </c>
      <c r="C3" s="3" t="s">
        <v>29</v>
      </c>
    </row>
    <row r="4" spans="1:3" x14ac:dyDescent="0.35">
      <c r="A4" t="s">
        <v>30</v>
      </c>
      <c r="B4" t="s">
        <v>31</v>
      </c>
      <c r="C4" t="s">
        <v>32</v>
      </c>
    </row>
    <row r="5" spans="1:3" x14ac:dyDescent="0.35">
      <c r="A5" s="2" t="s">
        <v>1</v>
      </c>
      <c r="B5" t="s">
        <v>2</v>
      </c>
      <c r="C5" t="s">
        <v>33</v>
      </c>
    </row>
    <row r="6" spans="1:3" x14ac:dyDescent="0.35">
      <c r="A6" s="2" t="s">
        <v>34</v>
      </c>
      <c r="B6" t="s">
        <v>35</v>
      </c>
      <c r="C6" t="s">
        <v>36</v>
      </c>
    </row>
    <row r="7" spans="1:3" x14ac:dyDescent="0.35">
      <c r="A7" s="2" t="s">
        <v>37</v>
      </c>
      <c r="B7" t="s">
        <v>38</v>
      </c>
      <c r="C7" t="s">
        <v>39</v>
      </c>
    </row>
    <row r="10" spans="1:3" x14ac:dyDescent="0.35">
      <c r="B10" s="1" t="s">
        <v>212</v>
      </c>
    </row>
    <row r="11" spans="1:3" x14ac:dyDescent="0.35">
      <c r="B11" s="6" t="s">
        <v>213</v>
      </c>
    </row>
    <row r="12" spans="1:3" x14ac:dyDescent="0.35">
      <c r="B12" s="6">
        <v>26</v>
      </c>
    </row>
    <row r="13" spans="1:3" x14ac:dyDescent="0.35">
      <c r="B13" s="6">
        <v>18</v>
      </c>
    </row>
    <row r="14" spans="1:3" x14ac:dyDescent="0.35">
      <c r="B14" s="6">
        <v>4</v>
      </c>
    </row>
    <row r="15" spans="1:3" x14ac:dyDescent="0.35">
      <c r="B15" s="6">
        <v>9</v>
      </c>
    </row>
    <row r="16" spans="1:3" x14ac:dyDescent="0.35">
      <c r="B16" s="6">
        <v>15</v>
      </c>
    </row>
    <row r="17" spans="2:2" x14ac:dyDescent="0.35">
      <c r="B17" s="6">
        <v>57</v>
      </c>
    </row>
    <row r="18" spans="2:2" x14ac:dyDescent="0.35">
      <c r="B18" s="6">
        <v>47</v>
      </c>
    </row>
    <row r="19" spans="2:2" x14ac:dyDescent="0.35">
      <c r="B19" s="6" t="s">
        <v>214</v>
      </c>
    </row>
    <row r="20" spans="2:2" x14ac:dyDescent="0.35">
      <c r="B20" s="6">
        <v>19</v>
      </c>
    </row>
    <row r="21" spans="2:2" x14ac:dyDescent="0.35">
      <c r="B21" s="6">
        <v>12</v>
      </c>
    </row>
    <row r="22" spans="2:2" x14ac:dyDescent="0.35">
      <c r="B22" s="6">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855D4-DF12-48B3-BCF4-95AE39E77681}">
  <dimension ref="A1:C8"/>
  <sheetViews>
    <sheetView topLeftCell="A4" zoomScale="75" workbookViewId="0">
      <selection activeCell="C8" sqref="C8"/>
    </sheetView>
  </sheetViews>
  <sheetFormatPr defaultRowHeight="14.5" x14ac:dyDescent="0.35"/>
  <cols>
    <col min="1" max="1" width="12" customWidth="1"/>
    <col min="2" max="2" width="70.54296875" customWidth="1"/>
    <col min="3" max="3" width="85.90625" customWidth="1"/>
  </cols>
  <sheetData>
    <row r="1" spans="1:3" x14ac:dyDescent="0.35">
      <c r="A1" s="1" t="s">
        <v>0</v>
      </c>
    </row>
    <row r="2" spans="1:3" x14ac:dyDescent="0.35">
      <c r="A2" s="2" t="s">
        <v>42</v>
      </c>
      <c r="B2" t="s">
        <v>43</v>
      </c>
      <c r="C2" t="s">
        <v>320</v>
      </c>
    </row>
    <row r="3" spans="1:3" ht="41.5" customHeight="1" x14ac:dyDescent="0.35">
      <c r="A3" t="s">
        <v>44</v>
      </c>
      <c r="B3" s="3" t="s">
        <v>54</v>
      </c>
      <c r="C3" t="s">
        <v>45</v>
      </c>
    </row>
    <row r="4" spans="1:3" ht="52.5" customHeight="1" x14ac:dyDescent="0.35">
      <c r="A4" t="s">
        <v>27</v>
      </c>
      <c r="B4" s="3" t="s">
        <v>46</v>
      </c>
      <c r="C4" t="s">
        <v>47</v>
      </c>
    </row>
    <row r="5" spans="1:3" ht="57" customHeight="1" x14ac:dyDescent="0.35">
      <c r="A5" t="s">
        <v>48</v>
      </c>
      <c r="B5" t="s">
        <v>52</v>
      </c>
      <c r="C5" s="3" t="s">
        <v>321</v>
      </c>
    </row>
    <row r="6" spans="1:3" ht="40" customHeight="1" x14ac:dyDescent="0.35">
      <c r="A6" t="s">
        <v>50</v>
      </c>
      <c r="B6" s="3" t="s">
        <v>49</v>
      </c>
      <c r="C6" t="s">
        <v>51</v>
      </c>
    </row>
    <row r="7" spans="1:3" x14ac:dyDescent="0.35">
      <c r="A7" t="s">
        <v>55</v>
      </c>
      <c r="B7" t="s">
        <v>53</v>
      </c>
      <c r="C7" t="s">
        <v>56</v>
      </c>
    </row>
    <row r="8" spans="1:3" ht="40" customHeight="1" x14ac:dyDescent="0.35">
      <c r="A8" t="s">
        <v>14</v>
      </c>
      <c r="B8" s="3" t="s">
        <v>57</v>
      </c>
      <c r="C8"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7E6CB-CA22-40F6-9700-2A94839F1452}">
  <dimension ref="A1:C12"/>
  <sheetViews>
    <sheetView workbookViewId="0">
      <selection activeCell="B8" sqref="B8:B12"/>
    </sheetView>
  </sheetViews>
  <sheetFormatPr defaultRowHeight="14.5" x14ac:dyDescent="0.35"/>
  <cols>
    <col min="1" max="1" width="12" customWidth="1"/>
    <col min="2" max="2" width="49.7265625" customWidth="1"/>
    <col min="3" max="3" width="56" customWidth="1"/>
  </cols>
  <sheetData>
    <row r="1" spans="1:3" x14ac:dyDescent="0.35">
      <c r="A1" s="1" t="s">
        <v>0</v>
      </c>
    </row>
    <row r="2" spans="1:3" ht="62.5" customHeight="1" x14ac:dyDescent="0.35">
      <c r="A2" s="2" t="s">
        <v>42</v>
      </c>
      <c r="B2" s="3" t="s">
        <v>59</v>
      </c>
      <c r="C2" s="3" t="s">
        <v>60</v>
      </c>
    </row>
    <row r="3" spans="1:3" ht="37.5" customHeight="1" x14ac:dyDescent="0.35">
      <c r="A3" t="s">
        <v>61</v>
      </c>
      <c r="B3" s="3" t="s">
        <v>62</v>
      </c>
      <c r="C3" t="s">
        <v>63</v>
      </c>
    </row>
    <row r="4" spans="1:3" x14ac:dyDescent="0.35">
      <c r="A4" t="s">
        <v>48</v>
      </c>
      <c r="B4" t="s">
        <v>52</v>
      </c>
      <c r="C4" t="s">
        <v>64</v>
      </c>
    </row>
    <row r="5" spans="1:3" x14ac:dyDescent="0.35">
      <c r="A5" t="s">
        <v>66</v>
      </c>
      <c r="B5" t="s">
        <v>65</v>
      </c>
      <c r="C5" t="s">
        <v>67</v>
      </c>
    </row>
    <row r="8" spans="1:3" x14ac:dyDescent="0.35">
      <c r="B8" s="1" t="s">
        <v>209</v>
      </c>
    </row>
    <row r="9" spans="1:3" x14ac:dyDescent="0.35">
      <c r="B9">
        <v>282</v>
      </c>
    </row>
    <row r="10" spans="1:3" x14ac:dyDescent="0.35">
      <c r="B10">
        <v>371</v>
      </c>
    </row>
    <row r="11" spans="1:3" x14ac:dyDescent="0.35">
      <c r="B11">
        <v>205</v>
      </c>
    </row>
    <row r="12" spans="1:3" x14ac:dyDescent="0.35">
      <c r="B12">
        <v>1031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66B46-C9E6-4556-BB4B-553613327E28}">
  <dimension ref="A1:C19"/>
  <sheetViews>
    <sheetView topLeftCell="A3" workbookViewId="0">
      <selection activeCell="B7" sqref="B7:B19"/>
    </sheetView>
  </sheetViews>
  <sheetFormatPr defaultRowHeight="14.5" x14ac:dyDescent="0.35"/>
  <cols>
    <col min="1" max="1" width="12" customWidth="1"/>
    <col min="2" max="2" width="49.7265625" customWidth="1"/>
    <col min="3" max="3" width="33.453125" customWidth="1"/>
  </cols>
  <sheetData>
    <row r="1" spans="1:3" x14ac:dyDescent="0.35">
      <c r="A1" s="1" t="s">
        <v>0</v>
      </c>
    </row>
    <row r="2" spans="1:3" ht="53" customHeight="1" x14ac:dyDescent="0.35">
      <c r="A2" s="2" t="s">
        <v>71</v>
      </c>
      <c r="B2" s="3" t="s">
        <v>70</v>
      </c>
      <c r="C2" s="3" t="s">
        <v>72</v>
      </c>
    </row>
    <row r="7" spans="1:3" x14ac:dyDescent="0.35">
      <c r="B7" s="1" t="s">
        <v>215</v>
      </c>
    </row>
    <row r="8" spans="1:3" x14ac:dyDescent="0.35">
      <c r="B8" s="6">
        <v>177</v>
      </c>
    </row>
    <row r="9" spans="1:3" x14ac:dyDescent="0.35">
      <c r="B9" s="6" t="s">
        <v>216</v>
      </c>
    </row>
    <row r="10" spans="1:3" x14ac:dyDescent="0.35">
      <c r="B10" s="6">
        <v>157</v>
      </c>
    </row>
    <row r="11" spans="1:3" x14ac:dyDescent="0.35">
      <c r="B11" s="6">
        <v>175</v>
      </c>
    </row>
    <row r="12" spans="1:3" x14ac:dyDescent="0.35">
      <c r="B12" s="6">
        <v>19</v>
      </c>
    </row>
    <row r="13" spans="1:3" x14ac:dyDescent="0.35">
      <c r="B13" s="6" t="s">
        <v>217</v>
      </c>
    </row>
    <row r="14" spans="1:3" x14ac:dyDescent="0.35">
      <c r="B14" s="6" t="s">
        <v>218</v>
      </c>
    </row>
    <row r="15" spans="1:3" x14ac:dyDescent="0.35">
      <c r="B15" s="6">
        <v>127</v>
      </c>
    </row>
    <row r="16" spans="1:3" x14ac:dyDescent="0.35">
      <c r="B16" s="6">
        <v>114</v>
      </c>
    </row>
    <row r="17" spans="2:2" x14ac:dyDescent="0.35">
      <c r="B17" s="6">
        <v>70</v>
      </c>
    </row>
    <row r="18" spans="2:2" x14ac:dyDescent="0.35">
      <c r="B18" s="6">
        <v>80</v>
      </c>
    </row>
    <row r="19" spans="2:2" x14ac:dyDescent="0.35">
      <c r="B19" s="6">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1891E-7375-44AF-8803-3493D47BDE47}">
  <dimension ref="A1:F20"/>
  <sheetViews>
    <sheetView workbookViewId="0">
      <selection activeCell="C2" sqref="C2"/>
    </sheetView>
  </sheetViews>
  <sheetFormatPr defaultRowHeight="14.5" x14ac:dyDescent="0.35"/>
  <cols>
    <col min="2" max="2" width="63.6328125" customWidth="1"/>
    <col min="3" max="3" width="67.1796875" customWidth="1"/>
  </cols>
  <sheetData>
    <row r="1" spans="1:6" x14ac:dyDescent="0.35">
      <c r="A1" s="1" t="s">
        <v>0</v>
      </c>
    </row>
    <row r="2" spans="1:6" x14ac:dyDescent="0.35">
      <c r="A2" t="s">
        <v>61</v>
      </c>
      <c r="B2" t="s">
        <v>62</v>
      </c>
      <c r="C2" t="s">
        <v>81</v>
      </c>
    </row>
    <row r="3" spans="1:6" x14ac:dyDescent="0.35">
      <c r="A3" t="s">
        <v>1</v>
      </c>
      <c r="B3" t="s">
        <v>82</v>
      </c>
      <c r="C3" t="s">
        <v>83</v>
      </c>
    </row>
    <row r="4" spans="1:6" x14ac:dyDescent="0.35">
      <c r="A4" t="s">
        <v>85</v>
      </c>
      <c r="B4" t="s">
        <v>84</v>
      </c>
      <c r="C4" t="s">
        <v>86</v>
      </c>
    </row>
    <row r="8" spans="1:6" x14ac:dyDescent="0.35">
      <c r="B8" s="1" t="s">
        <v>323</v>
      </c>
    </row>
    <row r="9" spans="1:6" ht="15" thickBot="1" x14ac:dyDescent="0.4">
      <c r="B9">
        <v>585</v>
      </c>
      <c r="C9" s="25"/>
      <c r="E9" s="26"/>
      <c r="F9" s="25"/>
    </row>
    <row r="10" spans="1:6" ht="15" thickBot="1" x14ac:dyDescent="0.4">
      <c r="B10">
        <v>656</v>
      </c>
      <c r="C10" s="25"/>
      <c r="E10" s="26"/>
      <c r="F10" s="25"/>
    </row>
    <row r="11" spans="1:6" ht="15" thickBot="1" x14ac:dyDescent="0.4">
      <c r="B11">
        <v>664</v>
      </c>
      <c r="C11" s="25"/>
      <c r="E11" s="26"/>
      <c r="F11" s="25"/>
    </row>
    <row r="12" spans="1:6" ht="15" thickBot="1" x14ac:dyDescent="0.4">
      <c r="B12">
        <v>667</v>
      </c>
      <c r="C12" s="25"/>
      <c r="E12" s="26"/>
      <c r="F12" s="25"/>
    </row>
    <row r="13" spans="1:6" ht="15" thickBot="1" x14ac:dyDescent="0.4">
      <c r="B13">
        <v>682</v>
      </c>
      <c r="C13" s="25"/>
      <c r="E13" s="26"/>
      <c r="F13" s="25"/>
    </row>
    <row r="14" spans="1:6" ht="15" thickBot="1" x14ac:dyDescent="0.4">
      <c r="B14">
        <v>685</v>
      </c>
      <c r="C14" s="25"/>
      <c r="E14" s="26"/>
      <c r="F14" s="25"/>
    </row>
    <row r="15" spans="1:6" ht="15" thickBot="1" x14ac:dyDescent="0.4">
      <c r="B15">
        <v>701</v>
      </c>
      <c r="C15" s="25"/>
      <c r="E15" s="26"/>
      <c r="F15" s="25"/>
    </row>
    <row r="16" spans="1:6" ht="15" thickBot="1" x14ac:dyDescent="0.4">
      <c r="B16">
        <v>717</v>
      </c>
      <c r="C16" s="25"/>
      <c r="E16" s="26"/>
      <c r="F16" s="25"/>
    </row>
    <row r="17" spans="2:6" ht="15" thickBot="1" x14ac:dyDescent="0.4">
      <c r="B17">
        <v>719</v>
      </c>
      <c r="C17" s="25"/>
      <c r="E17" s="26"/>
      <c r="F17" s="25"/>
    </row>
    <row r="18" spans="2:6" ht="15" thickBot="1" x14ac:dyDescent="0.4">
      <c r="B18">
        <v>731</v>
      </c>
      <c r="C18" s="25"/>
      <c r="E18" s="26"/>
      <c r="F18" s="25"/>
    </row>
    <row r="19" spans="2:6" ht="15" thickBot="1" x14ac:dyDescent="0.4">
      <c r="B19">
        <v>734</v>
      </c>
      <c r="C19" s="25"/>
      <c r="E19" s="26"/>
      <c r="F19" s="25"/>
    </row>
    <row r="20" spans="2:6" ht="15" thickBot="1" x14ac:dyDescent="0.4">
      <c r="B20">
        <v>747</v>
      </c>
      <c r="C20" s="25"/>
      <c r="E20" s="26"/>
      <c r="F20" s="25"/>
    </row>
  </sheetData>
  <sortState xmlns:xlrd2="http://schemas.microsoft.com/office/spreadsheetml/2017/richdata2" ref="C9:C20">
    <sortCondition ref="C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D412-7E29-44FA-BF1D-BAE58690C95A}">
  <dimension ref="A1:C13"/>
  <sheetViews>
    <sheetView workbookViewId="0">
      <selection activeCell="C11" sqref="C11"/>
    </sheetView>
  </sheetViews>
  <sheetFormatPr defaultRowHeight="14.5" x14ac:dyDescent="0.35"/>
  <cols>
    <col min="2" max="2" width="63.6328125" customWidth="1"/>
    <col min="3" max="3" width="67.1796875" customWidth="1"/>
  </cols>
  <sheetData>
    <row r="1" spans="1:3" x14ac:dyDescent="0.35">
      <c r="A1" s="1" t="s">
        <v>0</v>
      </c>
    </row>
    <row r="2" spans="1:3" x14ac:dyDescent="0.35">
      <c r="A2" t="s">
        <v>89</v>
      </c>
      <c r="B2" t="s">
        <v>90</v>
      </c>
      <c r="C2" t="s">
        <v>100</v>
      </c>
    </row>
    <row r="3" spans="1:3" ht="29" x14ac:dyDescent="0.35">
      <c r="A3" s="2" t="s">
        <v>71</v>
      </c>
      <c r="B3" s="3" t="s">
        <v>70</v>
      </c>
      <c r="C3" s="3" t="s">
        <v>91</v>
      </c>
    </row>
    <row r="4" spans="1:3" x14ac:dyDescent="0.35">
      <c r="A4" t="s">
        <v>1</v>
      </c>
      <c r="B4" t="s">
        <v>82</v>
      </c>
      <c r="C4" t="s">
        <v>92</v>
      </c>
    </row>
    <row r="5" spans="1:3" ht="35.5" customHeight="1" x14ac:dyDescent="0.35">
      <c r="A5" t="s">
        <v>93</v>
      </c>
      <c r="B5" s="3" t="s">
        <v>94</v>
      </c>
      <c r="C5" s="3" t="s">
        <v>95</v>
      </c>
    </row>
    <row r="6" spans="1:3" x14ac:dyDescent="0.35">
      <c r="A6" t="s">
        <v>96</v>
      </c>
      <c r="B6" t="s">
        <v>97</v>
      </c>
      <c r="C6" t="s">
        <v>98</v>
      </c>
    </row>
    <row r="9" spans="1:3" x14ac:dyDescent="0.35">
      <c r="B9" s="20" t="s">
        <v>219</v>
      </c>
    </row>
    <row r="10" spans="1:3" x14ac:dyDescent="0.35">
      <c r="B10" s="6" t="s">
        <v>220</v>
      </c>
    </row>
    <row r="11" spans="1:3" x14ac:dyDescent="0.35">
      <c r="B11" s="6" t="s">
        <v>221</v>
      </c>
    </row>
    <row r="12" spans="1:3" x14ac:dyDescent="0.35">
      <c r="B12" s="6">
        <v>810</v>
      </c>
    </row>
    <row r="13" spans="1:3" x14ac:dyDescent="0.35">
      <c r="B13" s="6"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DHIA numbers_and_stats</vt:lpstr>
      <vt:lpstr>Choiniere 4.3</vt:lpstr>
      <vt:lpstr>Stony Pond 4.3</vt:lpstr>
      <vt:lpstr>Davis 4.10</vt:lpstr>
      <vt:lpstr>Donegan 4.10</vt:lpstr>
      <vt:lpstr>Hall and Breen Farm 4.15</vt:lpstr>
      <vt:lpstr>Glennview 4.22</vt:lpstr>
      <vt:lpstr>BJ Family 4.22</vt:lpstr>
      <vt:lpstr>Corse 4.23</vt:lpstr>
      <vt:lpstr>Swallowdale 4.24</vt:lpstr>
      <vt:lpstr>J and L 4.29</vt:lpstr>
      <vt:lpstr>Paddlebridge 4.29</vt:lpstr>
      <vt:lpstr>Butterworks 4.30</vt:lpstr>
      <vt:lpstr>Molly Brook 5.6</vt:lpstr>
      <vt:lpstr>MacBain Homestead 5.6</vt:lpstr>
      <vt:lpstr>Hillside 5.8</vt:lpstr>
      <vt:lpstr>Oughta-Be 5.8</vt:lpstr>
      <vt:lpstr>Chapman 5.8</vt:lpstr>
      <vt:lpstr>Hoyt Hill 5.10</vt:lpstr>
      <vt:lpstr>Pembrook Heritage 5.10</vt:lpstr>
      <vt:lpstr>Holyoke 5.14</vt:lpstr>
      <vt:lpstr>Bouchard 5.14</vt:lpstr>
      <vt:lpstr>North Wind (Lynd 7.26.2021)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2019-05-15T16:03:19Z</dcterms:created>
  <dcterms:modified xsi:type="dcterms:W3CDTF">2021-07-26T14:35:14Z</dcterms:modified>
</cp:coreProperties>
</file>