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 files and Git repo\OREI_Git\OREI_files\40-herd data\"/>
    </mc:Choice>
  </mc:AlternateContent>
  <xr:revisionPtr revIDLastSave="0" documentId="13_ncr:1_{A58A6AA4-0CBA-412D-9B87-131A789632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IDs (2)" sheetId="6" r:id="rId1"/>
    <sheet name="sample_IDs" sheetId="5" r:id="rId2"/>
    <sheet name="abbreviations" sheetId="3" r:id="rId3"/>
    <sheet name="code components" sheetId="4" r:id="rId4"/>
    <sheet name="farm codes" sheetId="2" r:id="rId5"/>
    <sheet name="use to check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M2" i="6"/>
  <c r="O2" i="6" s="1"/>
  <c r="P2" i="6"/>
  <c r="E3" i="6"/>
  <c r="M3" i="6"/>
  <c r="O3" i="6" s="1"/>
  <c r="P3" i="6"/>
  <c r="E4" i="6"/>
  <c r="O4" i="6"/>
  <c r="P4" i="6"/>
  <c r="E5" i="6"/>
  <c r="O5" i="6"/>
  <c r="P5" i="6"/>
  <c r="E6" i="6"/>
  <c r="O6" i="6"/>
  <c r="P6" i="6"/>
  <c r="E7" i="6"/>
  <c r="M7" i="6"/>
  <c r="O7" i="6" s="1"/>
  <c r="P7" i="6"/>
  <c r="E8" i="6"/>
  <c r="M8" i="6"/>
  <c r="O8" i="6"/>
  <c r="P8" i="6"/>
  <c r="E9" i="6"/>
  <c r="O9" i="6"/>
  <c r="P9" i="6"/>
  <c r="E10" i="6"/>
  <c r="O10" i="6"/>
  <c r="P10" i="6"/>
  <c r="E11" i="6"/>
  <c r="O11" i="6"/>
  <c r="P11" i="6"/>
  <c r="E12" i="6"/>
  <c r="O12" i="6"/>
  <c r="P12" i="6"/>
  <c r="E13" i="6"/>
  <c r="O13" i="6"/>
  <c r="P13" i="6"/>
  <c r="E14" i="6"/>
  <c r="O14" i="6"/>
  <c r="P14" i="6"/>
  <c r="E15" i="6"/>
  <c r="O15" i="6"/>
  <c r="P15" i="6"/>
  <c r="E16" i="6"/>
  <c r="O16" i="6"/>
  <c r="P16" i="6"/>
  <c r="E17" i="6"/>
  <c r="O17" i="6"/>
  <c r="P17" i="6"/>
  <c r="E18" i="6"/>
  <c r="O18" i="6"/>
  <c r="P18" i="6"/>
  <c r="E19" i="6"/>
  <c r="O19" i="6"/>
  <c r="P19" i="6"/>
  <c r="E20" i="6"/>
  <c r="O20" i="6"/>
  <c r="P20" i="6"/>
  <c r="E21" i="6"/>
  <c r="O21" i="6"/>
  <c r="P21" i="6"/>
  <c r="E22" i="6"/>
  <c r="O22" i="6"/>
  <c r="P22" i="6"/>
  <c r="E23" i="6"/>
  <c r="O23" i="6"/>
  <c r="P23" i="6"/>
  <c r="E24" i="6"/>
  <c r="O24" i="6"/>
  <c r="P24" i="6"/>
  <c r="E25" i="6"/>
  <c r="O25" i="6"/>
  <c r="P25" i="6"/>
  <c r="E26" i="6"/>
  <c r="O26" i="6"/>
  <c r="P26" i="6"/>
  <c r="E27" i="6"/>
  <c r="O27" i="6"/>
  <c r="P27" i="6"/>
  <c r="E28" i="6"/>
  <c r="O28" i="6"/>
  <c r="P28" i="6"/>
  <c r="E29" i="6"/>
  <c r="O29" i="6"/>
  <c r="P29" i="6"/>
  <c r="E30" i="6"/>
  <c r="O30" i="6"/>
  <c r="P30" i="6"/>
  <c r="E31" i="6"/>
  <c r="O31" i="6"/>
  <c r="P31" i="6"/>
  <c r="E32" i="6"/>
  <c r="O32" i="6"/>
  <c r="P32" i="6"/>
  <c r="E33" i="6"/>
  <c r="O33" i="6"/>
  <c r="P33" i="6"/>
  <c r="E34" i="6"/>
  <c r="O34" i="6"/>
  <c r="P34" i="6"/>
  <c r="E35" i="6"/>
  <c r="O35" i="6"/>
  <c r="P35" i="6"/>
  <c r="E36" i="6"/>
  <c r="O36" i="6"/>
  <c r="P36" i="6"/>
  <c r="E37" i="6"/>
  <c r="O37" i="6"/>
  <c r="P37" i="6"/>
  <c r="E38" i="6"/>
  <c r="O38" i="6"/>
  <c r="P38" i="6"/>
  <c r="E39" i="6"/>
  <c r="O39" i="6"/>
  <c r="P39" i="6"/>
  <c r="E40" i="6"/>
  <c r="O40" i="6"/>
  <c r="P40" i="6"/>
  <c r="E41" i="6"/>
  <c r="O41" i="6"/>
  <c r="P41" i="6"/>
  <c r="E42" i="6"/>
  <c r="O42" i="6"/>
  <c r="P42" i="6"/>
  <c r="E43" i="6"/>
  <c r="O43" i="6"/>
  <c r="P43" i="6"/>
  <c r="E44" i="6"/>
  <c r="O44" i="6"/>
  <c r="P44" i="6"/>
  <c r="E45" i="6"/>
  <c r="O45" i="6"/>
  <c r="P45" i="6"/>
  <c r="E46" i="6"/>
  <c r="O46" i="6"/>
  <c r="P46" i="6"/>
  <c r="E47" i="6"/>
  <c r="O47" i="6"/>
  <c r="P47" i="6"/>
  <c r="E48" i="6"/>
  <c r="O48" i="6"/>
  <c r="P48" i="6"/>
  <c r="E49" i="6"/>
  <c r="O49" i="6"/>
  <c r="P49" i="6"/>
  <c r="E50" i="6"/>
  <c r="O50" i="6"/>
  <c r="P50" i="6"/>
  <c r="E51" i="6"/>
  <c r="O51" i="6"/>
  <c r="P51" i="6"/>
  <c r="E52" i="6"/>
  <c r="O52" i="6"/>
  <c r="P52" i="6"/>
  <c r="E53" i="6"/>
  <c r="O53" i="6"/>
  <c r="P53" i="6"/>
  <c r="E54" i="6"/>
  <c r="O54" i="6"/>
  <c r="P54" i="6"/>
  <c r="E55" i="6"/>
  <c r="O55" i="6"/>
  <c r="P55" i="6"/>
  <c r="P4" i="5"/>
  <c r="P2" i="5"/>
  <c r="P3" i="5"/>
  <c r="P7" i="5"/>
  <c r="P8" i="5"/>
  <c r="P6" i="5"/>
  <c r="P13" i="5"/>
  <c r="P14" i="5"/>
  <c r="P11" i="5"/>
  <c r="P12" i="5"/>
  <c r="P10" i="5"/>
  <c r="P9" i="5"/>
  <c r="P16" i="5"/>
  <c r="P15" i="5"/>
  <c r="P20" i="5"/>
  <c r="P21" i="5"/>
  <c r="P19" i="5"/>
  <c r="P18" i="5"/>
  <c r="P17" i="5"/>
  <c r="P22" i="5"/>
  <c r="P23" i="5"/>
  <c r="P24" i="5"/>
  <c r="P25" i="5"/>
  <c r="P26" i="5"/>
  <c r="P30" i="5"/>
  <c r="P29" i="5"/>
  <c r="P28" i="5"/>
  <c r="P27" i="5"/>
  <c r="P33" i="5"/>
  <c r="P34" i="5"/>
  <c r="P35" i="5"/>
  <c r="P32" i="5"/>
  <c r="P31" i="5"/>
  <c r="P41" i="5"/>
  <c r="P40" i="5"/>
  <c r="P38" i="5"/>
  <c r="P39" i="5"/>
  <c r="P36" i="5"/>
  <c r="P37" i="5"/>
  <c r="P43" i="5"/>
  <c r="P42" i="5"/>
  <c r="P47" i="5"/>
  <c r="P46" i="5"/>
  <c r="P45" i="5"/>
  <c r="P44" i="5"/>
  <c r="P49" i="5"/>
  <c r="P48" i="5"/>
  <c r="P51" i="5"/>
  <c r="P50" i="5"/>
  <c r="P54" i="5"/>
  <c r="P55" i="5"/>
  <c r="P53" i="5"/>
  <c r="P52" i="5"/>
  <c r="O4" i="5"/>
  <c r="O6" i="5"/>
  <c r="O13" i="5"/>
  <c r="O14" i="5"/>
  <c r="O11" i="5"/>
  <c r="O12" i="5"/>
  <c r="O10" i="5"/>
  <c r="O9" i="5"/>
  <c r="O16" i="5"/>
  <c r="O15" i="5"/>
  <c r="O20" i="5"/>
  <c r="O21" i="5"/>
  <c r="O19" i="5"/>
  <c r="O18" i="5"/>
  <c r="O17" i="5"/>
  <c r="O22" i="5"/>
  <c r="O23" i="5"/>
  <c r="O24" i="5"/>
  <c r="O25" i="5"/>
  <c r="O26" i="5"/>
  <c r="O30" i="5"/>
  <c r="O29" i="5"/>
  <c r="O28" i="5"/>
  <c r="O27" i="5"/>
  <c r="O33" i="5"/>
  <c r="O34" i="5"/>
  <c r="O35" i="5"/>
  <c r="O32" i="5"/>
  <c r="O31" i="5"/>
  <c r="O41" i="5"/>
  <c r="O40" i="5"/>
  <c r="O38" i="5"/>
  <c r="O39" i="5"/>
  <c r="O36" i="5"/>
  <c r="O37" i="5"/>
  <c r="O43" i="5"/>
  <c r="O42" i="5"/>
  <c r="O47" i="5"/>
  <c r="O46" i="5"/>
  <c r="O45" i="5"/>
  <c r="O44" i="5"/>
  <c r="O49" i="5"/>
  <c r="O48" i="5"/>
  <c r="O51" i="5"/>
  <c r="O50" i="5"/>
  <c r="O54" i="5"/>
  <c r="O55" i="5"/>
  <c r="O53" i="5"/>
  <c r="O52" i="5"/>
  <c r="Q23" i="5" l="1"/>
  <c r="Q46" i="5"/>
  <c r="Q35" i="5"/>
  <c r="Q17" i="5"/>
  <c r="Q13" i="5"/>
  <c r="Q18" i="5"/>
  <c r="Q6" i="5"/>
  <c r="Q47" i="5"/>
  <c r="Q14" i="5"/>
  <c r="Q52" i="5"/>
  <c r="Q42" i="5"/>
  <c r="Q33" i="5"/>
  <c r="Q19" i="5"/>
  <c r="Q48" i="5"/>
  <c r="Q26" i="5"/>
  <c r="Q34" i="5"/>
  <c r="Q9" i="5"/>
  <c r="Q22" i="5"/>
  <c r="Q51" i="5"/>
  <c r="Q38" i="5"/>
  <c r="Q55" i="5"/>
  <c r="Q37" i="5"/>
  <c r="Q28" i="5"/>
  <c r="Q20" i="5"/>
  <c r="Q40" i="5"/>
  <c r="Q25" i="5"/>
  <c r="Q10" i="5"/>
  <c r="Q53" i="5"/>
  <c r="Q43" i="5"/>
  <c r="Q27" i="5"/>
  <c r="Q21" i="5"/>
  <c r="Q44" i="5"/>
  <c r="Q31" i="5"/>
  <c r="Q11" i="5"/>
  <c r="Q45" i="5"/>
  <c r="Q32" i="5"/>
  <c r="Q36" i="5"/>
  <c r="Q29" i="5"/>
  <c r="Q50" i="5"/>
  <c r="Q39" i="5"/>
  <c r="Q30" i="5"/>
  <c r="Q16" i="5"/>
  <c r="Q4" i="5"/>
  <c r="Q54" i="5"/>
  <c r="Q15" i="5"/>
  <c r="Q49" i="5"/>
  <c r="Q41" i="5"/>
  <c r="Q24" i="5"/>
  <c r="Q12" i="5"/>
  <c r="E52" i="5" l="1"/>
  <c r="E53" i="5"/>
  <c r="E55" i="5"/>
  <c r="E54" i="5"/>
  <c r="E50" i="5"/>
  <c r="E51" i="5"/>
  <c r="E48" i="5"/>
  <c r="E49" i="5"/>
  <c r="E44" i="5"/>
  <c r="E45" i="5"/>
  <c r="E46" i="5"/>
  <c r="E47" i="5"/>
  <c r="E42" i="5"/>
  <c r="E43" i="5"/>
  <c r="E37" i="5"/>
  <c r="E36" i="5"/>
  <c r="E39" i="5"/>
  <c r="E38" i="5"/>
  <c r="E40" i="5"/>
  <c r="E41" i="5"/>
  <c r="E31" i="5"/>
  <c r="E32" i="5"/>
  <c r="E35" i="5"/>
  <c r="E34" i="5"/>
  <c r="E33" i="5"/>
  <c r="E27" i="5"/>
  <c r="E28" i="5"/>
  <c r="E29" i="5"/>
  <c r="E30" i="5"/>
  <c r="E26" i="5"/>
  <c r="E25" i="5"/>
  <c r="E24" i="5"/>
  <c r="E23" i="5"/>
  <c r="E22" i="5"/>
  <c r="E17" i="5"/>
  <c r="E18" i="5"/>
  <c r="E19" i="5"/>
  <c r="E21" i="5"/>
  <c r="E20" i="5"/>
  <c r="E15" i="5"/>
  <c r="E16" i="5"/>
  <c r="E9" i="5"/>
  <c r="E10" i="5"/>
  <c r="E12" i="5"/>
  <c r="E11" i="5"/>
  <c r="E14" i="5"/>
  <c r="E13" i="5"/>
  <c r="E6" i="5"/>
  <c r="M8" i="5"/>
  <c r="O8" i="5" s="1"/>
  <c r="Q8" i="5" s="1"/>
  <c r="E8" i="5"/>
  <c r="M7" i="5"/>
  <c r="O7" i="5" s="1"/>
  <c r="Q7" i="5" s="1"/>
  <c r="E7" i="5"/>
  <c r="M3" i="5"/>
  <c r="O3" i="5" s="1"/>
  <c r="Q3" i="5" s="1"/>
  <c r="E3" i="5"/>
  <c r="M2" i="5"/>
  <c r="O2" i="5" s="1"/>
  <c r="Q2" i="5" s="1"/>
  <c r="E2" i="5"/>
  <c r="E4" i="5"/>
  <c r="P5" i="5"/>
  <c r="O5" i="5"/>
  <c r="E5" i="5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  <c r="Q5" i="5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T3" i="1"/>
  <c r="T8" i="1"/>
  <c r="T9" i="1"/>
  <c r="V9" i="1" s="1"/>
  <c r="T10" i="1"/>
  <c r="V10" i="1" s="1"/>
  <c r="T11" i="1"/>
  <c r="T12" i="1"/>
  <c r="T13" i="1"/>
  <c r="T14" i="1"/>
  <c r="T15" i="1"/>
  <c r="T16" i="1"/>
  <c r="T17" i="1"/>
  <c r="V17" i="1" s="1"/>
  <c r="T18" i="1"/>
  <c r="V18" i="1" s="1"/>
  <c r="T19" i="1"/>
  <c r="T20" i="1"/>
  <c r="T21" i="1"/>
  <c r="V21" i="1" s="1"/>
  <c r="T22" i="1"/>
  <c r="T23" i="1"/>
  <c r="T24" i="1"/>
  <c r="T25" i="1"/>
  <c r="V25" i="1" s="1"/>
  <c r="T26" i="1"/>
  <c r="V26" i="1" s="1"/>
  <c r="T27" i="1"/>
  <c r="T28" i="1"/>
  <c r="T29" i="1"/>
  <c r="V29" i="1" s="1"/>
  <c r="T30" i="1"/>
  <c r="U2" i="1"/>
  <c r="T2" i="1"/>
  <c r="R7" i="1"/>
  <c r="T7" i="1" s="1"/>
  <c r="R6" i="1"/>
  <c r="T6" i="1" s="1"/>
  <c r="R5" i="1"/>
  <c r="T5" i="1" s="1"/>
  <c r="R4" i="1"/>
  <c r="T4" i="1" s="1"/>
  <c r="V5" i="1" l="1"/>
  <c r="V13" i="1"/>
  <c r="V24" i="1"/>
  <c r="V4" i="1"/>
  <c r="V28" i="1"/>
  <c r="V20" i="1"/>
  <c r="V12" i="1"/>
  <c r="V3" i="1"/>
  <c r="V27" i="1"/>
  <c r="V11" i="1"/>
  <c r="V6" i="1"/>
  <c r="V7" i="1"/>
  <c r="V16" i="1"/>
  <c r="V8" i="1"/>
  <c r="V19" i="1"/>
  <c r="V2" i="1"/>
  <c r="V23" i="1"/>
  <c r="V15" i="1"/>
  <c r="V30" i="1"/>
  <c r="V22" i="1"/>
  <c r="V14" i="1"/>
</calcChain>
</file>

<file path=xl/sharedStrings.xml><?xml version="1.0" encoding="utf-8"?>
<sst xmlns="http://schemas.openxmlformats.org/spreadsheetml/2006/main" count="1942" uniqueCount="266">
  <si>
    <t>Farm</t>
  </si>
  <si>
    <t>Tare</t>
  </si>
  <si>
    <t>Wet weight</t>
  </si>
  <si>
    <t>Dry Weight</t>
  </si>
  <si>
    <t>Choiniere</t>
  </si>
  <si>
    <t>Use</t>
  </si>
  <si>
    <t>unused</t>
  </si>
  <si>
    <t>used</t>
  </si>
  <si>
    <t>lact and dry</t>
  </si>
  <si>
    <t>lact and dry barn 1</t>
  </si>
  <si>
    <t>lact and dry barn 2</t>
  </si>
  <si>
    <t>Stony Pond</t>
  </si>
  <si>
    <t>Donegan</t>
  </si>
  <si>
    <t>lact</t>
  </si>
  <si>
    <t>Davis</t>
  </si>
  <si>
    <t>Cow type</t>
  </si>
  <si>
    <t>Hall and Breen</t>
  </si>
  <si>
    <t>BJ Farm</t>
  </si>
  <si>
    <t>Glennview</t>
  </si>
  <si>
    <t xml:space="preserve">lact </t>
  </si>
  <si>
    <t>dry</t>
  </si>
  <si>
    <t>Corse</t>
  </si>
  <si>
    <t>Swallowdale</t>
  </si>
  <si>
    <t>sawdust</t>
  </si>
  <si>
    <t>woodchips</t>
  </si>
  <si>
    <t>hay</t>
  </si>
  <si>
    <t>Paddlebridge</t>
  </si>
  <si>
    <t>J&amp;L</t>
  </si>
  <si>
    <t>Lact and dry</t>
  </si>
  <si>
    <t>Butterworks</t>
  </si>
  <si>
    <t>straw</t>
  </si>
  <si>
    <t>T Wet</t>
  </si>
  <si>
    <t>T Dry</t>
  </si>
  <si>
    <t>% moisture</t>
  </si>
  <si>
    <t>MacBain</t>
  </si>
  <si>
    <t>Mollybrook</t>
  </si>
  <si>
    <t>close-up</t>
  </si>
  <si>
    <t>far-off</t>
  </si>
  <si>
    <t xml:space="preserve">Hillside </t>
  </si>
  <si>
    <t>Chapman</t>
  </si>
  <si>
    <t>Oughta Be</t>
  </si>
  <si>
    <t>Hoyt Hill Farm</t>
  </si>
  <si>
    <t>Pembrook Heritage</t>
  </si>
  <si>
    <t>Bouchard</t>
  </si>
  <si>
    <t>composite</t>
  </si>
  <si>
    <t>Holyoke</t>
  </si>
  <si>
    <t>0H-01</t>
  </si>
  <si>
    <t>0H-02</t>
  </si>
  <si>
    <t>0H-03</t>
  </si>
  <si>
    <t>0H-04</t>
  </si>
  <si>
    <t>0H-05</t>
  </si>
  <si>
    <t>0H-06</t>
  </si>
  <si>
    <t>0H-07</t>
  </si>
  <si>
    <t>0H-08</t>
  </si>
  <si>
    <t>0H-09</t>
  </si>
  <si>
    <t>0H-10</t>
  </si>
  <si>
    <t>0H-11</t>
  </si>
  <si>
    <t>0H-12</t>
  </si>
  <si>
    <t>0H-13</t>
  </si>
  <si>
    <t>0H-14</t>
  </si>
  <si>
    <t>0H-15</t>
  </si>
  <si>
    <t>0H-16</t>
  </si>
  <si>
    <t>0H-17</t>
  </si>
  <si>
    <t>0H-18</t>
  </si>
  <si>
    <t>0H-19</t>
  </si>
  <si>
    <t>0H-20</t>
  </si>
  <si>
    <t>0H-21</t>
  </si>
  <si>
    <t>Farm name</t>
  </si>
  <si>
    <t>Farm code</t>
  </si>
  <si>
    <t xml:space="preserve">Choiniere </t>
  </si>
  <si>
    <t>BJ Family</t>
  </si>
  <si>
    <t>J and L</t>
  </si>
  <si>
    <t>Molly Brook</t>
  </si>
  <si>
    <t>MacBain Homestead</t>
  </si>
  <si>
    <t>Hillside</t>
  </si>
  <si>
    <t>Oughta-be</t>
  </si>
  <si>
    <t>Hoyt Hill</t>
  </si>
  <si>
    <t>0H.01</t>
  </si>
  <si>
    <t>0H.02</t>
  </si>
  <si>
    <t>OH.04</t>
  </si>
  <si>
    <t>OH.03</t>
  </si>
  <si>
    <t>OH.05</t>
  </si>
  <si>
    <t>0H.07</t>
  </si>
  <si>
    <t>OH.06</t>
  </si>
  <si>
    <t>OH.08</t>
  </si>
  <si>
    <t>OH.09</t>
  </si>
  <si>
    <t>0H.11</t>
  </si>
  <si>
    <t>0H.10</t>
  </si>
  <si>
    <t>0H.12</t>
  </si>
  <si>
    <t>0H.14</t>
  </si>
  <si>
    <t>0H.13</t>
  </si>
  <si>
    <t>0H.15</t>
  </si>
  <si>
    <t>0H.17</t>
  </si>
  <si>
    <t>0H.16</t>
  </si>
  <si>
    <t>0H.18</t>
  </si>
  <si>
    <t>0H.19</t>
  </si>
  <si>
    <t>0H.21</t>
  </si>
  <si>
    <t>0H.20</t>
  </si>
  <si>
    <t>OH</t>
  </si>
  <si>
    <t>organic herd</t>
  </si>
  <si>
    <t>4.12.2019</t>
  </si>
  <si>
    <t>4.3.2019</t>
  </si>
  <si>
    <t>4.10.2019</t>
  </si>
  <si>
    <t>4.14.2019</t>
  </si>
  <si>
    <t>4.22.2019</t>
  </si>
  <si>
    <t>4.23.2019</t>
  </si>
  <si>
    <t>4.24.2019</t>
  </si>
  <si>
    <t>4.29.2019</t>
  </si>
  <si>
    <t>4.30.2019</t>
  </si>
  <si>
    <t>5.6.2019</t>
  </si>
  <si>
    <t>5.8.2019</t>
  </si>
  <si>
    <t>5.10.2019</t>
  </si>
  <si>
    <t>5.14.2019</t>
  </si>
  <si>
    <t>smpl_dt</t>
  </si>
  <si>
    <t>sampling date</t>
  </si>
  <si>
    <t>hrd_cd</t>
  </si>
  <si>
    <t>herd code</t>
  </si>
  <si>
    <t>L</t>
  </si>
  <si>
    <t>D</t>
  </si>
  <si>
    <t>LD</t>
  </si>
  <si>
    <t>lactating or dry cow bedding</t>
  </si>
  <si>
    <t>lactating cow bedding</t>
  </si>
  <si>
    <t>dry cow bedding</t>
  </si>
  <si>
    <t>both lactating and dry cow bedding</t>
  </si>
  <si>
    <t>Notes</t>
  </si>
  <si>
    <t>Lactating cows go on clean bedding, dry cows/heifers go on pack after lactating been on there 24 hours</t>
  </si>
  <si>
    <t>Used_NotUsed</t>
  </si>
  <si>
    <t>Lact_Dry</t>
  </si>
  <si>
    <t>N</t>
  </si>
  <si>
    <t>S</t>
  </si>
  <si>
    <t>U</t>
  </si>
  <si>
    <t>Bedding is used (dirty)</t>
  </si>
  <si>
    <t>Bedding is used (dirty) or not used (fresh)</t>
  </si>
  <si>
    <t>Bedding is not used (fresh)</t>
  </si>
  <si>
    <t>Material</t>
  </si>
  <si>
    <t>What kind of bedding material is it</t>
  </si>
  <si>
    <t>W</t>
  </si>
  <si>
    <t>Woodchip bedding</t>
  </si>
  <si>
    <t>Hay bedding</t>
  </si>
  <si>
    <t>C</t>
  </si>
  <si>
    <t>Wc</t>
  </si>
  <si>
    <t>Ha</t>
  </si>
  <si>
    <t>WcHa</t>
  </si>
  <si>
    <t>Sh</t>
  </si>
  <si>
    <t>Shavings bedding</t>
  </si>
  <si>
    <t>HaSt</t>
  </si>
  <si>
    <t>Sawdust bedding</t>
  </si>
  <si>
    <t>St</t>
  </si>
  <si>
    <t>Straw bedding</t>
  </si>
  <si>
    <t>Sn</t>
  </si>
  <si>
    <t>Sand bedding</t>
  </si>
  <si>
    <t>Sw</t>
  </si>
  <si>
    <t>ShSw</t>
  </si>
  <si>
    <t>HaSw</t>
  </si>
  <si>
    <t>HaStWc</t>
  </si>
  <si>
    <t>ShWc</t>
  </si>
  <si>
    <t>SnShSwHa</t>
  </si>
  <si>
    <t>Mat_Type</t>
  </si>
  <si>
    <t>Bedding material type/category</t>
  </si>
  <si>
    <t>F</t>
  </si>
  <si>
    <t>WF</t>
  </si>
  <si>
    <t>Wood-based bedding material</t>
  </si>
  <si>
    <t>Sand bedding material</t>
  </si>
  <si>
    <t>Fiber bedding material</t>
  </si>
  <si>
    <t>Combination bedding material</t>
  </si>
  <si>
    <t>Org_Inorg</t>
  </si>
  <si>
    <t>Bedding material is organic or inorganic material</t>
  </si>
  <si>
    <t>O</t>
  </si>
  <si>
    <t>I</t>
  </si>
  <si>
    <t xml:space="preserve">Organic bedding material </t>
  </si>
  <si>
    <t>Inorganic bedding material</t>
  </si>
  <si>
    <t>Smple_ID</t>
  </si>
  <si>
    <t>0H.01.LD.N.Wc</t>
  </si>
  <si>
    <t>0H.01.LD.N.Ha</t>
  </si>
  <si>
    <t>0H.02.LD.U.Sh</t>
  </si>
  <si>
    <t>0H.02.LD.N.Sh</t>
  </si>
  <si>
    <t>OH.04.L.N.Sw</t>
  </si>
  <si>
    <t>OH.04.L.U.Sw</t>
  </si>
  <si>
    <t>OH.04.D.N.HaSt</t>
  </si>
  <si>
    <t>OH.04.D.U.HaSt</t>
  </si>
  <si>
    <t>OH.03.LD.U.Sn</t>
  </si>
  <si>
    <t>OH.03.LD.N.Sn</t>
  </si>
  <si>
    <t>OH.05.LD.U.Sw</t>
  </si>
  <si>
    <t>OH.05.LD.N.Sw</t>
  </si>
  <si>
    <t>0H.07.LD.N.ShSw</t>
  </si>
  <si>
    <t>0H.07.LD.U.ShSw</t>
  </si>
  <si>
    <t>OH.06.LD.N.Sh</t>
  </si>
  <si>
    <t>OH.06.L.U.Sh</t>
  </si>
  <si>
    <t>OH.06.D.U.Sh</t>
  </si>
  <si>
    <t>OH.08.LD.N.ShSw</t>
  </si>
  <si>
    <t>OH.08.LD.U.ShSw</t>
  </si>
  <si>
    <t>OH.09.LD.N.Ha</t>
  </si>
  <si>
    <t>OH.09.LD.N.Sw</t>
  </si>
  <si>
    <t>OH.09.LD.U.HaSw</t>
  </si>
  <si>
    <t>0H.11.LD.U.ShSw</t>
  </si>
  <si>
    <t>0H.11.LD.N.ShSw</t>
  </si>
  <si>
    <t>0H.10.LD.U.ShSw</t>
  </si>
  <si>
    <t>0H.10.LD.N.ShSw</t>
  </si>
  <si>
    <t>0H.12.LD.N.Ha</t>
  </si>
  <si>
    <t>0H.12.LD.N.St</t>
  </si>
  <si>
    <t>0H.12.LD.N.Wc</t>
  </si>
  <si>
    <t>0H.12.L.U.HaStWc</t>
  </si>
  <si>
    <t>0H.12.D.U.HaStWc</t>
  </si>
  <si>
    <t>0H.14.LD.U.Sw</t>
  </si>
  <si>
    <t>0H.14.LD.N.Sw</t>
  </si>
  <si>
    <t>0H.13.L.U.Sw</t>
  </si>
  <si>
    <t>0H.13.LD.N.Sw</t>
  </si>
  <si>
    <t>0H.13.D.U.Sw</t>
  </si>
  <si>
    <t>0H.15.LD.U.Sw</t>
  </si>
  <si>
    <t>0H.15.LD.N.Sw</t>
  </si>
  <si>
    <t>0H.17.LD.U.ShWc</t>
  </si>
  <si>
    <t>0H.17.LD.N.ShWc</t>
  </si>
  <si>
    <t>0H.16.LD.U.Sw</t>
  </si>
  <si>
    <t>0H.16.LD.N.Sw</t>
  </si>
  <si>
    <t>0H.18.LD.U.ShWc</t>
  </si>
  <si>
    <t>0H.18.LD.N.ShWc</t>
  </si>
  <si>
    <t>0H.19.LD.U.Sw</t>
  </si>
  <si>
    <t>0H.19.LD.N.Sw</t>
  </si>
  <si>
    <t>0H.21.D.U.SnShSwHa</t>
  </si>
  <si>
    <t>0H.21.L.U.ShSw</t>
  </si>
  <si>
    <t>0H.20.LD.U.ShSw</t>
  </si>
  <si>
    <t>0H.20.LD.N.ShSw</t>
  </si>
  <si>
    <t>Sample ID (unique ID): OH.XX (herd code), lactating or dry, used or not used, bedding material type</t>
  </si>
  <si>
    <t>0H.01.D.U.HaWc</t>
  </si>
  <si>
    <t>0H.01.L.U.HaWc</t>
  </si>
  <si>
    <t>0H.04.L.N.Sw</t>
  </si>
  <si>
    <t>0H.04.L.U.Sw</t>
  </si>
  <si>
    <t>0H.04.D.N.HaSt</t>
  </si>
  <si>
    <t>0H.04.D.U.HaSt</t>
  </si>
  <si>
    <t>0H.03.LD.U.Sn</t>
  </si>
  <si>
    <t>0H.03.LD.N.Sn</t>
  </si>
  <si>
    <t>0H.05.LD.U.Sw</t>
  </si>
  <si>
    <t>0H.05.LD.N.Sw</t>
  </si>
  <si>
    <t>0H.06.LD.N.Sh</t>
  </si>
  <si>
    <t>0H.06.L.U.Sh</t>
  </si>
  <si>
    <t>0H.06.D.U.Sh</t>
  </si>
  <si>
    <t>0H.08.LD.N.ShSw</t>
  </si>
  <si>
    <t>0H.08.LD.U.ShSw</t>
  </si>
  <si>
    <t>0H.09.LD.N.Ha</t>
  </si>
  <si>
    <t>0H.09.LD.N.Sw</t>
  </si>
  <si>
    <t>0H.09.LD.U.HaSw</t>
  </si>
  <si>
    <t>NA</t>
  </si>
  <si>
    <t>pH</t>
  </si>
  <si>
    <t>EC</t>
  </si>
  <si>
    <t>Notes on pH</t>
  </si>
  <si>
    <t xml:space="preserve">Notes on EC - took readings after solution sat in distilled water for an hour and 10 minutes </t>
  </si>
  <si>
    <t>(hay&gt;)</t>
  </si>
  <si>
    <t>10mL sample, 15mL KCl solution (very little sample available / very dry hay , not able to read with 1:1 ratio</t>
  </si>
  <si>
    <t>missing</t>
  </si>
  <si>
    <t>Davis sample was seived to remove organic matter, unused sample was taken from clean area in barn because clean sand was not available to sample. Some non-sand material was apparent in the bedding</t>
  </si>
  <si>
    <t>microsiemens</t>
  </si>
  <si>
    <t>OH.01</t>
  </si>
  <si>
    <t>OH.02</t>
  </si>
  <si>
    <t>OH.07</t>
  </si>
  <si>
    <t>OH.10</t>
  </si>
  <si>
    <t>OH.11</t>
  </si>
  <si>
    <t>OH.12</t>
  </si>
  <si>
    <t>OH.13</t>
  </si>
  <si>
    <t>OH.14</t>
  </si>
  <si>
    <t>OH.15</t>
  </si>
  <si>
    <t>OH.16</t>
  </si>
  <si>
    <t>OH.17</t>
  </si>
  <si>
    <t>OH.18</t>
  </si>
  <si>
    <t>OH.19</t>
  </si>
  <si>
    <t>OH.20</t>
  </si>
  <si>
    <t>OH.21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</si>
</sst>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/>
    <xf numFmtId="2" fontId="0" fillId="0" borderId="0" xfId="1" applyNumberFormat="1" applyFont="1"/>
    <xf numFmtId="0" fontId="2" fillId="0" borderId="0" xfId="0" applyFont="1"/>
    <xf numFmtId="2" fontId="2" fillId="0" borderId="0" xfId="1" applyNumberFormat="1" applyFont="1"/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  <xf numFmtId="2" fontId="0" fillId="0" borderId="0" xfId="0" applyNumberForma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281B-A663-4243-B970-98754A73EA75}">
  <dimension ref="A1:V55"/>
  <sheetViews>
    <sheetView tabSelected="1" topLeftCell="M1" zoomScaleNormal="100" workbookViewId="0">
      <selection activeCell="R10" sqref="R10"/>
    </sheetView>
  </sheetViews>
  <sheetFormatPr defaultRowHeight="14.5" x14ac:dyDescent="0.35"/>
  <cols>
    <col min="1" max="1" width="18.54296875" customWidth="1"/>
    <col min="2" max="3" width="13.90625" customWidth="1"/>
    <col min="4" max="4" width="9.36328125" customWidth="1"/>
    <col min="5" max="5" width="14" customWidth="1"/>
    <col min="6" max="8" width="11.90625" customWidth="1"/>
    <col min="9" max="9" width="18" customWidth="1"/>
    <col min="10" max="11" width="11.90625" customWidth="1"/>
    <col min="12" max="12" width="8.90625" customWidth="1"/>
    <col min="13" max="13" width="12.08984375" customWidth="1"/>
    <col min="14" max="14" width="12" customWidth="1"/>
    <col min="15" max="16" width="8.90625" customWidth="1"/>
    <col min="17" max="17" width="16" style="12" customWidth="1"/>
    <col min="18" max="18" width="18.08984375" customWidth="1"/>
    <col min="21" max="21" width="18.453125" customWidth="1"/>
  </cols>
  <sheetData>
    <row r="1" spans="1:22" s="4" customFormat="1" x14ac:dyDescent="0.35">
      <c r="A1" s="4" t="s">
        <v>171</v>
      </c>
      <c r="B1" s="4" t="s">
        <v>113</v>
      </c>
      <c r="C1" s="4" t="s">
        <v>115</v>
      </c>
      <c r="D1" s="4" t="s">
        <v>127</v>
      </c>
      <c r="E1" s="4" t="s">
        <v>126</v>
      </c>
      <c r="F1" s="4" t="s">
        <v>134</v>
      </c>
      <c r="G1" s="4" t="s">
        <v>157</v>
      </c>
      <c r="H1" s="4" t="s">
        <v>165</v>
      </c>
      <c r="I1" s="4" t="s">
        <v>0</v>
      </c>
      <c r="J1" s="4" t="s">
        <v>5</v>
      </c>
      <c r="L1" s="4" t="s">
        <v>1</v>
      </c>
      <c r="M1" s="4" t="s">
        <v>2</v>
      </c>
      <c r="N1" s="4" t="s">
        <v>3</v>
      </c>
      <c r="O1" s="4" t="s">
        <v>31</v>
      </c>
      <c r="P1" s="4" t="s">
        <v>32</v>
      </c>
      <c r="Q1" s="11" t="s">
        <v>33</v>
      </c>
      <c r="R1" s="4" t="s">
        <v>124</v>
      </c>
      <c r="S1" s="4" t="s">
        <v>242</v>
      </c>
      <c r="T1" s="4" t="s">
        <v>243</v>
      </c>
      <c r="U1" s="4" t="s">
        <v>244</v>
      </c>
      <c r="V1" s="4" t="s">
        <v>245</v>
      </c>
    </row>
    <row r="2" spans="1:22" x14ac:dyDescent="0.35">
      <c r="A2" s="7" t="s">
        <v>223</v>
      </c>
      <c r="B2" s="1" t="s">
        <v>101</v>
      </c>
      <c r="C2" t="s">
        <v>251</v>
      </c>
      <c r="D2" s="9" t="s">
        <v>118</v>
      </c>
      <c r="E2" t="str">
        <f>IF(J2="unused", "N", "U")</f>
        <v>U</v>
      </c>
      <c r="F2" t="s">
        <v>142</v>
      </c>
      <c r="G2" t="s">
        <v>160</v>
      </c>
      <c r="H2" t="s">
        <v>167</v>
      </c>
      <c r="I2" t="s">
        <v>4</v>
      </c>
      <c r="J2" t="s">
        <v>7</v>
      </c>
      <c r="L2">
        <v>87.27</v>
      </c>
      <c r="M2">
        <f>26.87+L2</f>
        <v>114.14</v>
      </c>
      <c r="N2">
        <v>98.53</v>
      </c>
      <c r="O2">
        <f>M2-L2</f>
        <v>26.870000000000005</v>
      </c>
      <c r="P2">
        <f>N2-L2</f>
        <v>11.260000000000005</v>
      </c>
      <c r="Q2" s="12">
        <v>0.58094529214737611</v>
      </c>
      <c r="S2" t="s">
        <v>241</v>
      </c>
      <c r="T2" t="s">
        <v>241</v>
      </c>
      <c r="U2" t="s">
        <v>248</v>
      </c>
      <c r="V2" t="s">
        <v>248</v>
      </c>
    </row>
    <row r="3" spans="1:22" x14ac:dyDescent="0.35">
      <c r="A3" s="7" t="s">
        <v>224</v>
      </c>
      <c r="B3" s="1" t="s">
        <v>101</v>
      </c>
      <c r="C3" t="s">
        <v>251</v>
      </c>
      <c r="D3" s="9" t="s">
        <v>117</v>
      </c>
      <c r="E3" t="str">
        <f>IF(J3="unused", "N", "U")</f>
        <v>U</v>
      </c>
      <c r="F3" t="s">
        <v>142</v>
      </c>
      <c r="G3" t="s">
        <v>160</v>
      </c>
      <c r="H3" t="s">
        <v>167</v>
      </c>
      <c r="I3" t="s">
        <v>4</v>
      </c>
      <c r="J3" t="s">
        <v>7</v>
      </c>
      <c r="L3">
        <v>96.78</v>
      </c>
      <c r="M3">
        <f>34.66+L3</f>
        <v>131.44</v>
      </c>
      <c r="N3">
        <v>109.17</v>
      </c>
      <c r="O3">
        <f>M3-L3</f>
        <v>34.659999999999997</v>
      </c>
      <c r="P3">
        <f>N3-L3</f>
        <v>12.39</v>
      </c>
      <c r="Q3" s="12">
        <v>0.6425274091171379</v>
      </c>
      <c r="S3">
        <v>7.73</v>
      </c>
      <c r="T3">
        <v>2510</v>
      </c>
    </row>
    <row r="4" spans="1:22" x14ac:dyDescent="0.35">
      <c r="A4" s="7" t="s">
        <v>173</v>
      </c>
      <c r="B4" s="1" t="s">
        <v>100</v>
      </c>
      <c r="C4" t="s">
        <v>251</v>
      </c>
      <c r="D4" t="s">
        <v>119</v>
      </c>
      <c r="E4" t="str">
        <f>IF(J4="unused", "N", "U")</f>
        <v>N</v>
      </c>
      <c r="F4" t="s">
        <v>141</v>
      </c>
      <c r="G4" t="s">
        <v>159</v>
      </c>
      <c r="H4" t="s">
        <v>167</v>
      </c>
      <c r="I4" t="s">
        <v>4</v>
      </c>
      <c r="J4" t="s">
        <v>6</v>
      </c>
      <c r="K4" t="s">
        <v>25</v>
      </c>
      <c r="L4">
        <v>29.6142</v>
      </c>
      <c r="M4">
        <v>34.570099999999996</v>
      </c>
      <c r="N4">
        <v>33.315899999999999</v>
      </c>
      <c r="O4">
        <f>M4-L4</f>
        <v>4.9558999999999962</v>
      </c>
      <c r="P4">
        <f>N4-L4</f>
        <v>3.7016999999999989</v>
      </c>
      <c r="Q4" s="12">
        <v>0.25307209588571161</v>
      </c>
      <c r="S4">
        <v>5.77</v>
      </c>
      <c r="T4">
        <v>3120</v>
      </c>
      <c r="U4" t="s">
        <v>246</v>
      </c>
    </row>
    <row r="5" spans="1:22" x14ac:dyDescent="0.35">
      <c r="A5" s="7" t="s">
        <v>172</v>
      </c>
      <c r="B5" s="1" t="s">
        <v>100</v>
      </c>
      <c r="C5" t="s">
        <v>251</v>
      </c>
      <c r="D5" t="s">
        <v>119</v>
      </c>
      <c r="E5" t="str">
        <f>IF(J5="unused", "N", "U")</f>
        <v>N</v>
      </c>
      <c r="F5" t="s">
        <v>140</v>
      </c>
      <c r="G5" t="s">
        <v>136</v>
      </c>
      <c r="H5" t="s">
        <v>167</v>
      </c>
      <c r="I5" t="s">
        <v>4</v>
      </c>
      <c r="J5" t="s">
        <v>6</v>
      </c>
      <c r="K5" t="s">
        <v>24</v>
      </c>
      <c r="L5">
        <v>29.579599999999999</v>
      </c>
      <c r="M5">
        <v>45.624499999999998</v>
      </c>
      <c r="N5">
        <v>39.791899999999998</v>
      </c>
      <c r="O5">
        <f>M5-L5</f>
        <v>16.044899999999998</v>
      </c>
      <c r="P5">
        <f>N5-L5</f>
        <v>10.212299999999999</v>
      </c>
      <c r="Q5" s="12">
        <v>0.36351737935418732</v>
      </c>
      <c r="R5" t="s">
        <v>125</v>
      </c>
      <c r="S5" s="9">
        <v>5.69</v>
      </c>
      <c r="T5" s="9">
        <v>160</v>
      </c>
    </row>
    <row r="6" spans="1:22" x14ac:dyDescent="0.35">
      <c r="A6" s="7" t="s">
        <v>175</v>
      </c>
      <c r="B6" s="1" t="s">
        <v>100</v>
      </c>
      <c r="C6" t="s">
        <v>252</v>
      </c>
      <c r="D6" t="s">
        <v>119</v>
      </c>
      <c r="E6" t="str">
        <f>IF(J6="unused", "N", "U")</f>
        <v>N</v>
      </c>
      <c r="F6" t="s">
        <v>143</v>
      </c>
      <c r="G6" t="s">
        <v>136</v>
      </c>
      <c r="H6" t="s">
        <v>167</v>
      </c>
      <c r="I6" t="s">
        <v>11</v>
      </c>
      <c r="J6" t="s">
        <v>6</v>
      </c>
      <c r="L6">
        <v>29.606400000000001</v>
      </c>
      <c r="M6">
        <v>38.639699999999998</v>
      </c>
      <c r="N6">
        <v>36.8386</v>
      </c>
      <c r="O6">
        <f>M6-L6</f>
        <v>9.033299999999997</v>
      </c>
      <c r="P6">
        <f>N6-L6</f>
        <v>7.2321999999999989</v>
      </c>
      <c r="Q6" s="12">
        <v>0.19938449957379903</v>
      </c>
      <c r="S6">
        <v>4.8499999999999996</v>
      </c>
      <c r="T6">
        <v>216</v>
      </c>
    </row>
    <row r="7" spans="1:22" x14ac:dyDescent="0.35">
      <c r="A7" s="7" t="s">
        <v>174</v>
      </c>
      <c r="B7" s="1" t="s">
        <v>101</v>
      </c>
      <c r="C7" t="s">
        <v>252</v>
      </c>
      <c r="D7" t="s">
        <v>119</v>
      </c>
      <c r="E7" t="str">
        <f>IF(J7="unused", "N", "U")</f>
        <v>U</v>
      </c>
      <c r="F7" t="s">
        <v>143</v>
      </c>
      <c r="G7" t="s">
        <v>136</v>
      </c>
      <c r="H7" t="s">
        <v>167</v>
      </c>
      <c r="I7" t="s">
        <v>11</v>
      </c>
      <c r="J7" t="s">
        <v>7</v>
      </c>
      <c r="L7">
        <v>80.989999999999995</v>
      </c>
      <c r="M7">
        <f>65.11+L7</f>
        <v>146.1</v>
      </c>
      <c r="N7">
        <v>105.81</v>
      </c>
      <c r="O7">
        <f>M7-L7</f>
        <v>65.11</v>
      </c>
      <c r="P7">
        <f>N7-L7</f>
        <v>24.820000000000007</v>
      </c>
      <c r="Q7" s="12">
        <v>0.6187989556135769</v>
      </c>
      <c r="S7">
        <v>7.85</v>
      </c>
      <c r="T7">
        <v>2150</v>
      </c>
    </row>
    <row r="8" spans="1:22" x14ac:dyDescent="0.35">
      <c r="A8" s="7" t="s">
        <v>174</v>
      </c>
      <c r="B8" s="1" t="s">
        <v>101</v>
      </c>
      <c r="C8" t="s">
        <v>252</v>
      </c>
      <c r="D8" t="s">
        <v>119</v>
      </c>
      <c r="E8" t="str">
        <f>IF(J8="unused", "N", "U")</f>
        <v>U</v>
      </c>
      <c r="F8" t="s">
        <v>143</v>
      </c>
      <c r="G8" t="s">
        <v>136</v>
      </c>
      <c r="H8" t="s">
        <v>167</v>
      </c>
      <c r="I8" t="s">
        <v>11</v>
      </c>
      <c r="J8" t="s">
        <v>7</v>
      </c>
      <c r="L8">
        <v>91.33</v>
      </c>
      <c r="M8">
        <f>50.89+L8</f>
        <v>142.22</v>
      </c>
      <c r="N8">
        <v>112.76</v>
      </c>
      <c r="O8">
        <f>M8-L8</f>
        <v>50.89</v>
      </c>
      <c r="P8">
        <f>N8-L8</f>
        <v>21.430000000000007</v>
      </c>
      <c r="Q8" s="12">
        <v>0.57889565730005887</v>
      </c>
      <c r="S8" t="s">
        <v>241</v>
      </c>
      <c r="T8" t="s">
        <v>241</v>
      </c>
      <c r="U8" t="s">
        <v>248</v>
      </c>
      <c r="V8" t="s">
        <v>248</v>
      </c>
    </row>
    <row r="9" spans="1:22" x14ac:dyDescent="0.35">
      <c r="A9" s="7" t="s">
        <v>230</v>
      </c>
      <c r="B9" s="1" t="s">
        <v>102</v>
      </c>
      <c r="C9" t="s">
        <v>80</v>
      </c>
      <c r="D9" t="s">
        <v>119</v>
      </c>
      <c r="E9" t="str">
        <f>IF(J9="unused", "N", "U")</f>
        <v>N</v>
      </c>
      <c r="F9" t="s">
        <v>149</v>
      </c>
      <c r="G9" t="s">
        <v>129</v>
      </c>
      <c r="H9" t="s">
        <v>168</v>
      </c>
      <c r="I9" t="s">
        <v>14</v>
      </c>
      <c r="J9" t="s">
        <v>6</v>
      </c>
      <c r="L9">
        <v>29.640599999999999</v>
      </c>
      <c r="M9">
        <v>65.4709</v>
      </c>
      <c r="N9">
        <v>63.929200000000002</v>
      </c>
      <c r="O9">
        <f>M9-L9</f>
        <v>35.830300000000001</v>
      </c>
      <c r="P9">
        <f>N9-L9</f>
        <v>34.288600000000002</v>
      </c>
      <c r="Q9" s="12">
        <v>4.30278284022182E-2</v>
      </c>
      <c r="S9">
        <v>9.31</v>
      </c>
      <c r="T9">
        <v>2420</v>
      </c>
    </row>
    <row r="10" spans="1:22" x14ac:dyDescent="0.35">
      <c r="A10" s="7" t="s">
        <v>229</v>
      </c>
      <c r="B10" s="1" t="s">
        <v>102</v>
      </c>
      <c r="C10" t="s">
        <v>80</v>
      </c>
      <c r="D10" t="s">
        <v>119</v>
      </c>
      <c r="E10" t="str">
        <f>IF(J10="unused", "N", "U")</f>
        <v>U</v>
      </c>
      <c r="F10" t="s">
        <v>149</v>
      </c>
      <c r="G10" t="s">
        <v>129</v>
      </c>
      <c r="H10" t="s">
        <v>168</v>
      </c>
      <c r="I10" t="s">
        <v>14</v>
      </c>
      <c r="J10" t="s">
        <v>7</v>
      </c>
      <c r="L10">
        <v>29.914999999999999</v>
      </c>
      <c r="M10">
        <v>76.761700000000005</v>
      </c>
      <c r="N10">
        <v>73.026600000000002</v>
      </c>
      <c r="O10">
        <f>M10-L10</f>
        <v>46.846700000000006</v>
      </c>
      <c r="P10">
        <f>N10-L10</f>
        <v>43.111600000000003</v>
      </c>
      <c r="Q10" s="12">
        <v>7.9730269154497588E-2</v>
      </c>
      <c r="S10" s="10">
        <v>8.68</v>
      </c>
      <c r="T10">
        <v>611</v>
      </c>
      <c r="U10" t="s">
        <v>249</v>
      </c>
    </row>
    <row r="11" spans="1:22" x14ac:dyDescent="0.35">
      <c r="A11" s="7" t="s">
        <v>227</v>
      </c>
      <c r="B11" s="1" t="s">
        <v>102</v>
      </c>
      <c r="C11" t="s">
        <v>79</v>
      </c>
      <c r="D11" t="s">
        <v>118</v>
      </c>
      <c r="E11" t="str">
        <f>IF(J11="unused", "N", "U")</f>
        <v>N</v>
      </c>
      <c r="F11" t="s">
        <v>145</v>
      </c>
      <c r="G11" t="s">
        <v>159</v>
      </c>
      <c r="H11" t="s">
        <v>167</v>
      </c>
      <c r="I11" t="s">
        <v>12</v>
      </c>
      <c r="J11" t="s">
        <v>6</v>
      </c>
      <c r="L11">
        <v>29.833100000000002</v>
      </c>
      <c r="M11">
        <v>32.704500000000003</v>
      </c>
      <c r="N11">
        <v>32.351900000000001</v>
      </c>
      <c r="O11">
        <f>M11-L11</f>
        <v>2.8714000000000013</v>
      </c>
      <c r="P11">
        <f>N11-L11</f>
        <v>2.5187999999999988</v>
      </c>
      <c r="Q11" s="12">
        <v>0.12279724176360045</v>
      </c>
      <c r="S11">
        <v>5.54</v>
      </c>
      <c r="T11" t="s">
        <v>241</v>
      </c>
    </row>
    <row r="12" spans="1:22" x14ac:dyDescent="0.35">
      <c r="A12" s="7" t="s">
        <v>228</v>
      </c>
      <c r="B12" s="1" t="s">
        <v>102</v>
      </c>
      <c r="C12" t="s">
        <v>79</v>
      </c>
      <c r="D12" t="s">
        <v>118</v>
      </c>
      <c r="E12" t="str">
        <f>IF(J12="unused", "N", "U")</f>
        <v>U</v>
      </c>
      <c r="F12" t="s">
        <v>145</v>
      </c>
      <c r="G12" t="s">
        <v>159</v>
      </c>
      <c r="H12" t="s">
        <v>167</v>
      </c>
      <c r="I12" t="s">
        <v>12</v>
      </c>
      <c r="J12" t="s">
        <v>7</v>
      </c>
      <c r="L12">
        <v>30.069800000000001</v>
      </c>
      <c r="M12">
        <v>38.909199999999998</v>
      </c>
      <c r="N12">
        <v>34.628999999999998</v>
      </c>
      <c r="O12">
        <f>M12-L12</f>
        <v>8.8393999999999977</v>
      </c>
      <c r="P12">
        <f>N12-L12</f>
        <v>4.559199999999997</v>
      </c>
      <c r="Q12" s="12">
        <v>0.48421838586329408</v>
      </c>
      <c r="S12">
        <v>7.8</v>
      </c>
      <c r="T12" t="s">
        <v>241</v>
      </c>
    </row>
    <row r="13" spans="1:22" x14ac:dyDescent="0.35">
      <c r="A13" s="7" t="s">
        <v>225</v>
      </c>
      <c r="B13" s="1" t="s">
        <v>102</v>
      </c>
      <c r="C13" t="s">
        <v>79</v>
      </c>
      <c r="D13" t="s">
        <v>117</v>
      </c>
      <c r="E13" t="str">
        <f>IF(J13="unused", "N", "U")</f>
        <v>N</v>
      </c>
      <c r="F13" t="s">
        <v>151</v>
      </c>
      <c r="G13" t="s">
        <v>136</v>
      </c>
      <c r="H13" t="s">
        <v>167</v>
      </c>
      <c r="I13" t="s">
        <v>12</v>
      </c>
      <c r="J13" t="s">
        <v>6</v>
      </c>
      <c r="L13">
        <v>29.682400000000001</v>
      </c>
      <c r="M13">
        <v>38.427799999999998</v>
      </c>
      <c r="N13">
        <v>37.1464</v>
      </c>
      <c r="O13">
        <f>M13-L13</f>
        <v>8.7453999999999965</v>
      </c>
      <c r="P13">
        <f>N13-L13</f>
        <v>7.4639999999999986</v>
      </c>
      <c r="Q13" s="12">
        <v>0.14652274338509369</v>
      </c>
      <c r="S13">
        <v>4.83</v>
      </c>
      <c r="T13">
        <v>204</v>
      </c>
    </row>
    <row r="14" spans="1:22" x14ac:dyDescent="0.35">
      <c r="A14" s="7" t="s">
        <v>226</v>
      </c>
      <c r="B14" s="1" t="s">
        <v>102</v>
      </c>
      <c r="C14" t="s">
        <v>79</v>
      </c>
      <c r="D14" t="s">
        <v>117</v>
      </c>
      <c r="E14" t="str">
        <f>IF(J14="unused", "N", "U")</f>
        <v>U</v>
      </c>
      <c r="F14" t="s">
        <v>151</v>
      </c>
      <c r="G14" t="s">
        <v>136</v>
      </c>
      <c r="H14" t="s">
        <v>167</v>
      </c>
      <c r="I14" t="s">
        <v>12</v>
      </c>
      <c r="J14" t="s">
        <v>7</v>
      </c>
      <c r="L14">
        <v>29.2699</v>
      </c>
      <c r="M14">
        <v>57.164200000000001</v>
      </c>
      <c r="N14">
        <v>38.3065</v>
      </c>
      <c r="O14">
        <f>M14-L14</f>
        <v>27.894300000000001</v>
      </c>
      <c r="P14">
        <f>N14-L14</f>
        <v>9.0366</v>
      </c>
      <c r="Q14" s="12">
        <v>0.67604134177950337</v>
      </c>
      <c r="S14">
        <v>8.89</v>
      </c>
      <c r="T14">
        <v>2780</v>
      </c>
      <c r="U14" t="s">
        <v>247</v>
      </c>
    </row>
    <row r="15" spans="1:22" x14ac:dyDescent="0.35">
      <c r="A15" s="7" t="s">
        <v>232</v>
      </c>
      <c r="B15" s="1" t="s">
        <v>103</v>
      </c>
      <c r="C15" t="s">
        <v>81</v>
      </c>
      <c r="D15" t="s">
        <v>119</v>
      </c>
      <c r="E15" t="str">
        <f>IF(J15="unused", "N", "U")</f>
        <v>N</v>
      </c>
      <c r="F15" t="s">
        <v>151</v>
      </c>
      <c r="G15" t="s">
        <v>136</v>
      </c>
      <c r="H15" t="s">
        <v>167</v>
      </c>
      <c r="I15" t="s">
        <v>16</v>
      </c>
      <c r="J15" t="s">
        <v>6</v>
      </c>
      <c r="L15">
        <v>29.468499999999999</v>
      </c>
      <c r="M15">
        <v>47.393799999999999</v>
      </c>
      <c r="N15">
        <v>42.928100000000001</v>
      </c>
      <c r="O15">
        <f>M15-L15</f>
        <v>17.9253</v>
      </c>
      <c r="P15">
        <f>N15-L15</f>
        <v>13.459600000000002</v>
      </c>
      <c r="Q15" s="12">
        <v>0.24912832700150056</v>
      </c>
      <c r="S15">
        <v>5.65</v>
      </c>
      <c r="T15">
        <v>167.5</v>
      </c>
    </row>
    <row r="16" spans="1:22" x14ac:dyDescent="0.35">
      <c r="A16" s="7" t="s">
        <v>231</v>
      </c>
      <c r="B16" s="1" t="s">
        <v>103</v>
      </c>
      <c r="C16" t="s">
        <v>81</v>
      </c>
      <c r="D16" t="s">
        <v>119</v>
      </c>
      <c r="E16" t="str">
        <f>IF(J16="unused", "N", "U")</f>
        <v>U</v>
      </c>
      <c r="F16" t="s">
        <v>151</v>
      </c>
      <c r="G16" t="s">
        <v>136</v>
      </c>
      <c r="H16" t="s">
        <v>167</v>
      </c>
      <c r="I16" t="s">
        <v>16</v>
      </c>
      <c r="J16" t="s">
        <v>7</v>
      </c>
      <c r="L16">
        <v>29.770299999999999</v>
      </c>
      <c r="M16">
        <v>49.285299999999999</v>
      </c>
      <c r="N16">
        <v>43.729599999999998</v>
      </c>
      <c r="O16">
        <f>M16-L16</f>
        <v>19.515000000000001</v>
      </c>
      <c r="P16">
        <f>N16-L16</f>
        <v>13.959299999999999</v>
      </c>
      <c r="Q16" s="12">
        <v>0.28468870099923144</v>
      </c>
      <c r="S16">
        <v>7.9</v>
      </c>
      <c r="T16">
        <v>1526</v>
      </c>
    </row>
    <row r="17" spans="1:22" x14ac:dyDescent="0.35">
      <c r="A17" s="7" t="s">
        <v>235</v>
      </c>
      <c r="B17" s="1" t="s">
        <v>104</v>
      </c>
      <c r="C17" t="s">
        <v>83</v>
      </c>
      <c r="D17" t="s">
        <v>118</v>
      </c>
      <c r="E17" t="str">
        <f>IF(J17="unused", "N", "U")</f>
        <v>U</v>
      </c>
      <c r="F17" t="s">
        <v>143</v>
      </c>
      <c r="G17" t="s">
        <v>136</v>
      </c>
      <c r="H17" t="s">
        <v>167</v>
      </c>
      <c r="I17" t="s">
        <v>18</v>
      </c>
      <c r="J17" t="s">
        <v>7</v>
      </c>
      <c r="L17">
        <v>29.871099999999998</v>
      </c>
      <c r="M17">
        <v>51.910499999999999</v>
      </c>
      <c r="N17">
        <v>45.52</v>
      </c>
      <c r="O17">
        <f>M17-L17</f>
        <v>22.039400000000001</v>
      </c>
      <c r="P17">
        <f>N17-L17</f>
        <v>15.648900000000005</v>
      </c>
      <c r="Q17" s="12">
        <v>0.28995798433714148</v>
      </c>
      <c r="S17">
        <v>8.5</v>
      </c>
      <c r="T17">
        <v>3200</v>
      </c>
    </row>
    <row r="18" spans="1:22" x14ac:dyDescent="0.35">
      <c r="A18" s="7" t="s">
        <v>234</v>
      </c>
      <c r="B18" s="1" t="s">
        <v>104</v>
      </c>
      <c r="C18" t="s">
        <v>83</v>
      </c>
      <c r="D18" t="s">
        <v>117</v>
      </c>
      <c r="E18" t="str">
        <f>IF(J18="unused", "N", "U")</f>
        <v>U</v>
      </c>
      <c r="F18" t="s">
        <v>143</v>
      </c>
      <c r="G18" t="s">
        <v>136</v>
      </c>
      <c r="H18" t="s">
        <v>167</v>
      </c>
      <c r="I18" t="s">
        <v>18</v>
      </c>
      <c r="J18" t="s">
        <v>7</v>
      </c>
      <c r="L18" s="2">
        <v>29.494800000000001</v>
      </c>
      <c r="M18">
        <v>50.891100000000002</v>
      </c>
      <c r="N18">
        <v>41.4009</v>
      </c>
      <c r="O18">
        <f>M18-L18</f>
        <v>21.3963</v>
      </c>
      <c r="P18">
        <f>N18-L18</f>
        <v>11.906099999999999</v>
      </c>
      <c r="Q18" s="12">
        <v>0.44354397722970801</v>
      </c>
      <c r="S18">
        <v>8.34</v>
      </c>
      <c r="T18">
        <v>2410</v>
      </c>
    </row>
    <row r="19" spans="1:22" x14ac:dyDescent="0.35">
      <c r="A19" s="7" t="s">
        <v>233</v>
      </c>
      <c r="B19" s="1" t="s">
        <v>104</v>
      </c>
      <c r="C19" t="s">
        <v>83</v>
      </c>
      <c r="D19" t="s">
        <v>119</v>
      </c>
      <c r="E19" t="str">
        <f>IF(J19="unused", "N", "U")</f>
        <v>N</v>
      </c>
      <c r="F19" t="s">
        <v>143</v>
      </c>
      <c r="G19" t="s">
        <v>136</v>
      </c>
      <c r="H19" t="s">
        <v>167</v>
      </c>
      <c r="I19" t="s">
        <v>18</v>
      </c>
      <c r="J19" t="s">
        <v>6</v>
      </c>
      <c r="L19">
        <v>29.971900000000002</v>
      </c>
      <c r="M19">
        <v>49.9998</v>
      </c>
      <c r="N19">
        <v>48.390099999999997</v>
      </c>
      <c r="O19">
        <f>M19-L19</f>
        <v>20.027899999999999</v>
      </c>
      <c r="P19">
        <f>N19-L19</f>
        <v>18.418199999999995</v>
      </c>
      <c r="Q19" s="12">
        <v>8.0372879832633665E-2</v>
      </c>
      <c r="S19">
        <v>5.16</v>
      </c>
      <c r="T19">
        <v>447</v>
      </c>
    </row>
    <row r="20" spans="1:22" x14ac:dyDescent="0.35">
      <c r="A20" s="7" t="s">
        <v>184</v>
      </c>
      <c r="B20" s="1" t="s">
        <v>104</v>
      </c>
      <c r="C20" t="s">
        <v>253</v>
      </c>
      <c r="D20" t="s">
        <v>119</v>
      </c>
      <c r="E20" t="str">
        <f>IF(J20="unused", "N", "U")</f>
        <v>N</v>
      </c>
      <c r="F20" t="s">
        <v>152</v>
      </c>
      <c r="G20" t="s">
        <v>136</v>
      </c>
      <c r="H20" t="s">
        <v>167</v>
      </c>
      <c r="I20" t="s">
        <v>17</v>
      </c>
      <c r="J20" t="s">
        <v>6</v>
      </c>
      <c r="L20">
        <v>29.500399999999999</v>
      </c>
      <c r="M20">
        <v>48.024700000000003</v>
      </c>
      <c r="N20">
        <v>38.214100000000002</v>
      </c>
      <c r="O20">
        <f>M20-L20</f>
        <v>18.524300000000004</v>
      </c>
      <c r="P20">
        <f>N20-L20</f>
        <v>8.7137000000000029</v>
      </c>
      <c r="Q20" s="12">
        <v>0.52960705667690544</v>
      </c>
      <c r="S20">
        <v>4.24</v>
      </c>
      <c r="T20">
        <v>142.80000000000001</v>
      </c>
      <c r="V20" t="s">
        <v>250</v>
      </c>
    </row>
    <row r="21" spans="1:22" x14ac:dyDescent="0.35">
      <c r="A21" s="7" t="s">
        <v>185</v>
      </c>
      <c r="B21" s="1" t="s">
        <v>104</v>
      </c>
      <c r="C21" t="s">
        <v>253</v>
      </c>
      <c r="D21" t="s">
        <v>119</v>
      </c>
      <c r="E21" t="str">
        <f>IF(J21="unused", "N", "U")</f>
        <v>U</v>
      </c>
      <c r="F21" t="s">
        <v>152</v>
      </c>
      <c r="G21" t="s">
        <v>136</v>
      </c>
      <c r="H21" t="s">
        <v>167</v>
      </c>
      <c r="I21" t="s">
        <v>17</v>
      </c>
      <c r="J21" t="s">
        <v>7</v>
      </c>
      <c r="L21">
        <v>29.744399999999999</v>
      </c>
      <c r="M21">
        <v>49.108400000000003</v>
      </c>
      <c r="N21">
        <v>37.744500000000002</v>
      </c>
      <c r="O21">
        <f>M21-L21</f>
        <v>19.364000000000004</v>
      </c>
      <c r="P21">
        <f>N21-L21</f>
        <v>8.0001000000000033</v>
      </c>
      <c r="Q21" s="12">
        <v>0.58685705432761814</v>
      </c>
      <c r="S21">
        <v>7.75</v>
      </c>
      <c r="T21">
        <v>1719</v>
      </c>
    </row>
    <row r="22" spans="1:22" x14ac:dyDescent="0.35">
      <c r="A22" s="7" t="s">
        <v>236</v>
      </c>
      <c r="B22" s="1" t="s">
        <v>105</v>
      </c>
      <c r="C22" t="s">
        <v>84</v>
      </c>
      <c r="D22" t="s">
        <v>119</v>
      </c>
      <c r="E22" t="str">
        <f>IF(J22="unused", "N", "U")</f>
        <v>N</v>
      </c>
      <c r="F22" t="s">
        <v>152</v>
      </c>
      <c r="G22" t="s">
        <v>136</v>
      </c>
      <c r="H22" t="s">
        <v>167</v>
      </c>
      <c r="I22" t="s">
        <v>21</v>
      </c>
      <c r="J22" t="s">
        <v>6</v>
      </c>
      <c r="L22">
        <v>29.974599999999999</v>
      </c>
      <c r="M22">
        <v>34.312600000000003</v>
      </c>
      <c r="N22">
        <v>33.992800000000003</v>
      </c>
      <c r="O22">
        <f>M22-L22</f>
        <v>4.3380000000000045</v>
      </c>
      <c r="P22">
        <f>N22-L22</f>
        <v>4.0182000000000038</v>
      </c>
      <c r="Q22" s="12">
        <v>7.3720608575380459E-2</v>
      </c>
      <c r="S22">
        <v>4.32</v>
      </c>
      <c r="T22">
        <v>245</v>
      </c>
    </row>
    <row r="23" spans="1:22" x14ac:dyDescent="0.35">
      <c r="A23" s="7" t="s">
        <v>237</v>
      </c>
      <c r="B23" s="1" t="s">
        <v>105</v>
      </c>
      <c r="C23" t="s">
        <v>84</v>
      </c>
      <c r="D23" t="s">
        <v>119</v>
      </c>
      <c r="E23" t="str">
        <f>IF(J23="unused", "N", "U")</f>
        <v>U</v>
      </c>
      <c r="F23" t="s">
        <v>152</v>
      </c>
      <c r="G23" t="s">
        <v>136</v>
      </c>
      <c r="H23" t="s">
        <v>167</v>
      </c>
      <c r="I23" t="s">
        <v>21</v>
      </c>
      <c r="J23" t="s">
        <v>7</v>
      </c>
      <c r="L23">
        <v>29.697399999999998</v>
      </c>
      <c r="M23">
        <v>47.837699999999998</v>
      </c>
      <c r="N23">
        <v>40.476500000000001</v>
      </c>
      <c r="O23">
        <f>M23-L23</f>
        <v>18.1403</v>
      </c>
      <c r="P23">
        <f>N23-L23</f>
        <v>10.779100000000003</v>
      </c>
      <c r="Q23" s="12">
        <v>0.4057926274648157</v>
      </c>
      <c r="S23">
        <v>8.26</v>
      </c>
      <c r="T23">
        <v>3340</v>
      </c>
    </row>
    <row r="24" spans="1:22" x14ac:dyDescent="0.35">
      <c r="A24" s="7" t="s">
        <v>238</v>
      </c>
      <c r="B24" s="1" t="s">
        <v>106</v>
      </c>
      <c r="C24" t="s">
        <v>85</v>
      </c>
      <c r="D24" t="s">
        <v>119</v>
      </c>
      <c r="E24" t="str">
        <f>IF(J24="unused", "N", "U")</f>
        <v>N</v>
      </c>
      <c r="F24" t="s">
        <v>141</v>
      </c>
      <c r="G24" t="s">
        <v>159</v>
      </c>
      <c r="H24" t="s">
        <v>167</v>
      </c>
      <c r="I24" t="s">
        <v>22</v>
      </c>
      <c r="J24" t="s">
        <v>6</v>
      </c>
      <c r="K24" t="s">
        <v>25</v>
      </c>
      <c r="L24">
        <v>29.6327</v>
      </c>
      <c r="M24">
        <v>35.202100000000002</v>
      </c>
      <c r="N24">
        <v>34.472499999999997</v>
      </c>
      <c r="O24">
        <f>M24-L24</f>
        <v>5.5694000000000017</v>
      </c>
      <c r="P24">
        <f>N24-L24</f>
        <v>4.8397999999999968</v>
      </c>
      <c r="Q24" s="12">
        <v>0.13100154415197413</v>
      </c>
      <c r="S24">
        <v>6</v>
      </c>
      <c r="T24">
        <v>2080</v>
      </c>
    </row>
    <row r="25" spans="1:22" x14ac:dyDescent="0.35">
      <c r="A25" s="7" t="s">
        <v>239</v>
      </c>
      <c r="B25" s="1" t="s">
        <v>106</v>
      </c>
      <c r="C25" t="s">
        <v>85</v>
      </c>
      <c r="D25" t="s">
        <v>119</v>
      </c>
      <c r="E25" t="str">
        <f>IF(J25="unused", "N", "U")</f>
        <v>N</v>
      </c>
      <c r="F25" t="s">
        <v>151</v>
      </c>
      <c r="G25" t="s">
        <v>136</v>
      </c>
      <c r="H25" t="s">
        <v>167</v>
      </c>
      <c r="I25" t="s">
        <v>22</v>
      </c>
      <c r="J25" t="s">
        <v>6</v>
      </c>
      <c r="K25" t="s">
        <v>23</v>
      </c>
      <c r="L25">
        <v>29.551600000000001</v>
      </c>
      <c r="M25">
        <v>44.015000000000001</v>
      </c>
      <c r="N25">
        <v>38.476199999999999</v>
      </c>
      <c r="O25">
        <f>M25-L25</f>
        <v>14.4634</v>
      </c>
      <c r="P25">
        <f>N25-L25</f>
        <v>8.9245999999999981</v>
      </c>
      <c r="Q25" s="12">
        <v>0.38295283266728447</v>
      </c>
      <c r="S25">
        <v>5.56</v>
      </c>
      <c r="T25">
        <v>171.7</v>
      </c>
    </row>
    <row r="26" spans="1:22" x14ac:dyDescent="0.35">
      <c r="A26" s="7" t="s">
        <v>240</v>
      </c>
      <c r="B26" s="1" t="s">
        <v>106</v>
      </c>
      <c r="C26" t="s">
        <v>85</v>
      </c>
      <c r="D26" t="s">
        <v>119</v>
      </c>
      <c r="E26" t="str">
        <f>IF(J26="unused", "N", "U")</f>
        <v>U</v>
      </c>
      <c r="F26" t="s">
        <v>153</v>
      </c>
      <c r="G26" t="s">
        <v>160</v>
      </c>
      <c r="H26" t="s">
        <v>167</v>
      </c>
      <c r="I26" t="s">
        <v>22</v>
      </c>
      <c r="J26" t="s">
        <v>7</v>
      </c>
      <c r="L26">
        <v>29.720500000000001</v>
      </c>
      <c r="M26">
        <v>37.237200000000001</v>
      </c>
      <c r="N26">
        <v>34.722499999999997</v>
      </c>
      <c r="O26">
        <f>M26-L26</f>
        <v>7.5167000000000002</v>
      </c>
      <c r="P26">
        <f>N26-L26</f>
        <v>5.0019999999999953</v>
      </c>
      <c r="Q26" s="12">
        <v>0.33454840555030863</v>
      </c>
      <c r="S26">
        <v>7.56</v>
      </c>
      <c r="T26">
        <v>2260</v>
      </c>
    </row>
    <row r="27" spans="1:22" x14ac:dyDescent="0.35">
      <c r="A27" s="7" t="s">
        <v>197</v>
      </c>
      <c r="B27" s="1" t="s">
        <v>107</v>
      </c>
      <c r="C27" t="s">
        <v>254</v>
      </c>
      <c r="D27" t="s">
        <v>119</v>
      </c>
      <c r="E27" t="str">
        <f>IF(J27="unused", "N", "U")</f>
        <v>N</v>
      </c>
      <c r="F27" t="s">
        <v>152</v>
      </c>
      <c r="G27" t="s">
        <v>136</v>
      </c>
      <c r="H27" t="s">
        <v>167</v>
      </c>
      <c r="I27" t="s">
        <v>27</v>
      </c>
      <c r="J27" t="s">
        <v>6</v>
      </c>
      <c r="L27">
        <v>30.045999999999999</v>
      </c>
      <c r="M27">
        <v>49.184600000000003</v>
      </c>
      <c r="N27">
        <v>39.174100000000003</v>
      </c>
      <c r="O27">
        <f>M27-L27</f>
        <v>19.138600000000004</v>
      </c>
      <c r="P27">
        <f>N27-L27</f>
        <v>9.1281000000000034</v>
      </c>
      <c r="Q27" s="12">
        <v>0.5230528878810361</v>
      </c>
      <c r="S27">
        <v>5.15</v>
      </c>
      <c r="T27">
        <v>195.9</v>
      </c>
    </row>
    <row r="28" spans="1:22" x14ac:dyDescent="0.35">
      <c r="A28" s="7" t="s">
        <v>196</v>
      </c>
      <c r="B28" s="1" t="s">
        <v>107</v>
      </c>
      <c r="C28" t="s">
        <v>254</v>
      </c>
      <c r="D28" t="s">
        <v>119</v>
      </c>
      <c r="E28" t="str">
        <f>IF(J28="unused", "N", "U")</f>
        <v>U</v>
      </c>
      <c r="F28" t="s">
        <v>152</v>
      </c>
      <c r="G28" t="s">
        <v>136</v>
      </c>
      <c r="H28" t="s">
        <v>167</v>
      </c>
      <c r="I28" t="s">
        <v>27</v>
      </c>
      <c r="J28" t="s">
        <v>7</v>
      </c>
      <c r="L28">
        <v>29.920200000000001</v>
      </c>
      <c r="M28">
        <v>48.347999999999999</v>
      </c>
      <c r="N28">
        <v>38.322299999999998</v>
      </c>
      <c r="O28">
        <f>M28-L28</f>
        <v>18.427799999999998</v>
      </c>
      <c r="P28">
        <f>N28-L28</f>
        <v>8.4020999999999972</v>
      </c>
      <c r="Q28" s="12">
        <v>0.54405300687005509</v>
      </c>
      <c r="S28">
        <v>8.23</v>
      </c>
      <c r="T28">
        <v>1039</v>
      </c>
    </row>
    <row r="29" spans="1:22" x14ac:dyDescent="0.35">
      <c r="A29" s="7" t="s">
        <v>195</v>
      </c>
      <c r="B29" s="1" t="s">
        <v>107</v>
      </c>
      <c r="C29" t="s">
        <v>255</v>
      </c>
      <c r="D29" t="s">
        <v>119</v>
      </c>
      <c r="E29" t="str">
        <f>IF(J29="unused", "N", "U")</f>
        <v>N</v>
      </c>
      <c r="F29" t="s">
        <v>152</v>
      </c>
      <c r="G29" t="s">
        <v>136</v>
      </c>
      <c r="H29" t="s">
        <v>167</v>
      </c>
      <c r="I29" t="s">
        <v>26</v>
      </c>
      <c r="J29" t="s">
        <v>6</v>
      </c>
      <c r="L29">
        <v>29.941099999999999</v>
      </c>
      <c r="M29">
        <v>48.904200000000003</v>
      </c>
      <c r="N29">
        <v>41.762099999999997</v>
      </c>
      <c r="O29">
        <f>M29-L29</f>
        <v>18.963100000000004</v>
      </c>
      <c r="P29">
        <f>N29-L29</f>
        <v>11.820999999999998</v>
      </c>
      <c r="Q29" s="12">
        <v>0.37663145793673003</v>
      </c>
      <c r="S29">
        <v>4.88</v>
      </c>
      <c r="T29">
        <v>143.5</v>
      </c>
    </row>
    <row r="30" spans="1:22" x14ac:dyDescent="0.35">
      <c r="A30" s="7" t="s">
        <v>194</v>
      </c>
      <c r="B30" s="1" t="s">
        <v>107</v>
      </c>
      <c r="C30" t="s">
        <v>255</v>
      </c>
      <c r="D30" t="s">
        <v>119</v>
      </c>
      <c r="E30" t="str">
        <f>IF(J30="unused", "N", "U")</f>
        <v>U</v>
      </c>
      <c r="F30" t="s">
        <v>152</v>
      </c>
      <c r="G30" t="s">
        <v>136</v>
      </c>
      <c r="H30" t="s">
        <v>167</v>
      </c>
      <c r="I30" t="s">
        <v>26</v>
      </c>
      <c r="J30" t="s">
        <v>7</v>
      </c>
      <c r="L30">
        <v>29.767299999999999</v>
      </c>
      <c r="M30">
        <v>53.1982</v>
      </c>
      <c r="N30">
        <v>39.974299999999999</v>
      </c>
      <c r="O30">
        <f>M30-L30</f>
        <v>23.430900000000001</v>
      </c>
      <c r="P30">
        <f>N30-L30</f>
        <v>10.207000000000001</v>
      </c>
      <c r="Q30" s="12">
        <v>0.56437866236465517</v>
      </c>
      <c r="S30">
        <v>7.36</v>
      </c>
      <c r="T30">
        <v>1155</v>
      </c>
    </row>
    <row r="31" spans="1:22" x14ac:dyDescent="0.35">
      <c r="A31" s="7" t="s">
        <v>202</v>
      </c>
      <c r="B31" s="1" t="s">
        <v>108</v>
      </c>
      <c r="C31" t="s">
        <v>256</v>
      </c>
      <c r="D31" t="s">
        <v>118</v>
      </c>
      <c r="E31" t="str">
        <f>IF(J31="unused", "N", "U")</f>
        <v>U</v>
      </c>
      <c r="F31" t="s">
        <v>154</v>
      </c>
      <c r="G31" t="s">
        <v>160</v>
      </c>
      <c r="H31" t="s">
        <v>167</v>
      </c>
      <c r="I31" t="s">
        <v>29</v>
      </c>
      <c r="J31" t="s">
        <v>7</v>
      </c>
      <c r="L31">
        <v>29.8978</v>
      </c>
      <c r="M31">
        <v>40.696899999999999</v>
      </c>
      <c r="N31">
        <v>34.353700000000003</v>
      </c>
      <c r="O31">
        <f>M31-L31</f>
        <v>10.799099999999999</v>
      </c>
      <c r="P31">
        <f>N31-L31</f>
        <v>4.4559000000000033</v>
      </c>
      <c r="Q31" s="12">
        <v>0.58738228185682106</v>
      </c>
      <c r="S31">
        <v>7.95</v>
      </c>
      <c r="T31">
        <v>3440</v>
      </c>
    </row>
    <row r="32" spans="1:22" x14ac:dyDescent="0.35">
      <c r="A32" s="7" t="s">
        <v>201</v>
      </c>
      <c r="B32" s="1" t="s">
        <v>108</v>
      </c>
      <c r="C32" t="s">
        <v>256</v>
      </c>
      <c r="D32" t="s">
        <v>117</v>
      </c>
      <c r="E32" t="str">
        <f>IF(J32="unused", "N", "U")</f>
        <v>U</v>
      </c>
      <c r="F32" t="s">
        <v>154</v>
      </c>
      <c r="G32" t="s">
        <v>160</v>
      </c>
      <c r="H32" t="s">
        <v>167</v>
      </c>
      <c r="I32" t="s">
        <v>29</v>
      </c>
      <c r="J32" t="s">
        <v>7</v>
      </c>
      <c r="L32">
        <v>29.634699999999999</v>
      </c>
      <c r="M32">
        <v>35.373600000000003</v>
      </c>
      <c r="N32">
        <v>32.651800000000001</v>
      </c>
      <c r="O32">
        <f>M32-L32</f>
        <v>5.7389000000000046</v>
      </c>
      <c r="P32">
        <f>N32-L32</f>
        <v>3.0171000000000028</v>
      </c>
      <c r="Q32" s="12">
        <v>0.47427207304535707</v>
      </c>
      <c r="S32">
        <v>8.01</v>
      </c>
      <c r="T32">
        <v>2310</v>
      </c>
    </row>
    <row r="33" spans="1:20" x14ac:dyDescent="0.35">
      <c r="A33" s="7" t="s">
        <v>198</v>
      </c>
      <c r="B33" s="1" t="s">
        <v>108</v>
      </c>
      <c r="C33" t="s">
        <v>256</v>
      </c>
      <c r="D33" t="s">
        <v>119</v>
      </c>
      <c r="E33" t="str">
        <f>IF(J33="unused", "N", "U")</f>
        <v>N</v>
      </c>
      <c r="F33" t="s">
        <v>141</v>
      </c>
      <c r="G33" t="s">
        <v>159</v>
      </c>
      <c r="H33" t="s">
        <v>167</v>
      </c>
      <c r="I33" t="s">
        <v>29</v>
      </c>
      <c r="J33" t="s">
        <v>6</v>
      </c>
      <c r="K33" t="s">
        <v>25</v>
      </c>
      <c r="L33">
        <v>29.6739</v>
      </c>
      <c r="M33">
        <v>32.638300000000001</v>
      </c>
      <c r="N33">
        <v>31.9955</v>
      </c>
      <c r="O33">
        <f>M33-L33</f>
        <v>2.9644000000000013</v>
      </c>
      <c r="P33">
        <f>N33-L33</f>
        <v>2.3216000000000001</v>
      </c>
      <c r="Q33" s="12">
        <v>0.21683983268114992</v>
      </c>
      <c r="S33">
        <v>7</v>
      </c>
      <c r="T33">
        <v>1541</v>
      </c>
    </row>
    <row r="34" spans="1:20" x14ac:dyDescent="0.35">
      <c r="A34" s="7" t="s">
        <v>199</v>
      </c>
      <c r="B34" s="1" t="s">
        <v>108</v>
      </c>
      <c r="C34" t="s">
        <v>256</v>
      </c>
      <c r="D34" t="s">
        <v>119</v>
      </c>
      <c r="E34" t="str">
        <f>IF(J34="unused", "N", "U")</f>
        <v>N</v>
      </c>
      <c r="F34" t="s">
        <v>147</v>
      </c>
      <c r="G34" t="s">
        <v>159</v>
      </c>
      <c r="H34" t="s">
        <v>167</v>
      </c>
      <c r="I34" t="s">
        <v>29</v>
      </c>
      <c r="J34" t="s">
        <v>6</v>
      </c>
      <c r="K34" t="s">
        <v>30</v>
      </c>
      <c r="L34">
        <v>29.916599999999999</v>
      </c>
      <c r="M34">
        <v>32.691299999999998</v>
      </c>
      <c r="N34">
        <v>32.378100000000003</v>
      </c>
      <c r="O34">
        <f>M34-L34</f>
        <v>2.7746999999999993</v>
      </c>
      <c r="P34">
        <f>N34-L34</f>
        <v>2.4615000000000045</v>
      </c>
      <c r="Q34" s="12">
        <v>0.11287706779111072</v>
      </c>
      <c r="S34">
        <v>6.52</v>
      </c>
      <c r="T34">
        <v>1161</v>
      </c>
    </row>
    <row r="35" spans="1:20" x14ac:dyDescent="0.35">
      <c r="A35" s="7" t="s">
        <v>200</v>
      </c>
      <c r="B35" s="1" t="s">
        <v>108</v>
      </c>
      <c r="C35" t="s">
        <v>256</v>
      </c>
      <c r="D35" t="s">
        <v>119</v>
      </c>
      <c r="E35" t="str">
        <f>IF(J35="unused", "N", "U")</f>
        <v>N</v>
      </c>
      <c r="F35" t="s">
        <v>140</v>
      </c>
      <c r="G35" t="s">
        <v>136</v>
      </c>
      <c r="H35" t="s">
        <v>167</v>
      </c>
      <c r="I35" t="s">
        <v>29</v>
      </c>
      <c r="J35" t="s">
        <v>6</v>
      </c>
      <c r="K35" t="s">
        <v>24</v>
      </c>
      <c r="L35">
        <v>29.994299999999999</v>
      </c>
      <c r="M35">
        <v>56.385599999999997</v>
      </c>
      <c r="N35">
        <v>43.907299999999999</v>
      </c>
      <c r="O35">
        <f>M35-L35</f>
        <v>26.391299999999998</v>
      </c>
      <c r="P35">
        <f>N35-L35</f>
        <v>13.913</v>
      </c>
      <c r="Q35" s="12">
        <v>0.47281869403932353</v>
      </c>
      <c r="S35">
        <v>4.9000000000000004</v>
      </c>
      <c r="T35">
        <v>253</v>
      </c>
    </row>
    <row r="36" spans="1:20" x14ac:dyDescent="0.35">
      <c r="A36" s="7" t="s">
        <v>207</v>
      </c>
      <c r="B36" s="1" t="s">
        <v>109</v>
      </c>
      <c r="C36" t="s">
        <v>257</v>
      </c>
      <c r="D36" t="s">
        <v>118</v>
      </c>
      <c r="E36" t="str">
        <f>IF(J36="unused", "N", "U")</f>
        <v>U</v>
      </c>
      <c r="F36" t="s">
        <v>151</v>
      </c>
      <c r="G36" t="s">
        <v>136</v>
      </c>
      <c r="H36" t="s">
        <v>167</v>
      </c>
      <c r="I36" t="s">
        <v>35</v>
      </c>
      <c r="J36" t="s">
        <v>7</v>
      </c>
      <c r="K36" t="s">
        <v>36</v>
      </c>
      <c r="L36">
        <v>29.603000000000002</v>
      </c>
      <c r="M36">
        <v>56.57</v>
      </c>
      <c r="N36">
        <v>40.254899999999999</v>
      </c>
      <c r="O36">
        <f>M36-L36</f>
        <v>26.966999999999999</v>
      </c>
      <c r="P36">
        <f>N36-L36</f>
        <v>10.651899999999998</v>
      </c>
      <c r="Q36" s="12">
        <v>0.60500241035339497</v>
      </c>
      <c r="S36">
        <v>8.3000000000000007</v>
      </c>
      <c r="T36">
        <v>1059</v>
      </c>
    </row>
    <row r="37" spans="1:20" x14ac:dyDescent="0.35">
      <c r="A37" s="7" t="s">
        <v>207</v>
      </c>
      <c r="B37" s="1" t="s">
        <v>109</v>
      </c>
      <c r="C37" t="s">
        <v>257</v>
      </c>
      <c r="D37" t="s">
        <v>118</v>
      </c>
      <c r="E37" t="str">
        <f>IF(J37="unused", "N", "U")</f>
        <v>U</v>
      </c>
      <c r="F37" t="s">
        <v>151</v>
      </c>
      <c r="G37" t="s">
        <v>136</v>
      </c>
      <c r="H37" t="s">
        <v>167</v>
      </c>
      <c r="I37" t="s">
        <v>35</v>
      </c>
      <c r="J37" t="s">
        <v>7</v>
      </c>
      <c r="K37" t="s">
        <v>37</v>
      </c>
      <c r="L37">
        <v>29.356100000000001</v>
      </c>
      <c r="M37">
        <v>51.198799999999999</v>
      </c>
      <c r="N37">
        <v>38.046999999999997</v>
      </c>
      <c r="O37">
        <f>M37-L37</f>
        <v>21.842699999999997</v>
      </c>
      <c r="P37">
        <f>N37-L37</f>
        <v>8.6908999999999956</v>
      </c>
      <c r="Q37" s="12">
        <v>0.60211420749266364</v>
      </c>
      <c r="S37">
        <v>8.09</v>
      </c>
      <c r="T37">
        <v>573</v>
      </c>
    </row>
    <row r="38" spans="1:20" x14ac:dyDescent="0.35">
      <c r="A38" s="7" t="s">
        <v>205</v>
      </c>
      <c r="B38" s="1" t="s">
        <v>109</v>
      </c>
      <c r="C38" t="s">
        <v>257</v>
      </c>
      <c r="D38" t="s">
        <v>117</v>
      </c>
      <c r="E38" t="str">
        <f>IF(J38="unused", "N", "U")</f>
        <v>U</v>
      </c>
      <c r="F38" t="s">
        <v>151</v>
      </c>
      <c r="G38" t="s">
        <v>136</v>
      </c>
      <c r="H38" t="s">
        <v>167</v>
      </c>
      <c r="I38" t="s">
        <v>35</v>
      </c>
      <c r="J38" t="s">
        <v>7</v>
      </c>
      <c r="L38">
        <v>29.5242</v>
      </c>
      <c r="M38">
        <v>42.178199999999997</v>
      </c>
      <c r="N38">
        <v>38.669800000000002</v>
      </c>
      <c r="O38">
        <f>M38-L38</f>
        <v>12.653999999999996</v>
      </c>
      <c r="P38">
        <f>N38-L38</f>
        <v>9.1456000000000017</v>
      </c>
      <c r="Q38" s="12">
        <v>0.27725620357199271</v>
      </c>
      <c r="S38">
        <v>8.2799999999999994</v>
      </c>
      <c r="T38">
        <v>1233</v>
      </c>
    </row>
    <row r="39" spans="1:20" x14ac:dyDescent="0.35">
      <c r="A39" s="7" t="s">
        <v>206</v>
      </c>
      <c r="B39" s="1" t="s">
        <v>109</v>
      </c>
      <c r="C39" t="s">
        <v>257</v>
      </c>
      <c r="D39" t="s">
        <v>119</v>
      </c>
      <c r="E39" t="str">
        <f>IF(J39="unused", "N", "U")</f>
        <v>N</v>
      </c>
      <c r="F39" t="s">
        <v>151</v>
      </c>
      <c r="G39" t="s">
        <v>136</v>
      </c>
      <c r="H39" t="s">
        <v>167</v>
      </c>
      <c r="I39" t="s">
        <v>35</v>
      </c>
      <c r="J39" t="s">
        <v>6</v>
      </c>
      <c r="L39">
        <v>29.1279</v>
      </c>
      <c r="M39">
        <v>41.746099999999998</v>
      </c>
      <c r="N39">
        <v>35.9754</v>
      </c>
      <c r="O39">
        <f>M39-L39</f>
        <v>12.618199999999998</v>
      </c>
      <c r="P39">
        <f>N39-L39</f>
        <v>6.8475000000000001</v>
      </c>
      <c r="Q39" s="12">
        <v>0.45733147358577286</v>
      </c>
      <c r="S39">
        <v>5.6</v>
      </c>
      <c r="T39">
        <v>114.1</v>
      </c>
    </row>
    <row r="40" spans="1:20" x14ac:dyDescent="0.35">
      <c r="A40" s="7" t="s">
        <v>204</v>
      </c>
      <c r="B40" s="1" t="s">
        <v>109</v>
      </c>
      <c r="C40" t="s">
        <v>258</v>
      </c>
      <c r="D40" t="s">
        <v>119</v>
      </c>
      <c r="E40" t="str">
        <f>IF(J40="unused", "N", "U")</f>
        <v>N</v>
      </c>
      <c r="F40" t="s">
        <v>151</v>
      </c>
      <c r="G40" t="s">
        <v>136</v>
      </c>
      <c r="H40" t="s">
        <v>167</v>
      </c>
      <c r="I40" t="s">
        <v>34</v>
      </c>
      <c r="J40" t="s">
        <v>6</v>
      </c>
      <c r="L40">
        <v>29.618500000000001</v>
      </c>
      <c r="M40">
        <v>42.132800000000003</v>
      </c>
      <c r="N40">
        <v>36.192700000000002</v>
      </c>
      <c r="O40">
        <f>M40-L40</f>
        <v>12.514300000000002</v>
      </c>
      <c r="P40">
        <f>N40-L40</f>
        <v>6.5742000000000012</v>
      </c>
      <c r="Q40" s="12">
        <v>0.47466498325915152</v>
      </c>
      <c r="S40">
        <v>4.76</v>
      </c>
      <c r="T40">
        <v>116.4</v>
      </c>
    </row>
    <row r="41" spans="1:20" x14ac:dyDescent="0.35">
      <c r="A41" s="7" t="s">
        <v>203</v>
      </c>
      <c r="B41" s="1" t="s">
        <v>109</v>
      </c>
      <c r="C41" t="s">
        <v>258</v>
      </c>
      <c r="D41" t="s">
        <v>119</v>
      </c>
      <c r="E41" t="str">
        <f>IF(J41="unused", "N", "U")</f>
        <v>U</v>
      </c>
      <c r="F41" t="s">
        <v>151</v>
      </c>
      <c r="G41" t="s">
        <v>136</v>
      </c>
      <c r="H41" t="s">
        <v>167</v>
      </c>
      <c r="I41" t="s">
        <v>34</v>
      </c>
      <c r="J41" t="s">
        <v>7</v>
      </c>
      <c r="L41">
        <v>29.3279</v>
      </c>
      <c r="M41">
        <v>50.329000000000001</v>
      </c>
      <c r="N41">
        <v>38.333500000000001</v>
      </c>
      <c r="O41">
        <f>M41-L41</f>
        <v>21.001100000000001</v>
      </c>
      <c r="P41">
        <f>N41-L41</f>
        <v>9.0056000000000012</v>
      </c>
      <c r="Q41" s="12">
        <v>0.57118436653318161</v>
      </c>
      <c r="S41">
        <v>7.43</v>
      </c>
      <c r="T41">
        <v>921</v>
      </c>
    </row>
    <row r="42" spans="1:20" x14ac:dyDescent="0.35">
      <c r="A42" s="7" t="s">
        <v>209</v>
      </c>
      <c r="B42" s="1" t="s">
        <v>110</v>
      </c>
      <c r="C42" t="s">
        <v>259</v>
      </c>
      <c r="D42" t="s">
        <v>119</v>
      </c>
      <c r="E42" t="str">
        <f>IF(J42="unused", "N", "U")</f>
        <v>N</v>
      </c>
      <c r="F42" t="s">
        <v>151</v>
      </c>
      <c r="G42" t="s">
        <v>136</v>
      </c>
      <c r="H42" t="s">
        <v>167</v>
      </c>
      <c r="I42" t="s">
        <v>38</v>
      </c>
      <c r="J42" t="s">
        <v>6</v>
      </c>
      <c r="L42">
        <v>29.269200000000001</v>
      </c>
      <c r="M42">
        <v>37.283799999999999</v>
      </c>
      <c r="N42">
        <v>36.562100000000001</v>
      </c>
      <c r="O42">
        <f>M42-L42</f>
        <v>8.0145999999999979</v>
      </c>
      <c r="P42">
        <f>N42-L42</f>
        <v>7.2928999999999995</v>
      </c>
      <c r="Q42" s="12">
        <v>9.0048162104159737E-2</v>
      </c>
      <c r="S42">
        <v>3.35</v>
      </c>
      <c r="T42">
        <v>237</v>
      </c>
    </row>
    <row r="43" spans="1:20" x14ac:dyDescent="0.35">
      <c r="A43" s="7" t="s">
        <v>208</v>
      </c>
      <c r="B43" s="1" t="s">
        <v>110</v>
      </c>
      <c r="C43" t="s">
        <v>259</v>
      </c>
      <c r="D43" t="s">
        <v>119</v>
      </c>
      <c r="E43" t="str">
        <f>IF(J43="unused", "N", "U")</f>
        <v>U</v>
      </c>
      <c r="F43" t="s">
        <v>151</v>
      </c>
      <c r="G43" t="s">
        <v>136</v>
      </c>
      <c r="H43" t="s">
        <v>167</v>
      </c>
      <c r="I43" t="s">
        <v>38</v>
      </c>
      <c r="J43" t="s">
        <v>7</v>
      </c>
      <c r="L43">
        <v>29.3139</v>
      </c>
      <c r="M43">
        <v>41.538699999999999</v>
      </c>
      <c r="N43">
        <v>34.659100000000002</v>
      </c>
      <c r="O43">
        <f>M43-L43</f>
        <v>12.224799999999998</v>
      </c>
      <c r="P43">
        <f>N43-L43</f>
        <v>5.3452000000000019</v>
      </c>
      <c r="Q43" s="12">
        <v>0.56275767292716428</v>
      </c>
      <c r="S43">
        <v>7.38</v>
      </c>
      <c r="T43">
        <v>1220</v>
      </c>
    </row>
    <row r="44" spans="1:20" x14ac:dyDescent="0.35">
      <c r="A44" s="7" t="s">
        <v>213</v>
      </c>
      <c r="B44" s="1" t="s">
        <v>110</v>
      </c>
      <c r="C44" t="s">
        <v>260</v>
      </c>
      <c r="D44" t="s">
        <v>119</v>
      </c>
      <c r="E44" t="str">
        <f>IF(J44="unused", "N", "U")</f>
        <v>N</v>
      </c>
      <c r="F44" t="s">
        <v>151</v>
      </c>
      <c r="G44" t="s">
        <v>136</v>
      </c>
      <c r="H44" t="s">
        <v>167</v>
      </c>
      <c r="I44" t="s">
        <v>40</v>
      </c>
      <c r="J44" t="s">
        <v>6</v>
      </c>
      <c r="L44">
        <v>29.152999999999999</v>
      </c>
      <c r="M44">
        <v>35.374499999999998</v>
      </c>
      <c r="N44">
        <v>34.846499999999999</v>
      </c>
      <c r="O44">
        <f>M44-L44</f>
        <v>6.2214999999999989</v>
      </c>
      <c r="P44">
        <f>N44-L44</f>
        <v>5.6935000000000002</v>
      </c>
      <c r="Q44" s="12">
        <v>8.4866993490315651E-2</v>
      </c>
      <c r="S44">
        <v>4.12</v>
      </c>
      <c r="T44">
        <v>100.6</v>
      </c>
    </row>
    <row r="45" spans="1:20" x14ac:dyDescent="0.35">
      <c r="A45" s="7" t="s">
        <v>212</v>
      </c>
      <c r="B45" s="1" t="s">
        <v>110</v>
      </c>
      <c r="C45" t="s">
        <v>260</v>
      </c>
      <c r="D45" t="s">
        <v>119</v>
      </c>
      <c r="E45" t="str">
        <f>IF(J45="unused", "N", "U")</f>
        <v>U</v>
      </c>
      <c r="F45" t="s">
        <v>151</v>
      </c>
      <c r="G45" t="s">
        <v>136</v>
      </c>
      <c r="H45" t="s">
        <v>167</v>
      </c>
      <c r="I45" t="s">
        <v>40</v>
      </c>
      <c r="J45" t="s">
        <v>7</v>
      </c>
      <c r="L45">
        <v>29.770099999999999</v>
      </c>
      <c r="M45">
        <v>44.121600000000001</v>
      </c>
      <c r="N45">
        <v>35.301299999999998</v>
      </c>
      <c r="O45">
        <f>M45-L45</f>
        <v>14.351500000000001</v>
      </c>
      <c r="P45">
        <f>N45-L45</f>
        <v>5.5311999999999983</v>
      </c>
      <c r="Q45" s="12">
        <v>0.61459080932306742</v>
      </c>
      <c r="S45">
        <v>9.59</v>
      </c>
      <c r="T45">
        <v>2120</v>
      </c>
    </row>
    <row r="46" spans="1:20" x14ac:dyDescent="0.35">
      <c r="A46" s="7" t="s">
        <v>211</v>
      </c>
      <c r="B46" s="1" t="s">
        <v>110</v>
      </c>
      <c r="C46" t="s">
        <v>261</v>
      </c>
      <c r="D46" t="s">
        <v>119</v>
      </c>
      <c r="E46" t="str">
        <f>IF(J46="unused", "N", "U")</f>
        <v>N</v>
      </c>
      <c r="F46" t="s">
        <v>155</v>
      </c>
      <c r="G46" t="s">
        <v>136</v>
      </c>
      <c r="H46" t="s">
        <v>167</v>
      </c>
      <c r="I46" t="s">
        <v>39</v>
      </c>
      <c r="J46" t="s">
        <v>6</v>
      </c>
      <c r="L46">
        <v>29.510899999999999</v>
      </c>
      <c r="M46">
        <v>54.385399999999997</v>
      </c>
      <c r="N46">
        <v>41.759</v>
      </c>
      <c r="O46">
        <f>M46-L46</f>
        <v>24.874499999999998</v>
      </c>
      <c r="P46">
        <f>N46-L46</f>
        <v>12.248100000000001</v>
      </c>
      <c r="Q46" s="12">
        <v>0.50760417294819993</v>
      </c>
      <c r="S46">
        <v>3.8</v>
      </c>
      <c r="T46">
        <v>142.1</v>
      </c>
    </row>
    <row r="47" spans="1:20" x14ac:dyDescent="0.35">
      <c r="A47" s="7" t="s">
        <v>210</v>
      </c>
      <c r="B47" s="1" t="s">
        <v>110</v>
      </c>
      <c r="C47" t="s">
        <v>261</v>
      </c>
      <c r="D47" t="s">
        <v>119</v>
      </c>
      <c r="E47" t="str">
        <f>IF(J47="unused", "N", "U")</f>
        <v>U</v>
      </c>
      <c r="F47" t="s">
        <v>155</v>
      </c>
      <c r="G47" t="s">
        <v>136</v>
      </c>
      <c r="H47" t="s">
        <v>167</v>
      </c>
      <c r="I47" t="s">
        <v>39</v>
      </c>
      <c r="J47" t="s">
        <v>7</v>
      </c>
      <c r="L47">
        <v>29.571100000000001</v>
      </c>
      <c r="M47">
        <v>47.6312</v>
      </c>
      <c r="N47">
        <v>41.384599999999999</v>
      </c>
      <c r="O47">
        <f>M47-L47</f>
        <v>18.060099999999998</v>
      </c>
      <c r="P47">
        <f>N47-L47</f>
        <v>11.813499999999998</v>
      </c>
      <c r="Q47" s="12">
        <v>0.34587848350784334</v>
      </c>
      <c r="S47">
        <v>7.82</v>
      </c>
      <c r="T47">
        <v>1872</v>
      </c>
    </row>
    <row r="48" spans="1:20" x14ac:dyDescent="0.35">
      <c r="A48" s="7" t="s">
        <v>215</v>
      </c>
      <c r="B48" s="1" t="s">
        <v>111</v>
      </c>
      <c r="C48" t="s">
        <v>262</v>
      </c>
      <c r="D48" t="s">
        <v>119</v>
      </c>
      <c r="E48" t="str">
        <f>IF(J48="unused", "N", "U")</f>
        <v>N</v>
      </c>
      <c r="F48" t="s">
        <v>155</v>
      </c>
      <c r="G48" t="s">
        <v>136</v>
      </c>
      <c r="H48" t="s">
        <v>167</v>
      </c>
      <c r="I48" t="s">
        <v>41</v>
      </c>
      <c r="J48" t="s">
        <v>6</v>
      </c>
      <c r="L48">
        <v>29.622399999999999</v>
      </c>
      <c r="M48">
        <v>54.720399999999998</v>
      </c>
      <c r="N48">
        <v>41.805500000000002</v>
      </c>
      <c r="O48">
        <f>M48-L48</f>
        <v>25.097999999999999</v>
      </c>
      <c r="P48">
        <f>N48-L48</f>
        <v>12.183100000000003</v>
      </c>
      <c r="Q48" s="12">
        <v>0.51457885090445443</v>
      </c>
      <c r="S48">
        <v>4.0999999999999996</v>
      </c>
      <c r="T48">
        <v>128.69999999999999</v>
      </c>
    </row>
    <row r="49" spans="1:20" x14ac:dyDescent="0.35">
      <c r="A49" s="7" t="s">
        <v>214</v>
      </c>
      <c r="B49" s="1" t="s">
        <v>111</v>
      </c>
      <c r="C49" t="s">
        <v>262</v>
      </c>
      <c r="D49" t="s">
        <v>119</v>
      </c>
      <c r="E49" t="str">
        <f>IF(J49="unused", "N", "U")</f>
        <v>U</v>
      </c>
      <c r="F49" t="s">
        <v>155</v>
      </c>
      <c r="G49" t="s">
        <v>136</v>
      </c>
      <c r="H49" t="s">
        <v>167</v>
      </c>
      <c r="I49" t="s">
        <v>41</v>
      </c>
      <c r="J49" t="s">
        <v>7</v>
      </c>
      <c r="L49">
        <v>29.653500000000001</v>
      </c>
      <c r="M49">
        <v>47.641800000000003</v>
      </c>
      <c r="N49">
        <v>38.65</v>
      </c>
      <c r="O49">
        <f>M49-L49</f>
        <v>17.988300000000002</v>
      </c>
      <c r="P49">
        <f>N49-L49</f>
        <v>8.9964999999999975</v>
      </c>
      <c r="Q49" s="12">
        <v>0.49986935952813794</v>
      </c>
      <c r="S49">
        <v>8.1999999999999993</v>
      </c>
      <c r="T49">
        <v>743</v>
      </c>
    </row>
    <row r="50" spans="1:20" x14ac:dyDescent="0.35">
      <c r="A50" s="7" t="s">
        <v>217</v>
      </c>
      <c r="B50" s="1" t="s">
        <v>111</v>
      </c>
      <c r="C50" t="s">
        <v>263</v>
      </c>
      <c r="D50" t="s">
        <v>119</v>
      </c>
      <c r="E50" t="str">
        <f>IF(J50="unused", "N", "U")</f>
        <v>N</v>
      </c>
      <c r="F50" t="s">
        <v>151</v>
      </c>
      <c r="G50" t="s">
        <v>136</v>
      </c>
      <c r="H50" t="s">
        <v>167</v>
      </c>
      <c r="I50" t="s">
        <v>42</v>
      </c>
      <c r="J50" t="s">
        <v>6</v>
      </c>
      <c r="L50">
        <v>29.208600000000001</v>
      </c>
      <c r="M50">
        <v>45.763800000000003</v>
      </c>
      <c r="N50">
        <v>36.440199999999997</v>
      </c>
      <c r="O50">
        <f>M50-L50</f>
        <v>16.555200000000003</v>
      </c>
      <c r="P50">
        <f>N50-L50</f>
        <v>7.2315999999999967</v>
      </c>
      <c r="Q50" s="12">
        <v>0.56318256499468478</v>
      </c>
      <c r="S50">
        <v>3.95</v>
      </c>
      <c r="T50">
        <v>105.7</v>
      </c>
    </row>
    <row r="51" spans="1:20" x14ac:dyDescent="0.35">
      <c r="A51" s="7" t="s">
        <v>216</v>
      </c>
      <c r="B51" s="1" t="s">
        <v>111</v>
      </c>
      <c r="C51" t="s">
        <v>263</v>
      </c>
      <c r="D51" t="s">
        <v>119</v>
      </c>
      <c r="E51" t="str">
        <f>IF(J51="unused", "N", "U")</f>
        <v>U</v>
      </c>
      <c r="F51" t="s">
        <v>151</v>
      </c>
      <c r="G51" t="s">
        <v>136</v>
      </c>
      <c r="H51" t="s">
        <v>167</v>
      </c>
      <c r="I51" t="s">
        <v>42</v>
      </c>
      <c r="J51" t="s">
        <v>7</v>
      </c>
      <c r="L51">
        <v>29.2683</v>
      </c>
      <c r="M51">
        <v>45.3232</v>
      </c>
      <c r="N51">
        <v>37.684100000000001</v>
      </c>
      <c r="O51">
        <f>M51-L51</f>
        <v>16.0549</v>
      </c>
      <c r="P51">
        <f>N51-L51</f>
        <v>8.4158000000000008</v>
      </c>
      <c r="Q51" s="12">
        <v>0.47581112308391826</v>
      </c>
      <c r="S51">
        <v>6.2</v>
      </c>
      <c r="T51">
        <v>428</v>
      </c>
    </row>
    <row r="52" spans="1:20" x14ac:dyDescent="0.35">
      <c r="A52" s="8" t="s">
        <v>221</v>
      </c>
      <c r="B52" s="1" t="s">
        <v>112</v>
      </c>
      <c r="C52" t="s">
        <v>264</v>
      </c>
      <c r="D52" t="s">
        <v>119</v>
      </c>
      <c r="E52" t="str">
        <f>IF(J52="unused", "N", "U")</f>
        <v>N</v>
      </c>
      <c r="F52" t="s">
        <v>152</v>
      </c>
      <c r="G52" t="s">
        <v>136</v>
      </c>
      <c r="H52" t="s">
        <v>167</v>
      </c>
      <c r="I52" t="s">
        <v>45</v>
      </c>
      <c r="J52" t="s">
        <v>6</v>
      </c>
      <c r="L52">
        <v>29.442900000000002</v>
      </c>
      <c r="M52">
        <v>44.116300000000003</v>
      </c>
      <c r="N52">
        <v>38.456000000000003</v>
      </c>
      <c r="O52">
        <f>M52-L52</f>
        <v>14.673400000000001</v>
      </c>
      <c r="P52">
        <f>N52-L52</f>
        <v>9.0131000000000014</v>
      </c>
      <c r="Q52" s="12">
        <v>0.38575245001158553</v>
      </c>
      <c r="S52">
        <v>7.74</v>
      </c>
      <c r="T52">
        <v>1480</v>
      </c>
    </row>
    <row r="53" spans="1:20" x14ac:dyDescent="0.35">
      <c r="A53" s="7" t="s">
        <v>220</v>
      </c>
      <c r="B53" s="1" t="s">
        <v>112</v>
      </c>
      <c r="C53" t="s">
        <v>264</v>
      </c>
      <c r="D53" t="s">
        <v>119</v>
      </c>
      <c r="E53" t="str">
        <f>IF(J53="unused", "N", "U")</f>
        <v>U</v>
      </c>
      <c r="F53" t="s">
        <v>152</v>
      </c>
      <c r="G53" t="s">
        <v>136</v>
      </c>
      <c r="H53" t="s">
        <v>167</v>
      </c>
      <c r="I53" t="s">
        <v>45</v>
      </c>
      <c r="J53" t="s">
        <v>7</v>
      </c>
      <c r="L53">
        <v>29.514700000000001</v>
      </c>
      <c r="M53">
        <v>44.971200000000003</v>
      </c>
      <c r="N53">
        <v>39.686199999999999</v>
      </c>
      <c r="O53">
        <f>M53-L53</f>
        <v>15.456500000000002</v>
      </c>
      <c r="P53">
        <f>N53-L53</f>
        <v>10.171499999999998</v>
      </c>
      <c r="Q53" s="12">
        <v>0.34192734448290385</v>
      </c>
      <c r="S53">
        <v>5.21</v>
      </c>
      <c r="T53">
        <v>212</v>
      </c>
    </row>
    <row r="54" spans="1:20" x14ac:dyDescent="0.35">
      <c r="A54" s="7" t="s">
        <v>218</v>
      </c>
      <c r="B54" s="1" t="s">
        <v>112</v>
      </c>
      <c r="C54" t="s">
        <v>265</v>
      </c>
      <c r="D54" t="s">
        <v>118</v>
      </c>
      <c r="E54" t="str">
        <f>IF(J54="unused", "N", "U")</f>
        <v>U</v>
      </c>
      <c r="F54" t="s">
        <v>156</v>
      </c>
      <c r="G54" t="s">
        <v>139</v>
      </c>
      <c r="H54" t="s">
        <v>167</v>
      </c>
      <c r="I54" t="s">
        <v>43</v>
      </c>
      <c r="J54" t="s">
        <v>7</v>
      </c>
      <c r="K54" t="s">
        <v>44</v>
      </c>
      <c r="L54">
        <v>29.697600000000001</v>
      </c>
      <c r="M54">
        <v>37.171599999999998</v>
      </c>
      <c r="N54">
        <v>35.115499999999997</v>
      </c>
      <c r="O54">
        <f>M54-L54</f>
        <v>7.4739999999999966</v>
      </c>
      <c r="P54">
        <f>N54-L54</f>
        <v>5.4178999999999959</v>
      </c>
      <c r="Q54" s="12">
        <v>0.27510034787262533</v>
      </c>
      <c r="S54">
        <v>8.15</v>
      </c>
      <c r="T54">
        <v>2170</v>
      </c>
    </row>
    <row r="55" spans="1:20" x14ac:dyDescent="0.35">
      <c r="A55" s="7" t="s">
        <v>219</v>
      </c>
      <c r="B55" s="1" t="s">
        <v>112</v>
      </c>
      <c r="C55" t="s">
        <v>265</v>
      </c>
      <c r="D55" t="s">
        <v>117</v>
      </c>
      <c r="E55" t="str">
        <f>IF(J55="unused", "N", "U")</f>
        <v>U</v>
      </c>
      <c r="F55" t="s">
        <v>152</v>
      </c>
      <c r="G55" t="s">
        <v>136</v>
      </c>
      <c r="H55" t="s">
        <v>167</v>
      </c>
      <c r="I55" t="s">
        <v>43</v>
      </c>
      <c r="J55" t="s">
        <v>7</v>
      </c>
      <c r="L55">
        <v>29.927900000000001</v>
      </c>
      <c r="M55">
        <v>45.027999999999999</v>
      </c>
      <c r="N55">
        <v>39.059899999999999</v>
      </c>
      <c r="O55">
        <f>M55-L55</f>
        <v>15.100099999999998</v>
      </c>
      <c r="P55">
        <f>N55-L55</f>
        <v>9.1319999999999979</v>
      </c>
      <c r="Q55" s="12">
        <v>0.39523579314044283</v>
      </c>
      <c r="S55">
        <v>7.02</v>
      </c>
      <c r="T55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zoomScaleNormal="100" workbookViewId="0">
      <selection activeCell="D14" sqref="D14"/>
    </sheetView>
  </sheetViews>
  <sheetFormatPr defaultRowHeight="14.5" x14ac:dyDescent="0.35"/>
  <cols>
    <col min="1" max="1" width="18.54296875" customWidth="1"/>
    <col min="2" max="3" width="13.90625" customWidth="1"/>
    <col min="4" max="4" width="9.36328125" customWidth="1"/>
    <col min="5" max="5" width="14" customWidth="1"/>
    <col min="6" max="8" width="11.90625" customWidth="1"/>
    <col min="9" max="9" width="18" customWidth="1"/>
    <col min="10" max="11" width="11.90625" customWidth="1"/>
    <col min="12" max="12" width="8.90625" customWidth="1"/>
    <col min="13" max="13" width="12.08984375" customWidth="1"/>
    <col min="14" max="14" width="12" customWidth="1"/>
    <col min="15" max="16" width="8.90625" customWidth="1"/>
    <col min="17" max="17" width="16" style="12" customWidth="1"/>
    <col min="18" max="18" width="18.08984375" customWidth="1"/>
    <col min="21" max="21" width="18.453125" customWidth="1"/>
  </cols>
  <sheetData>
    <row r="1" spans="1:22" s="4" customFormat="1" x14ac:dyDescent="0.35">
      <c r="A1" s="4" t="s">
        <v>171</v>
      </c>
      <c r="B1" s="4" t="s">
        <v>113</v>
      </c>
      <c r="C1" s="4" t="s">
        <v>115</v>
      </c>
      <c r="D1" s="4" t="s">
        <v>127</v>
      </c>
      <c r="E1" s="4" t="s">
        <v>126</v>
      </c>
      <c r="F1" s="4" t="s">
        <v>134</v>
      </c>
      <c r="G1" s="4" t="s">
        <v>157</v>
      </c>
      <c r="H1" s="4" t="s">
        <v>165</v>
      </c>
      <c r="I1" s="4" t="s">
        <v>0</v>
      </c>
      <c r="J1" s="4" t="s">
        <v>5</v>
      </c>
      <c r="L1" s="4" t="s">
        <v>1</v>
      </c>
      <c r="M1" s="4" t="s">
        <v>2</v>
      </c>
      <c r="N1" s="4" t="s">
        <v>3</v>
      </c>
      <c r="O1" s="4" t="s">
        <v>31</v>
      </c>
      <c r="P1" s="4" t="s">
        <v>32</v>
      </c>
      <c r="Q1" s="11" t="s">
        <v>33</v>
      </c>
      <c r="R1" s="4" t="s">
        <v>124</v>
      </c>
      <c r="S1" s="4" t="s">
        <v>242</v>
      </c>
      <c r="T1" s="4" t="s">
        <v>243</v>
      </c>
      <c r="U1" s="4" t="s">
        <v>244</v>
      </c>
      <c r="V1" s="4" t="s">
        <v>245</v>
      </c>
    </row>
    <row r="2" spans="1:22" x14ac:dyDescent="0.35">
      <c r="A2" s="7" t="s">
        <v>223</v>
      </c>
      <c r="B2" s="1" t="s">
        <v>101</v>
      </c>
      <c r="C2" t="s">
        <v>251</v>
      </c>
      <c r="D2" s="9" t="s">
        <v>118</v>
      </c>
      <c r="E2" t="str">
        <f>IF(J2="unused", "N", "U")</f>
        <v>U</v>
      </c>
      <c r="F2" t="s">
        <v>142</v>
      </c>
      <c r="G2" t="s">
        <v>160</v>
      </c>
      <c r="H2" t="s">
        <v>167</v>
      </c>
      <c r="I2" t="s">
        <v>4</v>
      </c>
      <c r="J2" t="s">
        <v>7</v>
      </c>
      <c r="L2">
        <v>87.27</v>
      </c>
      <c r="M2">
        <f>26.87+L2</f>
        <v>114.14</v>
      </c>
      <c r="N2">
        <v>98.53</v>
      </c>
      <c r="O2">
        <f>M2-L2</f>
        <v>26.870000000000005</v>
      </c>
      <c r="P2">
        <f>N2-L2</f>
        <v>11.260000000000005</v>
      </c>
      <c r="Q2" s="12">
        <f>(O2-P2)/O2</f>
        <v>0.58094529214737611</v>
      </c>
      <c r="S2" t="s">
        <v>241</v>
      </c>
      <c r="T2" t="s">
        <v>241</v>
      </c>
      <c r="U2" t="s">
        <v>248</v>
      </c>
      <c r="V2" t="s">
        <v>248</v>
      </c>
    </row>
    <row r="3" spans="1:22" x14ac:dyDescent="0.35">
      <c r="A3" s="7" t="s">
        <v>224</v>
      </c>
      <c r="B3" s="1" t="s">
        <v>101</v>
      </c>
      <c r="C3" t="s">
        <v>251</v>
      </c>
      <c r="D3" s="9" t="s">
        <v>117</v>
      </c>
      <c r="E3" t="str">
        <f>IF(J3="unused", "N", "U")</f>
        <v>U</v>
      </c>
      <c r="F3" t="s">
        <v>142</v>
      </c>
      <c r="G3" t="s">
        <v>160</v>
      </c>
      <c r="H3" t="s">
        <v>167</v>
      </c>
      <c r="I3" t="s">
        <v>4</v>
      </c>
      <c r="J3" t="s">
        <v>7</v>
      </c>
      <c r="L3">
        <v>96.78</v>
      </c>
      <c r="M3">
        <f>34.66+L3</f>
        <v>131.44</v>
      </c>
      <c r="N3">
        <v>109.17</v>
      </c>
      <c r="O3">
        <f>M3-L3</f>
        <v>34.659999999999997</v>
      </c>
      <c r="P3">
        <f>N3-L3</f>
        <v>12.39</v>
      </c>
      <c r="Q3" s="12">
        <f>(O3-P3)/O3</f>
        <v>0.6425274091171379</v>
      </c>
      <c r="S3">
        <v>7.73</v>
      </c>
      <c r="T3">
        <v>2510</v>
      </c>
    </row>
    <row r="4" spans="1:22" x14ac:dyDescent="0.35">
      <c r="A4" s="7" t="s">
        <v>173</v>
      </c>
      <c r="B4" s="1" t="s">
        <v>100</v>
      </c>
      <c r="C4" t="s">
        <v>251</v>
      </c>
      <c r="D4" t="s">
        <v>119</v>
      </c>
      <c r="E4" t="str">
        <f>IF(J4="unused", "N", "U")</f>
        <v>N</v>
      </c>
      <c r="F4" t="s">
        <v>141</v>
      </c>
      <c r="G4" t="s">
        <v>159</v>
      </c>
      <c r="H4" t="s">
        <v>167</v>
      </c>
      <c r="I4" t="s">
        <v>4</v>
      </c>
      <c r="J4" t="s">
        <v>6</v>
      </c>
      <c r="K4" t="s">
        <v>25</v>
      </c>
      <c r="L4">
        <v>29.6142</v>
      </c>
      <c r="M4">
        <v>34.570099999999996</v>
      </c>
      <c r="N4">
        <v>33.315899999999999</v>
      </c>
      <c r="O4">
        <f>M4-L4</f>
        <v>4.9558999999999962</v>
      </c>
      <c r="P4">
        <f>N4-L4</f>
        <v>3.7016999999999989</v>
      </c>
      <c r="Q4" s="12">
        <f>(O4-P4)/O4</f>
        <v>0.25307209588571161</v>
      </c>
      <c r="S4">
        <v>5.77</v>
      </c>
      <c r="T4">
        <v>3120</v>
      </c>
      <c r="U4" t="s">
        <v>246</v>
      </c>
    </row>
    <row r="5" spans="1:22" x14ac:dyDescent="0.35">
      <c r="A5" s="7" t="s">
        <v>172</v>
      </c>
      <c r="B5" s="1" t="s">
        <v>100</v>
      </c>
      <c r="C5" t="s">
        <v>251</v>
      </c>
      <c r="D5" t="s">
        <v>119</v>
      </c>
      <c r="E5" t="str">
        <f>IF(J5="unused", "N", "U")</f>
        <v>N</v>
      </c>
      <c r="F5" t="s">
        <v>140</v>
      </c>
      <c r="G5" t="s">
        <v>136</v>
      </c>
      <c r="H5" t="s">
        <v>167</v>
      </c>
      <c r="I5" t="s">
        <v>4</v>
      </c>
      <c r="J5" t="s">
        <v>6</v>
      </c>
      <c r="K5" t="s">
        <v>24</v>
      </c>
      <c r="L5">
        <v>29.579599999999999</v>
      </c>
      <c r="M5">
        <v>45.624499999999998</v>
      </c>
      <c r="N5">
        <v>39.791899999999998</v>
      </c>
      <c r="O5">
        <f>M5-L5</f>
        <v>16.044899999999998</v>
      </c>
      <c r="P5">
        <f>N5-L5</f>
        <v>10.212299999999999</v>
      </c>
      <c r="Q5" s="12">
        <f>(O5-P5)/O5</f>
        <v>0.36351737935418732</v>
      </c>
      <c r="R5" t="s">
        <v>125</v>
      </c>
      <c r="S5" s="9">
        <v>5.69</v>
      </c>
      <c r="T5" s="9">
        <v>160</v>
      </c>
    </row>
    <row r="6" spans="1:22" x14ac:dyDescent="0.35">
      <c r="A6" s="7" t="s">
        <v>175</v>
      </c>
      <c r="B6" s="1" t="s">
        <v>100</v>
      </c>
      <c r="C6" t="s">
        <v>252</v>
      </c>
      <c r="D6" t="s">
        <v>119</v>
      </c>
      <c r="E6" t="str">
        <f>IF(J6="unused", "N", "U")</f>
        <v>N</v>
      </c>
      <c r="F6" t="s">
        <v>143</v>
      </c>
      <c r="G6" t="s">
        <v>136</v>
      </c>
      <c r="H6" t="s">
        <v>167</v>
      </c>
      <c r="I6" t="s">
        <v>11</v>
      </c>
      <c r="J6" t="s">
        <v>6</v>
      </c>
      <c r="L6">
        <v>29.606400000000001</v>
      </c>
      <c r="M6">
        <v>38.639699999999998</v>
      </c>
      <c r="N6">
        <v>36.8386</v>
      </c>
      <c r="O6">
        <f>M6-L6</f>
        <v>9.033299999999997</v>
      </c>
      <c r="P6">
        <f>N6-L6</f>
        <v>7.2321999999999989</v>
      </c>
      <c r="Q6" s="12">
        <f>(O6-P6)/O6</f>
        <v>0.19938449957379903</v>
      </c>
      <c r="S6">
        <v>4.8499999999999996</v>
      </c>
      <c r="T6">
        <v>216</v>
      </c>
    </row>
    <row r="7" spans="1:22" x14ac:dyDescent="0.35">
      <c r="A7" s="7" t="s">
        <v>174</v>
      </c>
      <c r="B7" s="1" t="s">
        <v>101</v>
      </c>
      <c r="C7" t="s">
        <v>252</v>
      </c>
      <c r="D7" t="s">
        <v>119</v>
      </c>
      <c r="E7" t="str">
        <f>IF(J7="unused", "N", "U")</f>
        <v>U</v>
      </c>
      <c r="F7" t="s">
        <v>143</v>
      </c>
      <c r="G7" t="s">
        <v>136</v>
      </c>
      <c r="H7" t="s">
        <v>167</v>
      </c>
      <c r="I7" t="s">
        <v>11</v>
      </c>
      <c r="J7" t="s">
        <v>7</v>
      </c>
      <c r="L7">
        <v>80.989999999999995</v>
      </c>
      <c r="M7">
        <f>65.11+L7</f>
        <v>146.1</v>
      </c>
      <c r="N7">
        <v>105.81</v>
      </c>
      <c r="O7">
        <f>M7-L7</f>
        <v>65.11</v>
      </c>
      <c r="P7">
        <f>N7-L7</f>
        <v>24.820000000000007</v>
      </c>
      <c r="Q7" s="12">
        <f>(O7-P7)/O7</f>
        <v>0.6187989556135769</v>
      </c>
      <c r="S7">
        <v>7.85</v>
      </c>
      <c r="T7">
        <v>2150</v>
      </c>
    </row>
    <row r="8" spans="1:22" x14ac:dyDescent="0.35">
      <c r="A8" s="7" t="s">
        <v>174</v>
      </c>
      <c r="B8" s="1" t="s">
        <v>101</v>
      </c>
      <c r="C8" t="s">
        <v>252</v>
      </c>
      <c r="D8" t="s">
        <v>119</v>
      </c>
      <c r="E8" t="str">
        <f>IF(J8="unused", "N", "U")</f>
        <v>U</v>
      </c>
      <c r="F8" t="s">
        <v>143</v>
      </c>
      <c r="G8" t="s">
        <v>136</v>
      </c>
      <c r="H8" t="s">
        <v>167</v>
      </c>
      <c r="I8" t="s">
        <v>11</v>
      </c>
      <c r="J8" t="s">
        <v>7</v>
      </c>
      <c r="L8">
        <v>91.33</v>
      </c>
      <c r="M8">
        <f>50.89+L8</f>
        <v>142.22</v>
      </c>
      <c r="N8">
        <v>112.76</v>
      </c>
      <c r="O8">
        <f>M8-L8</f>
        <v>50.89</v>
      </c>
      <c r="P8">
        <f>N8-L8</f>
        <v>21.430000000000007</v>
      </c>
      <c r="Q8" s="12">
        <f>(O8-P8)/O8</f>
        <v>0.57889565730005887</v>
      </c>
      <c r="S8" t="s">
        <v>241</v>
      </c>
      <c r="T8" t="s">
        <v>241</v>
      </c>
      <c r="U8" t="s">
        <v>248</v>
      </c>
      <c r="V8" t="s">
        <v>248</v>
      </c>
    </row>
    <row r="9" spans="1:22" x14ac:dyDescent="0.35">
      <c r="A9" s="7" t="s">
        <v>230</v>
      </c>
      <c r="B9" s="1" t="s">
        <v>102</v>
      </c>
      <c r="C9" t="s">
        <v>80</v>
      </c>
      <c r="D9" t="s">
        <v>119</v>
      </c>
      <c r="E9" t="str">
        <f>IF(J9="unused", "N", "U")</f>
        <v>N</v>
      </c>
      <c r="F9" t="s">
        <v>149</v>
      </c>
      <c r="G9" t="s">
        <v>129</v>
      </c>
      <c r="H9" t="s">
        <v>168</v>
      </c>
      <c r="I9" t="s">
        <v>14</v>
      </c>
      <c r="J9" t="s">
        <v>6</v>
      </c>
      <c r="L9">
        <v>29.640599999999999</v>
      </c>
      <c r="M9">
        <v>65.4709</v>
      </c>
      <c r="N9">
        <v>63.929200000000002</v>
      </c>
      <c r="O9">
        <f>M9-L9</f>
        <v>35.830300000000001</v>
      </c>
      <c r="P9">
        <f>N9-L9</f>
        <v>34.288600000000002</v>
      </c>
      <c r="Q9" s="12">
        <f>(O9-P9)/O9</f>
        <v>4.30278284022182E-2</v>
      </c>
      <c r="S9">
        <v>9.31</v>
      </c>
      <c r="T9">
        <v>2420</v>
      </c>
    </row>
    <row r="10" spans="1:22" x14ac:dyDescent="0.35">
      <c r="A10" s="7" t="s">
        <v>229</v>
      </c>
      <c r="B10" s="1" t="s">
        <v>102</v>
      </c>
      <c r="C10" t="s">
        <v>80</v>
      </c>
      <c r="D10" t="s">
        <v>119</v>
      </c>
      <c r="E10" t="str">
        <f>IF(J10="unused", "N", "U")</f>
        <v>U</v>
      </c>
      <c r="F10" t="s">
        <v>149</v>
      </c>
      <c r="G10" t="s">
        <v>129</v>
      </c>
      <c r="H10" t="s">
        <v>168</v>
      </c>
      <c r="I10" t="s">
        <v>14</v>
      </c>
      <c r="J10" t="s">
        <v>7</v>
      </c>
      <c r="L10">
        <v>29.914999999999999</v>
      </c>
      <c r="M10">
        <v>76.761700000000005</v>
      </c>
      <c r="N10">
        <v>73.026600000000002</v>
      </c>
      <c r="O10">
        <f>M10-L10</f>
        <v>46.846700000000006</v>
      </c>
      <c r="P10">
        <f>N10-L10</f>
        <v>43.111600000000003</v>
      </c>
      <c r="Q10" s="12">
        <f>(O10-P10)/O10</f>
        <v>7.9730269154497588E-2</v>
      </c>
      <c r="S10" s="10">
        <v>8.68</v>
      </c>
      <c r="T10">
        <v>611</v>
      </c>
      <c r="U10" t="s">
        <v>249</v>
      </c>
    </row>
    <row r="11" spans="1:22" x14ac:dyDescent="0.35">
      <c r="A11" s="7" t="s">
        <v>227</v>
      </c>
      <c r="B11" s="1" t="s">
        <v>102</v>
      </c>
      <c r="C11" t="s">
        <v>79</v>
      </c>
      <c r="D11" t="s">
        <v>118</v>
      </c>
      <c r="E11" t="str">
        <f>IF(J11="unused", "N", "U")</f>
        <v>N</v>
      </c>
      <c r="F11" t="s">
        <v>145</v>
      </c>
      <c r="G11" t="s">
        <v>159</v>
      </c>
      <c r="H11" t="s">
        <v>167</v>
      </c>
      <c r="I11" t="s">
        <v>12</v>
      </c>
      <c r="J11" t="s">
        <v>6</v>
      </c>
      <c r="L11">
        <v>29.833100000000002</v>
      </c>
      <c r="M11">
        <v>32.704500000000003</v>
      </c>
      <c r="N11">
        <v>32.351900000000001</v>
      </c>
      <c r="O11">
        <f>M11-L11</f>
        <v>2.8714000000000013</v>
      </c>
      <c r="P11">
        <f>N11-L11</f>
        <v>2.5187999999999988</v>
      </c>
      <c r="Q11" s="12">
        <f>(O11-P11)/O11</f>
        <v>0.12279724176360045</v>
      </c>
      <c r="S11">
        <v>5.54</v>
      </c>
      <c r="T11" t="s">
        <v>241</v>
      </c>
    </row>
    <row r="12" spans="1:22" x14ac:dyDescent="0.35">
      <c r="A12" s="7" t="s">
        <v>228</v>
      </c>
      <c r="B12" s="1" t="s">
        <v>102</v>
      </c>
      <c r="C12" t="s">
        <v>79</v>
      </c>
      <c r="D12" t="s">
        <v>118</v>
      </c>
      <c r="E12" t="str">
        <f>IF(J12="unused", "N", "U")</f>
        <v>U</v>
      </c>
      <c r="F12" t="s">
        <v>145</v>
      </c>
      <c r="G12" t="s">
        <v>159</v>
      </c>
      <c r="H12" t="s">
        <v>167</v>
      </c>
      <c r="I12" t="s">
        <v>12</v>
      </c>
      <c r="J12" t="s">
        <v>7</v>
      </c>
      <c r="L12">
        <v>30.069800000000001</v>
      </c>
      <c r="M12">
        <v>38.909199999999998</v>
      </c>
      <c r="N12">
        <v>34.628999999999998</v>
      </c>
      <c r="O12">
        <f>M12-L12</f>
        <v>8.8393999999999977</v>
      </c>
      <c r="P12">
        <f>N12-L12</f>
        <v>4.559199999999997</v>
      </c>
      <c r="Q12" s="12">
        <f>(O12-P12)/O12</f>
        <v>0.48421838586329408</v>
      </c>
      <c r="S12">
        <v>7.8</v>
      </c>
      <c r="T12" t="s">
        <v>241</v>
      </c>
    </row>
    <row r="13" spans="1:22" x14ac:dyDescent="0.35">
      <c r="A13" s="7" t="s">
        <v>225</v>
      </c>
      <c r="B13" s="1" t="s">
        <v>102</v>
      </c>
      <c r="C13" t="s">
        <v>79</v>
      </c>
      <c r="D13" t="s">
        <v>117</v>
      </c>
      <c r="E13" t="str">
        <f>IF(J13="unused", "N", "U")</f>
        <v>N</v>
      </c>
      <c r="F13" t="s">
        <v>151</v>
      </c>
      <c r="G13" t="s">
        <v>136</v>
      </c>
      <c r="H13" t="s">
        <v>167</v>
      </c>
      <c r="I13" t="s">
        <v>12</v>
      </c>
      <c r="J13" t="s">
        <v>6</v>
      </c>
      <c r="L13">
        <v>29.682400000000001</v>
      </c>
      <c r="M13">
        <v>38.427799999999998</v>
      </c>
      <c r="N13">
        <v>37.1464</v>
      </c>
      <c r="O13">
        <f>M13-L13</f>
        <v>8.7453999999999965</v>
      </c>
      <c r="P13">
        <f>N13-L13</f>
        <v>7.4639999999999986</v>
      </c>
      <c r="Q13" s="12">
        <f>(O13-P13)/O13</f>
        <v>0.14652274338509369</v>
      </c>
      <c r="S13">
        <v>4.83</v>
      </c>
      <c r="T13">
        <v>204</v>
      </c>
    </row>
    <row r="14" spans="1:22" x14ac:dyDescent="0.35">
      <c r="A14" s="7" t="s">
        <v>226</v>
      </c>
      <c r="B14" s="1" t="s">
        <v>102</v>
      </c>
      <c r="C14" t="s">
        <v>79</v>
      </c>
      <c r="D14" t="s">
        <v>117</v>
      </c>
      <c r="E14" t="str">
        <f>IF(J14="unused", "N", "U")</f>
        <v>U</v>
      </c>
      <c r="F14" t="s">
        <v>151</v>
      </c>
      <c r="G14" t="s">
        <v>136</v>
      </c>
      <c r="H14" t="s">
        <v>167</v>
      </c>
      <c r="I14" t="s">
        <v>12</v>
      </c>
      <c r="J14" t="s">
        <v>7</v>
      </c>
      <c r="L14">
        <v>29.2699</v>
      </c>
      <c r="M14">
        <v>57.164200000000001</v>
      </c>
      <c r="N14">
        <v>38.3065</v>
      </c>
      <c r="O14">
        <f>M14-L14</f>
        <v>27.894300000000001</v>
      </c>
      <c r="P14">
        <f>N14-L14</f>
        <v>9.0366</v>
      </c>
      <c r="Q14" s="12">
        <f>(O14-P14)/O14</f>
        <v>0.67604134177950337</v>
      </c>
      <c r="S14">
        <v>8.89</v>
      </c>
      <c r="T14">
        <v>2780</v>
      </c>
      <c r="U14" t="s">
        <v>247</v>
      </c>
    </row>
    <row r="15" spans="1:22" x14ac:dyDescent="0.35">
      <c r="A15" s="7" t="s">
        <v>232</v>
      </c>
      <c r="B15" s="1" t="s">
        <v>103</v>
      </c>
      <c r="C15" t="s">
        <v>81</v>
      </c>
      <c r="D15" t="s">
        <v>119</v>
      </c>
      <c r="E15" t="str">
        <f>IF(J15="unused", "N", "U")</f>
        <v>N</v>
      </c>
      <c r="F15" t="s">
        <v>151</v>
      </c>
      <c r="G15" t="s">
        <v>136</v>
      </c>
      <c r="H15" t="s">
        <v>167</v>
      </c>
      <c r="I15" t="s">
        <v>16</v>
      </c>
      <c r="J15" t="s">
        <v>6</v>
      </c>
      <c r="L15">
        <v>29.468499999999999</v>
      </c>
      <c r="M15">
        <v>47.393799999999999</v>
      </c>
      <c r="N15">
        <v>42.928100000000001</v>
      </c>
      <c r="O15">
        <f>M15-L15</f>
        <v>17.9253</v>
      </c>
      <c r="P15">
        <f>N15-L15</f>
        <v>13.459600000000002</v>
      </c>
      <c r="Q15" s="12">
        <f>(O15-P15)/O15</f>
        <v>0.24912832700150056</v>
      </c>
      <c r="S15">
        <v>5.65</v>
      </c>
      <c r="T15">
        <v>167.5</v>
      </c>
    </row>
    <row r="16" spans="1:22" x14ac:dyDescent="0.35">
      <c r="A16" s="7" t="s">
        <v>231</v>
      </c>
      <c r="B16" s="1" t="s">
        <v>103</v>
      </c>
      <c r="C16" t="s">
        <v>81</v>
      </c>
      <c r="D16" t="s">
        <v>119</v>
      </c>
      <c r="E16" t="str">
        <f>IF(J16="unused", "N", "U")</f>
        <v>U</v>
      </c>
      <c r="F16" t="s">
        <v>151</v>
      </c>
      <c r="G16" t="s">
        <v>136</v>
      </c>
      <c r="H16" t="s">
        <v>167</v>
      </c>
      <c r="I16" t="s">
        <v>16</v>
      </c>
      <c r="J16" t="s">
        <v>7</v>
      </c>
      <c r="L16">
        <v>29.770299999999999</v>
      </c>
      <c r="M16">
        <v>49.285299999999999</v>
      </c>
      <c r="N16">
        <v>43.729599999999998</v>
      </c>
      <c r="O16">
        <f>M16-L16</f>
        <v>19.515000000000001</v>
      </c>
      <c r="P16">
        <f>N16-L16</f>
        <v>13.959299999999999</v>
      </c>
      <c r="Q16" s="12">
        <f>(O16-P16)/O16</f>
        <v>0.28468870099923144</v>
      </c>
      <c r="S16">
        <v>7.9</v>
      </c>
      <c r="T16">
        <v>1526</v>
      </c>
    </row>
    <row r="17" spans="1:22" x14ac:dyDescent="0.35">
      <c r="A17" s="7" t="s">
        <v>235</v>
      </c>
      <c r="B17" s="1" t="s">
        <v>104</v>
      </c>
      <c r="C17" t="s">
        <v>83</v>
      </c>
      <c r="D17" t="s">
        <v>118</v>
      </c>
      <c r="E17" t="str">
        <f>IF(J17="unused", "N", "U")</f>
        <v>U</v>
      </c>
      <c r="F17" t="s">
        <v>143</v>
      </c>
      <c r="G17" t="s">
        <v>136</v>
      </c>
      <c r="H17" t="s">
        <v>167</v>
      </c>
      <c r="I17" t="s">
        <v>18</v>
      </c>
      <c r="J17" t="s">
        <v>7</v>
      </c>
      <c r="L17">
        <v>29.871099999999998</v>
      </c>
      <c r="M17">
        <v>51.910499999999999</v>
      </c>
      <c r="N17">
        <v>45.52</v>
      </c>
      <c r="O17">
        <f>M17-L17</f>
        <v>22.039400000000001</v>
      </c>
      <c r="P17">
        <f>N17-L17</f>
        <v>15.648900000000005</v>
      </c>
      <c r="Q17" s="12">
        <f>(O17-P17)/O17</f>
        <v>0.28995798433714148</v>
      </c>
      <c r="S17">
        <v>8.5</v>
      </c>
      <c r="T17">
        <v>3200</v>
      </c>
    </row>
    <row r="18" spans="1:22" x14ac:dyDescent="0.35">
      <c r="A18" s="7" t="s">
        <v>234</v>
      </c>
      <c r="B18" s="1" t="s">
        <v>104</v>
      </c>
      <c r="C18" t="s">
        <v>83</v>
      </c>
      <c r="D18" t="s">
        <v>117</v>
      </c>
      <c r="E18" t="str">
        <f>IF(J18="unused", "N", "U")</f>
        <v>U</v>
      </c>
      <c r="F18" t="s">
        <v>143</v>
      </c>
      <c r="G18" t="s">
        <v>136</v>
      </c>
      <c r="H18" t="s">
        <v>167</v>
      </c>
      <c r="I18" t="s">
        <v>18</v>
      </c>
      <c r="J18" t="s">
        <v>7</v>
      </c>
      <c r="L18" s="2">
        <v>29.494800000000001</v>
      </c>
      <c r="M18">
        <v>50.891100000000002</v>
      </c>
      <c r="N18">
        <v>41.4009</v>
      </c>
      <c r="O18">
        <f>M18-L18</f>
        <v>21.3963</v>
      </c>
      <c r="P18">
        <f>N18-L18</f>
        <v>11.906099999999999</v>
      </c>
      <c r="Q18" s="12">
        <f>(O18-P18)/O18</f>
        <v>0.44354397722970801</v>
      </c>
      <c r="S18">
        <v>8.34</v>
      </c>
      <c r="T18">
        <v>2410</v>
      </c>
    </row>
    <row r="19" spans="1:22" x14ac:dyDescent="0.35">
      <c r="A19" s="7" t="s">
        <v>233</v>
      </c>
      <c r="B19" s="1" t="s">
        <v>104</v>
      </c>
      <c r="C19" t="s">
        <v>83</v>
      </c>
      <c r="D19" t="s">
        <v>119</v>
      </c>
      <c r="E19" t="str">
        <f>IF(J19="unused", "N", "U")</f>
        <v>N</v>
      </c>
      <c r="F19" t="s">
        <v>143</v>
      </c>
      <c r="G19" t="s">
        <v>136</v>
      </c>
      <c r="H19" t="s">
        <v>167</v>
      </c>
      <c r="I19" t="s">
        <v>18</v>
      </c>
      <c r="J19" t="s">
        <v>6</v>
      </c>
      <c r="L19">
        <v>29.971900000000002</v>
      </c>
      <c r="M19">
        <v>49.9998</v>
      </c>
      <c r="N19">
        <v>48.390099999999997</v>
      </c>
      <c r="O19">
        <f>M19-L19</f>
        <v>20.027899999999999</v>
      </c>
      <c r="P19">
        <f>N19-L19</f>
        <v>18.418199999999995</v>
      </c>
      <c r="Q19" s="12">
        <f>(O19-P19)/O19</f>
        <v>8.0372879832633665E-2</v>
      </c>
      <c r="S19">
        <v>5.16</v>
      </c>
      <c r="T19">
        <v>447</v>
      </c>
    </row>
    <row r="20" spans="1:22" x14ac:dyDescent="0.35">
      <c r="A20" s="7" t="s">
        <v>184</v>
      </c>
      <c r="B20" s="1" t="s">
        <v>104</v>
      </c>
      <c r="C20" t="s">
        <v>253</v>
      </c>
      <c r="D20" t="s">
        <v>119</v>
      </c>
      <c r="E20" t="str">
        <f>IF(J20="unused", "N", "U")</f>
        <v>N</v>
      </c>
      <c r="F20" t="s">
        <v>152</v>
      </c>
      <c r="G20" t="s">
        <v>136</v>
      </c>
      <c r="H20" t="s">
        <v>167</v>
      </c>
      <c r="I20" t="s">
        <v>17</v>
      </c>
      <c r="J20" t="s">
        <v>6</v>
      </c>
      <c r="L20">
        <v>29.500399999999999</v>
      </c>
      <c r="M20">
        <v>48.024700000000003</v>
      </c>
      <c r="N20">
        <v>38.214100000000002</v>
      </c>
      <c r="O20">
        <f>M20-L20</f>
        <v>18.524300000000004</v>
      </c>
      <c r="P20">
        <f>N20-L20</f>
        <v>8.7137000000000029</v>
      </c>
      <c r="Q20" s="12">
        <f>(O20-P20)/O20</f>
        <v>0.52960705667690544</v>
      </c>
      <c r="S20">
        <v>4.24</v>
      </c>
      <c r="T20">
        <v>142.80000000000001</v>
      </c>
      <c r="V20" t="s">
        <v>250</v>
      </c>
    </row>
    <row r="21" spans="1:22" x14ac:dyDescent="0.35">
      <c r="A21" s="7" t="s">
        <v>185</v>
      </c>
      <c r="B21" s="1" t="s">
        <v>104</v>
      </c>
      <c r="C21" t="s">
        <v>253</v>
      </c>
      <c r="D21" t="s">
        <v>119</v>
      </c>
      <c r="E21" t="str">
        <f>IF(J21="unused", "N", "U")</f>
        <v>U</v>
      </c>
      <c r="F21" t="s">
        <v>152</v>
      </c>
      <c r="G21" t="s">
        <v>136</v>
      </c>
      <c r="H21" t="s">
        <v>167</v>
      </c>
      <c r="I21" t="s">
        <v>17</v>
      </c>
      <c r="J21" t="s">
        <v>7</v>
      </c>
      <c r="L21">
        <v>29.744399999999999</v>
      </c>
      <c r="M21">
        <v>49.108400000000003</v>
      </c>
      <c r="N21">
        <v>37.744500000000002</v>
      </c>
      <c r="O21">
        <f>M21-L21</f>
        <v>19.364000000000004</v>
      </c>
      <c r="P21">
        <f>N21-L21</f>
        <v>8.0001000000000033</v>
      </c>
      <c r="Q21" s="12">
        <f>(O21-P21)/O21</f>
        <v>0.58685705432761814</v>
      </c>
      <c r="S21">
        <v>7.75</v>
      </c>
      <c r="T21">
        <v>1719</v>
      </c>
    </row>
    <row r="22" spans="1:22" x14ac:dyDescent="0.35">
      <c r="A22" s="7" t="s">
        <v>236</v>
      </c>
      <c r="B22" s="1" t="s">
        <v>105</v>
      </c>
      <c r="C22" t="s">
        <v>84</v>
      </c>
      <c r="D22" t="s">
        <v>119</v>
      </c>
      <c r="E22" t="str">
        <f>IF(J22="unused", "N", "U")</f>
        <v>N</v>
      </c>
      <c r="F22" t="s">
        <v>152</v>
      </c>
      <c r="G22" t="s">
        <v>136</v>
      </c>
      <c r="H22" t="s">
        <v>167</v>
      </c>
      <c r="I22" t="s">
        <v>21</v>
      </c>
      <c r="J22" t="s">
        <v>6</v>
      </c>
      <c r="L22">
        <v>29.974599999999999</v>
      </c>
      <c r="M22">
        <v>34.312600000000003</v>
      </c>
      <c r="N22">
        <v>33.992800000000003</v>
      </c>
      <c r="O22">
        <f>M22-L22</f>
        <v>4.3380000000000045</v>
      </c>
      <c r="P22">
        <f>N22-L22</f>
        <v>4.0182000000000038</v>
      </c>
      <c r="Q22" s="12">
        <f>(O22-P22)/O22</f>
        <v>7.3720608575380459E-2</v>
      </c>
      <c r="S22">
        <v>4.32</v>
      </c>
      <c r="T22">
        <v>245</v>
      </c>
    </row>
    <row r="23" spans="1:22" x14ac:dyDescent="0.35">
      <c r="A23" s="7" t="s">
        <v>237</v>
      </c>
      <c r="B23" s="1" t="s">
        <v>105</v>
      </c>
      <c r="C23" t="s">
        <v>84</v>
      </c>
      <c r="D23" t="s">
        <v>119</v>
      </c>
      <c r="E23" t="str">
        <f>IF(J23="unused", "N", "U")</f>
        <v>U</v>
      </c>
      <c r="F23" t="s">
        <v>152</v>
      </c>
      <c r="G23" t="s">
        <v>136</v>
      </c>
      <c r="H23" t="s">
        <v>167</v>
      </c>
      <c r="I23" t="s">
        <v>21</v>
      </c>
      <c r="J23" t="s">
        <v>7</v>
      </c>
      <c r="L23">
        <v>29.697399999999998</v>
      </c>
      <c r="M23">
        <v>47.837699999999998</v>
      </c>
      <c r="N23">
        <v>40.476500000000001</v>
      </c>
      <c r="O23">
        <f>M23-L23</f>
        <v>18.1403</v>
      </c>
      <c r="P23">
        <f>N23-L23</f>
        <v>10.779100000000003</v>
      </c>
      <c r="Q23" s="12">
        <f>(O23-P23)/O23</f>
        <v>0.4057926274648157</v>
      </c>
      <c r="S23">
        <v>8.26</v>
      </c>
      <c r="T23">
        <v>3340</v>
      </c>
    </row>
    <row r="24" spans="1:22" x14ac:dyDescent="0.35">
      <c r="A24" s="7" t="s">
        <v>238</v>
      </c>
      <c r="B24" s="1" t="s">
        <v>106</v>
      </c>
      <c r="C24" t="s">
        <v>85</v>
      </c>
      <c r="D24" t="s">
        <v>119</v>
      </c>
      <c r="E24" t="str">
        <f>IF(J24="unused", "N", "U")</f>
        <v>N</v>
      </c>
      <c r="F24" t="s">
        <v>141</v>
      </c>
      <c r="G24" t="s">
        <v>159</v>
      </c>
      <c r="H24" t="s">
        <v>167</v>
      </c>
      <c r="I24" t="s">
        <v>22</v>
      </c>
      <c r="J24" t="s">
        <v>6</v>
      </c>
      <c r="K24" t="s">
        <v>25</v>
      </c>
      <c r="L24">
        <v>29.6327</v>
      </c>
      <c r="M24">
        <v>35.202100000000002</v>
      </c>
      <c r="N24">
        <v>34.472499999999997</v>
      </c>
      <c r="O24">
        <f>M24-L24</f>
        <v>5.5694000000000017</v>
      </c>
      <c r="P24">
        <f>N24-L24</f>
        <v>4.8397999999999968</v>
      </c>
      <c r="Q24" s="12">
        <f>(O24-P24)/O24</f>
        <v>0.13100154415197413</v>
      </c>
      <c r="S24">
        <v>6</v>
      </c>
      <c r="T24">
        <v>2080</v>
      </c>
    </row>
    <row r="25" spans="1:22" x14ac:dyDescent="0.35">
      <c r="A25" s="7" t="s">
        <v>239</v>
      </c>
      <c r="B25" s="1" t="s">
        <v>106</v>
      </c>
      <c r="C25" t="s">
        <v>85</v>
      </c>
      <c r="D25" t="s">
        <v>119</v>
      </c>
      <c r="E25" t="str">
        <f>IF(J25="unused", "N", "U")</f>
        <v>N</v>
      </c>
      <c r="F25" t="s">
        <v>151</v>
      </c>
      <c r="G25" t="s">
        <v>136</v>
      </c>
      <c r="H25" t="s">
        <v>167</v>
      </c>
      <c r="I25" t="s">
        <v>22</v>
      </c>
      <c r="J25" t="s">
        <v>6</v>
      </c>
      <c r="K25" t="s">
        <v>23</v>
      </c>
      <c r="L25">
        <v>29.551600000000001</v>
      </c>
      <c r="M25">
        <v>44.015000000000001</v>
      </c>
      <c r="N25">
        <v>38.476199999999999</v>
      </c>
      <c r="O25">
        <f>M25-L25</f>
        <v>14.4634</v>
      </c>
      <c r="P25">
        <f>N25-L25</f>
        <v>8.9245999999999981</v>
      </c>
      <c r="Q25" s="12">
        <f>(O25-P25)/O25</f>
        <v>0.38295283266728447</v>
      </c>
      <c r="S25">
        <v>5.56</v>
      </c>
      <c r="T25">
        <v>171.7</v>
      </c>
    </row>
    <row r="26" spans="1:22" x14ac:dyDescent="0.35">
      <c r="A26" s="7" t="s">
        <v>240</v>
      </c>
      <c r="B26" s="1" t="s">
        <v>106</v>
      </c>
      <c r="C26" t="s">
        <v>85</v>
      </c>
      <c r="D26" t="s">
        <v>119</v>
      </c>
      <c r="E26" t="str">
        <f>IF(J26="unused", "N", "U")</f>
        <v>U</v>
      </c>
      <c r="F26" t="s">
        <v>153</v>
      </c>
      <c r="G26" t="s">
        <v>160</v>
      </c>
      <c r="H26" t="s">
        <v>167</v>
      </c>
      <c r="I26" t="s">
        <v>22</v>
      </c>
      <c r="J26" t="s">
        <v>7</v>
      </c>
      <c r="L26">
        <v>29.720500000000001</v>
      </c>
      <c r="M26">
        <v>37.237200000000001</v>
      </c>
      <c r="N26">
        <v>34.722499999999997</v>
      </c>
      <c r="O26">
        <f>M26-L26</f>
        <v>7.5167000000000002</v>
      </c>
      <c r="P26">
        <f>N26-L26</f>
        <v>5.0019999999999953</v>
      </c>
      <c r="Q26" s="12">
        <f>(O26-P26)/O26</f>
        <v>0.33454840555030863</v>
      </c>
      <c r="S26">
        <v>7.56</v>
      </c>
      <c r="T26">
        <v>2260</v>
      </c>
    </row>
    <row r="27" spans="1:22" x14ac:dyDescent="0.35">
      <c r="A27" s="7" t="s">
        <v>197</v>
      </c>
      <c r="B27" s="1" t="s">
        <v>107</v>
      </c>
      <c r="C27" t="s">
        <v>254</v>
      </c>
      <c r="D27" t="s">
        <v>119</v>
      </c>
      <c r="E27" t="str">
        <f>IF(J27="unused", "N", "U")</f>
        <v>N</v>
      </c>
      <c r="F27" t="s">
        <v>152</v>
      </c>
      <c r="G27" t="s">
        <v>136</v>
      </c>
      <c r="H27" t="s">
        <v>167</v>
      </c>
      <c r="I27" t="s">
        <v>27</v>
      </c>
      <c r="J27" t="s">
        <v>6</v>
      </c>
      <c r="L27">
        <v>30.045999999999999</v>
      </c>
      <c r="M27">
        <v>49.184600000000003</v>
      </c>
      <c r="N27">
        <v>39.174100000000003</v>
      </c>
      <c r="O27">
        <f>M27-L27</f>
        <v>19.138600000000004</v>
      </c>
      <c r="P27">
        <f>N27-L27</f>
        <v>9.1281000000000034</v>
      </c>
      <c r="Q27" s="12">
        <f>(O27-P27)/O27</f>
        <v>0.5230528878810361</v>
      </c>
      <c r="S27">
        <v>5.15</v>
      </c>
      <c r="T27">
        <v>195.9</v>
      </c>
    </row>
    <row r="28" spans="1:22" x14ac:dyDescent="0.35">
      <c r="A28" s="7" t="s">
        <v>196</v>
      </c>
      <c r="B28" s="1" t="s">
        <v>107</v>
      </c>
      <c r="C28" t="s">
        <v>254</v>
      </c>
      <c r="D28" t="s">
        <v>119</v>
      </c>
      <c r="E28" t="str">
        <f>IF(J28="unused", "N", "U")</f>
        <v>U</v>
      </c>
      <c r="F28" t="s">
        <v>152</v>
      </c>
      <c r="G28" t="s">
        <v>136</v>
      </c>
      <c r="H28" t="s">
        <v>167</v>
      </c>
      <c r="I28" t="s">
        <v>27</v>
      </c>
      <c r="J28" t="s">
        <v>7</v>
      </c>
      <c r="L28">
        <v>29.920200000000001</v>
      </c>
      <c r="M28">
        <v>48.347999999999999</v>
      </c>
      <c r="N28">
        <v>38.322299999999998</v>
      </c>
      <c r="O28">
        <f>M28-L28</f>
        <v>18.427799999999998</v>
      </c>
      <c r="P28">
        <f>N28-L28</f>
        <v>8.4020999999999972</v>
      </c>
      <c r="Q28" s="12">
        <f>(O28-P28)/O28</f>
        <v>0.54405300687005509</v>
      </c>
      <c r="S28">
        <v>8.23</v>
      </c>
      <c r="T28">
        <v>1039</v>
      </c>
    </row>
    <row r="29" spans="1:22" x14ac:dyDescent="0.35">
      <c r="A29" s="7" t="s">
        <v>195</v>
      </c>
      <c r="B29" s="1" t="s">
        <v>107</v>
      </c>
      <c r="C29" t="s">
        <v>255</v>
      </c>
      <c r="D29" t="s">
        <v>119</v>
      </c>
      <c r="E29" t="str">
        <f>IF(J29="unused", "N", "U")</f>
        <v>N</v>
      </c>
      <c r="F29" t="s">
        <v>152</v>
      </c>
      <c r="G29" t="s">
        <v>136</v>
      </c>
      <c r="H29" t="s">
        <v>167</v>
      </c>
      <c r="I29" t="s">
        <v>26</v>
      </c>
      <c r="J29" t="s">
        <v>6</v>
      </c>
      <c r="L29">
        <v>29.941099999999999</v>
      </c>
      <c r="M29">
        <v>48.904200000000003</v>
      </c>
      <c r="N29">
        <v>41.762099999999997</v>
      </c>
      <c r="O29">
        <f>M29-L29</f>
        <v>18.963100000000004</v>
      </c>
      <c r="P29">
        <f>N29-L29</f>
        <v>11.820999999999998</v>
      </c>
      <c r="Q29" s="12">
        <f>(O29-P29)/O29</f>
        <v>0.37663145793673003</v>
      </c>
      <c r="S29">
        <v>4.88</v>
      </c>
      <c r="T29">
        <v>143.5</v>
      </c>
    </row>
    <row r="30" spans="1:22" x14ac:dyDescent="0.35">
      <c r="A30" s="7" t="s">
        <v>194</v>
      </c>
      <c r="B30" s="1" t="s">
        <v>107</v>
      </c>
      <c r="C30" t="s">
        <v>255</v>
      </c>
      <c r="D30" t="s">
        <v>119</v>
      </c>
      <c r="E30" t="str">
        <f>IF(J30="unused", "N", "U")</f>
        <v>U</v>
      </c>
      <c r="F30" t="s">
        <v>152</v>
      </c>
      <c r="G30" t="s">
        <v>136</v>
      </c>
      <c r="H30" t="s">
        <v>167</v>
      </c>
      <c r="I30" t="s">
        <v>26</v>
      </c>
      <c r="J30" t="s">
        <v>7</v>
      </c>
      <c r="L30">
        <v>29.767299999999999</v>
      </c>
      <c r="M30">
        <v>53.1982</v>
      </c>
      <c r="N30">
        <v>39.974299999999999</v>
      </c>
      <c r="O30">
        <f>M30-L30</f>
        <v>23.430900000000001</v>
      </c>
      <c r="P30">
        <f>N30-L30</f>
        <v>10.207000000000001</v>
      </c>
      <c r="Q30" s="12">
        <f>(O30-P30)/O30</f>
        <v>0.56437866236465517</v>
      </c>
      <c r="S30">
        <v>7.36</v>
      </c>
      <c r="T30">
        <v>1155</v>
      </c>
    </row>
    <row r="31" spans="1:22" x14ac:dyDescent="0.35">
      <c r="A31" s="7" t="s">
        <v>202</v>
      </c>
      <c r="B31" s="1" t="s">
        <v>108</v>
      </c>
      <c r="C31" t="s">
        <v>256</v>
      </c>
      <c r="D31" t="s">
        <v>118</v>
      </c>
      <c r="E31" t="str">
        <f>IF(J31="unused", "N", "U")</f>
        <v>U</v>
      </c>
      <c r="F31" t="s">
        <v>154</v>
      </c>
      <c r="G31" t="s">
        <v>160</v>
      </c>
      <c r="H31" t="s">
        <v>167</v>
      </c>
      <c r="I31" t="s">
        <v>29</v>
      </c>
      <c r="J31" t="s">
        <v>7</v>
      </c>
      <c r="L31">
        <v>29.8978</v>
      </c>
      <c r="M31">
        <v>40.696899999999999</v>
      </c>
      <c r="N31">
        <v>34.353700000000003</v>
      </c>
      <c r="O31">
        <f>M31-L31</f>
        <v>10.799099999999999</v>
      </c>
      <c r="P31">
        <f>N31-L31</f>
        <v>4.4559000000000033</v>
      </c>
      <c r="Q31" s="12">
        <f>(O31-P31)/O31</f>
        <v>0.58738228185682106</v>
      </c>
      <c r="S31">
        <v>7.95</v>
      </c>
      <c r="T31">
        <v>3440</v>
      </c>
    </row>
    <row r="32" spans="1:22" x14ac:dyDescent="0.35">
      <c r="A32" s="7" t="s">
        <v>201</v>
      </c>
      <c r="B32" s="1" t="s">
        <v>108</v>
      </c>
      <c r="C32" t="s">
        <v>256</v>
      </c>
      <c r="D32" t="s">
        <v>117</v>
      </c>
      <c r="E32" t="str">
        <f>IF(J32="unused", "N", "U")</f>
        <v>U</v>
      </c>
      <c r="F32" t="s">
        <v>154</v>
      </c>
      <c r="G32" t="s">
        <v>160</v>
      </c>
      <c r="H32" t="s">
        <v>167</v>
      </c>
      <c r="I32" t="s">
        <v>29</v>
      </c>
      <c r="J32" t="s">
        <v>7</v>
      </c>
      <c r="L32">
        <v>29.634699999999999</v>
      </c>
      <c r="M32">
        <v>35.373600000000003</v>
      </c>
      <c r="N32">
        <v>32.651800000000001</v>
      </c>
      <c r="O32">
        <f>M32-L32</f>
        <v>5.7389000000000046</v>
      </c>
      <c r="P32">
        <f>N32-L32</f>
        <v>3.0171000000000028</v>
      </c>
      <c r="Q32" s="12">
        <f>(O32-P32)/O32</f>
        <v>0.47427207304535707</v>
      </c>
      <c r="S32">
        <v>8.01</v>
      </c>
      <c r="T32">
        <v>2310</v>
      </c>
    </row>
    <row r="33" spans="1:20" x14ac:dyDescent="0.35">
      <c r="A33" s="7" t="s">
        <v>198</v>
      </c>
      <c r="B33" s="1" t="s">
        <v>108</v>
      </c>
      <c r="C33" t="s">
        <v>256</v>
      </c>
      <c r="D33" t="s">
        <v>119</v>
      </c>
      <c r="E33" t="str">
        <f>IF(J33="unused", "N", "U")</f>
        <v>N</v>
      </c>
      <c r="F33" t="s">
        <v>141</v>
      </c>
      <c r="G33" t="s">
        <v>159</v>
      </c>
      <c r="H33" t="s">
        <v>167</v>
      </c>
      <c r="I33" t="s">
        <v>29</v>
      </c>
      <c r="J33" t="s">
        <v>6</v>
      </c>
      <c r="K33" t="s">
        <v>25</v>
      </c>
      <c r="L33">
        <v>29.6739</v>
      </c>
      <c r="M33">
        <v>32.638300000000001</v>
      </c>
      <c r="N33">
        <v>31.9955</v>
      </c>
      <c r="O33">
        <f>M33-L33</f>
        <v>2.9644000000000013</v>
      </c>
      <c r="P33">
        <f>N33-L33</f>
        <v>2.3216000000000001</v>
      </c>
      <c r="Q33" s="12">
        <f>(O33-P33)/O33</f>
        <v>0.21683983268114992</v>
      </c>
      <c r="S33">
        <v>7</v>
      </c>
      <c r="T33">
        <v>1541</v>
      </c>
    </row>
    <row r="34" spans="1:20" x14ac:dyDescent="0.35">
      <c r="A34" s="7" t="s">
        <v>199</v>
      </c>
      <c r="B34" s="1" t="s">
        <v>108</v>
      </c>
      <c r="C34" t="s">
        <v>256</v>
      </c>
      <c r="D34" t="s">
        <v>119</v>
      </c>
      <c r="E34" t="str">
        <f>IF(J34="unused", "N", "U")</f>
        <v>N</v>
      </c>
      <c r="F34" t="s">
        <v>147</v>
      </c>
      <c r="G34" t="s">
        <v>159</v>
      </c>
      <c r="H34" t="s">
        <v>167</v>
      </c>
      <c r="I34" t="s">
        <v>29</v>
      </c>
      <c r="J34" t="s">
        <v>6</v>
      </c>
      <c r="K34" t="s">
        <v>30</v>
      </c>
      <c r="L34">
        <v>29.916599999999999</v>
      </c>
      <c r="M34">
        <v>32.691299999999998</v>
      </c>
      <c r="N34">
        <v>32.378100000000003</v>
      </c>
      <c r="O34">
        <f>M34-L34</f>
        <v>2.7746999999999993</v>
      </c>
      <c r="P34">
        <f>N34-L34</f>
        <v>2.4615000000000045</v>
      </c>
      <c r="Q34" s="12">
        <f>(O34-P34)/O34</f>
        <v>0.11287706779111072</v>
      </c>
      <c r="S34">
        <v>6.52</v>
      </c>
      <c r="T34">
        <v>1161</v>
      </c>
    </row>
    <row r="35" spans="1:20" x14ac:dyDescent="0.35">
      <c r="A35" s="7" t="s">
        <v>200</v>
      </c>
      <c r="B35" s="1" t="s">
        <v>108</v>
      </c>
      <c r="C35" t="s">
        <v>256</v>
      </c>
      <c r="D35" t="s">
        <v>119</v>
      </c>
      <c r="E35" t="str">
        <f>IF(J35="unused", "N", "U")</f>
        <v>N</v>
      </c>
      <c r="F35" t="s">
        <v>140</v>
      </c>
      <c r="G35" t="s">
        <v>136</v>
      </c>
      <c r="H35" t="s">
        <v>167</v>
      </c>
      <c r="I35" t="s">
        <v>29</v>
      </c>
      <c r="J35" t="s">
        <v>6</v>
      </c>
      <c r="K35" t="s">
        <v>24</v>
      </c>
      <c r="L35">
        <v>29.994299999999999</v>
      </c>
      <c r="M35">
        <v>56.385599999999997</v>
      </c>
      <c r="N35">
        <v>43.907299999999999</v>
      </c>
      <c r="O35">
        <f>M35-L35</f>
        <v>26.391299999999998</v>
      </c>
      <c r="P35">
        <f>N35-L35</f>
        <v>13.913</v>
      </c>
      <c r="Q35" s="12">
        <f>(O35-P35)/O35</f>
        <v>0.47281869403932353</v>
      </c>
      <c r="S35">
        <v>4.9000000000000004</v>
      </c>
      <c r="T35">
        <v>253</v>
      </c>
    </row>
    <row r="36" spans="1:20" x14ac:dyDescent="0.35">
      <c r="A36" s="7" t="s">
        <v>207</v>
      </c>
      <c r="B36" s="1" t="s">
        <v>109</v>
      </c>
      <c r="C36" t="s">
        <v>257</v>
      </c>
      <c r="D36" t="s">
        <v>118</v>
      </c>
      <c r="E36" t="str">
        <f>IF(J36="unused", "N", "U")</f>
        <v>U</v>
      </c>
      <c r="F36" t="s">
        <v>151</v>
      </c>
      <c r="G36" t="s">
        <v>136</v>
      </c>
      <c r="H36" t="s">
        <v>167</v>
      </c>
      <c r="I36" t="s">
        <v>35</v>
      </c>
      <c r="J36" t="s">
        <v>7</v>
      </c>
      <c r="K36" t="s">
        <v>36</v>
      </c>
      <c r="L36">
        <v>29.603000000000002</v>
      </c>
      <c r="M36">
        <v>56.57</v>
      </c>
      <c r="N36">
        <v>40.254899999999999</v>
      </c>
      <c r="O36">
        <f>M36-L36</f>
        <v>26.966999999999999</v>
      </c>
      <c r="P36">
        <f>N36-L36</f>
        <v>10.651899999999998</v>
      </c>
      <c r="Q36" s="12">
        <f>(O36-P36)/O36</f>
        <v>0.60500241035339497</v>
      </c>
      <c r="S36">
        <v>8.3000000000000007</v>
      </c>
      <c r="T36">
        <v>1059</v>
      </c>
    </row>
    <row r="37" spans="1:20" x14ac:dyDescent="0.35">
      <c r="A37" s="7" t="s">
        <v>207</v>
      </c>
      <c r="B37" s="1" t="s">
        <v>109</v>
      </c>
      <c r="C37" t="s">
        <v>257</v>
      </c>
      <c r="D37" t="s">
        <v>118</v>
      </c>
      <c r="E37" t="str">
        <f>IF(J37="unused", "N", "U")</f>
        <v>U</v>
      </c>
      <c r="F37" t="s">
        <v>151</v>
      </c>
      <c r="G37" t="s">
        <v>136</v>
      </c>
      <c r="H37" t="s">
        <v>167</v>
      </c>
      <c r="I37" t="s">
        <v>35</v>
      </c>
      <c r="J37" t="s">
        <v>7</v>
      </c>
      <c r="K37" t="s">
        <v>37</v>
      </c>
      <c r="L37">
        <v>29.356100000000001</v>
      </c>
      <c r="M37">
        <v>51.198799999999999</v>
      </c>
      <c r="N37">
        <v>38.046999999999997</v>
      </c>
      <c r="O37">
        <f>M37-L37</f>
        <v>21.842699999999997</v>
      </c>
      <c r="P37">
        <f>N37-L37</f>
        <v>8.6908999999999956</v>
      </c>
      <c r="Q37" s="12">
        <f>(O37-P37)/O37</f>
        <v>0.60211420749266364</v>
      </c>
      <c r="S37">
        <v>8.09</v>
      </c>
      <c r="T37">
        <v>573</v>
      </c>
    </row>
    <row r="38" spans="1:20" x14ac:dyDescent="0.35">
      <c r="A38" s="7" t="s">
        <v>205</v>
      </c>
      <c r="B38" s="1" t="s">
        <v>109</v>
      </c>
      <c r="C38" t="s">
        <v>257</v>
      </c>
      <c r="D38" t="s">
        <v>117</v>
      </c>
      <c r="E38" t="str">
        <f>IF(J38="unused", "N", "U")</f>
        <v>U</v>
      </c>
      <c r="F38" t="s">
        <v>151</v>
      </c>
      <c r="G38" t="s">
        <v>136</v>
      </c>
      <c r="H38" t="s">
        <v>167</v>
      </c>
      <c r="I38" t="s">
        <v>35</v>
      </c>
      <c r="J38" t="s">
        <v>7</v>
      </c>
      <c r="L38">
        <v>29.5242</v>
      </c>
      <c r="M38">
        <v>42.178199999999997</v>
      </c>
      <c r="N38">
        <v>38.669800000000002</v>
      </c>
      <c r="O38">
        <f>M38-L38</f>
        <v>12.653999999999996</v>
      </c>
      <c r="P38">
        <f>N38-L38</f>
        <v>9.1456000000000017</v>
      </c>
      <c r="Q38" s="12">
        <f>(O38-P38)/O38</f>
        <v>0.27725620357199271</v>
      </c>
      <c r="S38">
        <v>8.2799999999999994</v>
      </c>
      <c r="T38">
        <v>1233</v>
      </c>
    </row>
    <row r="39" spans="1:20" x14ac:dyDescent="0.35">
      <c r="A39" s="7" t="s">
        <v>206</v>
      </c>
      <c r="B39" s="1" t="s">
        <v>109</v>
      </c>
      <c r="C39" t="s">
        <v>257</v>
      </c>
      <c r="D39" t="s">
        <v>119</v>
      </c>
      <c r="E39" t="str">
        <f>IF(J39="unused", "N", "U")</f>
        <v>N</v>
      </c>
      <c r="F39" t="s">
        <v>151</v>
      </c>
      <c r="G39" t="s">
        <v>136</v>
      </c>
      <c r="H39" t="s">
        <v>167</v>
      </c>
      <c r="I39" t="s">
        <v>35</v>
      </c>
      <c r="J39" t="s">
        <v>6</v>
      </c>
      <c r="L39">
        <v>29.1279</v>
      </c>
      <c r="M39">
        <v>41.746099999999998</v>
      </c>
      <c r="N39">
        <v>35.9754</v>
      </c>
      <c r="O39">
        <f>M39-L39</f>
        <v>12.618199999999998</v>
      </c>
      <c r="P39">
        <f>N39-L39</f>
        <v>6.8475000000000001</v>
      </c>
      <c r="Q39" s="12">
        <f>(O39-P39)/O39</f>
        <v>0.45733147358577286</v>
      </c>
      <c r="S39">
        <v>5.6</v>
      </c>
      <c r="T39">
        <v>114.1</v>
      </c>
    </row>
    <row r="40" spans="1:20" x14ac:dyDescent="0.35">
      <c r="A40" s="7" t="s">
        <v>204</v>
      </c>
      <c r="B40" s="1" t="s">
        <v>109</v>
      </c>
      <c r="C40" t="s">
        <v>258</v>
      </c>
      <c r="D40" t="s">
        <v>119</v>
      </c>
      <c r="E40" t="str">
        <f>IF(J40="unused", "N", "U")</f>
        <v>N</v>
      </c>
      <c r="F40" t="s">
        <v>151</v>
      </c>
      <c r="G40" t="s">
        <v>136</v>
      </c>
      <c r="H40" t="s">
        <v>167</v>
      </c>
      <c r="I40" t="s">
        <v>34</v>
      </c>
      <c r="J40" t="s">
        <v>6</v>
      </c>
      <c r="L40">
        <v>29.618500000000001</v>
      </c>
      <c r="M40">
        <v>42.132800000000003</v>
      </c>
      <c r="N40">
        <v>36.192700000000002</v>
      </c>
      <c r="O40">
        <f>M40-L40</f>
        <v>12.514300000000002</v>
      </c>
      <c r="P40">
        <f>N40-L40</f>
        <v>6.5742000000000012</v>
      </c>
      <c r="Q40" s="12">
        <f>(O40-P40)/O40</f>
        <v>0.47466498325915152</v>
      </c>
      <c r="S40">
        <v>4.76</v>
      </c>
      <c r="T40">
        <v>116.4</v>
      </c>
    </row>
    <row r="41" spans="1:20" x14ac:dyDescent="0.35">
      <c r="A41" s="7" t="s">
        <v>203</v>
      </c>
      <c r="B41" s="1" t="s">
        <v>109</v>
      </c>
      <c r="C41" t="s">
        <v>258</v>
      </c>
      <c r="D41" t="s">
        <v>119</v>
      </c>
      <c r="E41" t="str">
        <f>IF(J41="unused", "N", "U")</f>
        <v>U</v>
      </c>
      <c r="F41" t="s">
        <v>151</v>
      </c>
      <c r="G41" t="s">
        <v>136</v>
      </c>
      <c r="H41" t="s">
        <v>167</v>
      </c>
      <c r="I41" t="s">
        <v>34</v>
      </c>
      <c r="J41" t="s">
        <v>7</v>
      </c>
      <c r="L41">
        <v>29.3279</v>
      </c>
      <c r="M41">
        <v>50.329000000000001</v>
      </c>
      <c r="N41">
        <v>38.333500000000001</v>
      </c>
      <c r="O41">
        <f>M41-L41</f>
        <v>21.001100000000001</v>
      </c>
      <c r="P41">
        <f>N41-L41</f>
        <v>9.0056000000000012</v>
      </c>
      <c r="Q41" s="12">
        <f>(O41-P41)/O41</f>
        <v>0.57118436653318161</v>
      </c>
      <c r="S41">
        <v>7.43</v>
      </c>
      <c r="T41">
        <v>921</v>
      </c>
    </row>
    <row r="42" spans="1:20" x14ac:dyDescent="0.35">
      <c r="A42" s="7" t="s">
        <v>209</v>
      </c>
      <c r="B42" s="1" t="s">
        <v>110</v>
      </c>
      <c r="C42" t="s">
        <v>259</v>
      </c>
      <c r="D42" t="s">
        <v>119</v>
      </c>
      <c r="E42" t="str">
        <f>IF(J42="unused", "N", "U")</f>
        <v>N</v>
      </c>
      <c r="F42" t="s">
        <v>151</v>
      </c>
      <c r="G42" t="s">
        <v>136</v>
      </c>
      <c r="H42" t="s">
        <v>167</v>
      </c>
      <c r="I42" t="s">
        <v>38</v>
      </c>
      <c r="J42" t="s">
        <v>6</v>
      </c>
      <c r="L42">
        <v>29.269200000000001</v>
      </c>
      <c r="M42">
        <v>37.283799999999999</v>
      </c>
      <c r="N42">
        <v>36.562100000000001</v>
      </c>
      <c r="O42">
        <f>M42-L42</f>
        <v>8.0145999999999979</v>
      </c>
      <c r="P42">
        <f>N42-L42</f>
        <v>7.2928999999999995</v>
      </c>
      <c r="Q42" s="12">
        <f>(O42-P42)/O42</f>
        <v>9.0048162104159737E-2</v>
      </c>
      <c r="S42">
        <v>3.35</v>
      </c>
      <c r="T42">
        <v>237</v>
      </c>
    </row>
    <row r="43" spans="1:20" x14ac:dyDescent="0.35">
      <c r="A43" s="7" t="s">
        <v>208</v>
      </c>
      <c r="B43" s="1" t="s">
        <v>110</v>
      </c>
      <c r="C43" t="s">
        <v>259</v>
      </c>
      <c r="D43" t="s">
        <v>119</v>
      </c>
      <c r="E43" t="str">
        <f>IF(J43="unused", "N", "U")</f>
        <v>U</v>
      </c>
      <c r="F43" t="s">
        <v>151</v>
      </c>
      <c r="G43" t="s">
        <v>136</v>
      </c>
      <c r="H43" t="s">
        <v>167</v>
      </c>
      <c r="I43" t="s">
        <v>38</v>
      </c>
      <c r="J43" t="s">
        <v>7</v>
      </c>
      <c r="L43">
        <v>29.3139</v>
      </c>
      <c r="M43">
        <v>41.538699999999999</v>
      </c>
      <c r="N43">
        <v>34.659100000000002</v>
      </c>
      <c r="O43">
        <f>M43-L43</f>
        <v>12.224799999999998</v>
      </c>
      <c r="P43">
        <f>N43-L43</f>
        <v>5.3452000000000019</v>
      </c>
      <c r="Q43" s="12">
        <f>(O43-P43)/O43</f>
        <v>0.56275767292716428</v>
      </c>
      <c r="S43">
        <v>7.38</v>
      </c>
      <c r="T43">
        <v>1220</v>
      </c>
    </row>
    <row r="44" spans="1:20" x14ac:dyDescent="0.35">
      <c r="A44" s="7" t="s">
        <v>213</v>
      </c>
      <c r="B44" s="1" t="s">
        <v>110</v>
      </c>
      <c r="C44" t="s">
        <v>260</v>
      </c>
      <c r="D44" t="s">
        <v>119</v>
      </c>
      <c r="E44" t="str">
        <f>IF(J44="unused", "N", "U")</f>
        <v>N</v>
      </c>
      <c r="F44" t="s">
        <v>151</v>
      </c>
      <c r="G44" t="s">
        <v>136</v>
      </c>
      <c r="H44" t="s">
        <v>167</v>
      </c>
      <c r="I44" t="s">
        <v>40</v>
      </c>
      <c r="J44" t="s">
        <v>6</v>
      </c>
      <c r="L44">
        <v>29.152999999999999</v>
      </c>
      <c r="M44">
        <v>35.374499999999998</v>
      </c>
      <c r="N44">
        <v>34.846499999999999</v>
      </c>
      <c r="O44">
        <f>M44-L44</f>
        <v>6.2214999999999989</v>
      </c>
      <c r="P44">
        <f>N44-L44</f>
        <v>5.6935000000000002</v>
      </c>
      <c r="Q44" s="12">
        <f>(O44-P44)/O44</f>
        <v>8.4866993490315651E-2</v>
      </c>
      <c r="S44">
        <v>4.12</v>
      </c>
      <c r="T44">
        <v>100.6</v>
      </c>
    </row>
    <row r="45" spans="1:20" x14ac:dyDescent="0.35">
      <c r="A45" s="7" t="s">
        <v>212</v>
      </c>
      <c r="B45" s="1" t="s">
        <v>110</v>
      </c>
      <c r="C45" t="s">
        <v>260</v>
      </c>
      <c r="D45" t="s">
        <v>119</v>
      </c>
      <c r="E45" t="str">
        <f>IF(J45="unused", "N", "U")</f>
        <v>U</v>
      </c>
      <c r="F45" t="s">
        <v>151</v>
      </c>
      <c r="G45" t="s">
        <v>136</v>
      </c>
      <c r="H45" t="s">
        <v>167</v>
      </c>
      <c r="I45" t="s">
        <v>40</v>
      </c>
      <c r="J45" t="s">
        <v>7</v>
      </c>
      <c r="L45">
        <v>29.770099999999999</v>
      </c>
      <c r="M45">
        <v>44.121600000000001</v>
      </c>
      <c r="N45">
        <v>35.301299999999998</v>
      </c>
      <c r="O45">
        <f>M45-L45</f>
        <v>14.351500000000001</v>
      </c>
      <c r="P45">
        <f>N45-L45</f>
        <v>5.5311999999999983</v>
      </c>
      <c r="Q45" s="12">
        <f>(O45-P45)/O45</f>
        <v>0.61459080932306742</v>
      </c>
      <c r="S45">
        <v>9.59</v>
      </c>
      <c r="T45">
        <v>2120</v>
      </c>
    </row>
    <row r="46" spans="1:20" x14ac:dyDescent="0.35">
      <c r="A46" s="7" t="s">
        <v>211</v>
      </c>
      <c r="B46" s="1" t="s">
        <v>110</v>
      </c>
      <c r="C46" t="s">
        <v>261</v>
      </c>
      <c r="D46" t="s">
        <v>119</v>
      </c>
      <c r="E46" t="str">
        <f>IF(J46="unused", "N", "U")</f>
        <v>N</v>
      </c>
      <c r="F46" t="s">
        <v>155</v>
      </c>
      <c r="G46" t="s">
        <v>136</v>
      </c>
      <c r="H46" t="s">
        <v>167</v>
      </c>
      <c r="I46" t="s">
        <v>39</v>
      </c>
      <c r="J46" t="s">
        <v>6</v>
      </c>
      <c r="L46">
        <v>29.510899999999999</v>
      </c>
      <c r="M46">
        <v>54.385399999999997</v>
      </c>
      <c r="N46">
        <v>41.759</v>
      </c>
      <c r="O46">
        <f>M46-L46</f>
        <v>24.874499999999998</v>
      </c>
      <c r="P46">
        <f>N46-L46</f>
        <v>12.248100000000001</v>
      </c>
      <c r="Q46" s="12">
        <f>(O46-P46)/O46</f>
        <v>0.50760417294819993</v>
      </c>
      <c r="S46">
        <v>3.8</v>
      </c>
      <c r="T46">
        <v>142.1</v>
      </c>
    </row>
    <row r="47" spans="1:20" x14ac:dyDescent="0.35">
      <c r="A47" s="7" t="s">
        <v>210</v>
      </c>
      <c r="B47" s="1" t="s">
        <v>110</v>
      </c>
      <c r="C47" t="s">
        <v>261</v>
      </c>
      <c r="D47" t="s">
        <v>119</v>
      </c>
      <c r="E47" t="str">
        <f>IF(J47="unused", "N", "U")</f>
        <v>U</v>
      </c>
      <c r="F47" t="s">
        <v>155</v>
      </c>
      <c r="G47" t="s">
        <v>136</v>
      </c>
      <c r="H47" t="s">
        <v>167</v>
      </c>
      <c r="I47" t="s">
        <v>39</v>
      </c>
      <c r="J47" t="s">
        <v>7</v>
      </c>
      <c r="L47">
        <v>29.571100000000001</v>
      </c>
      <c r="M47">
        <v>47.6312</v>
      </c>
      <c r="N47">
        <v>41.384599999999999</v>
      </c>
      <c r="O47">
        <f>M47-L47</f>
        <v>18.060099999999998</v>
      </c>
      <c r="P47">
        <f>N47-L47</f>
        <v>11.813499999999998</v>
      </c>
      <c r="Q47" s="12">
        <f>(O47-P47)/O47</f>
        <v>0.34587848350784334</v>
      </c>
      <c r="S47">
        <v>7.82</v>
      </c>
      <c r="T47">
        <v>1872</v>
      </c>
    </row>
    <row r="48" spans="1:20" x14ac:dyDescent="0.35">
      <c r="A48" s="7" t="s">
        <v>215</v>
      </c>
      <c r="B48" s="1" t="s">
        <v>111</v>
      </c>
      <c r="C48" t="s">
        <v>262</v>
      </c>
      <c r="D48" t="s">
        <v>119</v>
      </c>
      <c r="E48" t="str">
        <f>IF(J48="unused", "N", "U")</f>
        <v>N</v>
      </c>
      <c r="F48" t="s">
        <v>155</v>
      </c>
      <c r="G48" t="s">
        <v>136</v>
      </c>
      <c r="H48" t="s">
        <v>167</v>
      </c>
      <c r="I48" t="s">
        <v>41</v>
      </c>
      <c r="J48" t="s">
        <v>6</v>
      </c>
      <c r="L48">
        <v>29.622399999999999</v>
      </c>
      <c r="M48">
        <v>54.720399999999998</v>
      </c>
      <c r="N48">
        <v>41.805500000000002</v>
      </c>
      <c r="O48">
        <f>M48-L48</f>
        <v>25.097999999999999</v>
      </c>
      <c r="P48">
        <f>N48-L48</f>
        <v>12.183100000000003</v>
      </c>
      <c r="Q48" s="12">
        <f>(O48-P48)/O48</f>
        <v>0.51457885090445443</v>
      </c>
      <c r="S48">
        <v>4.0999999999999996</v>
      </c>
      <c r="T48">
        <v>128.69999999999999</v>
      </c>
    </row>
    <row r="49" spans="1:20" x14ac:dyDescent="0.35">
      <c r="A49" s="7" t="s">
        <v>214</v>
      </c>
      <c r="B49" s="1" t="s">
        <v>111</v>
      </c>
      <c r="C49" t="s">
        <v>262</v>
      </c>
      <c r="D49" t="s">
        <v>119</v>
      </c>
      <c r="E49" t="str">
        <f>IF(J49="unused", "N", "U")</f>
        <v>U</v>
      </c>
      <c r="F49" t="s">
        <v>155</v>
      </c>
      <c r="G49" t="s">
        <v>136</v>
      </c>
      <c r="H49" t="s">
        <v>167</v>
      </c>
      <c r="I49" t="s">
        <v>41</v>
      </c>
      <c r="J49" t="s">
        <v>7</v>
      </c>
      <c r="L49">
        <v>29.653500000000001</v>
      </c>
      <c r="M49">
        <v>47.641800000000003</v>
      </c>
      <c r="N49">
        <v>38.65</v>
      </c>
      <c r="O49">
        <f>M49-L49</f>
        <v>17.988300000000002</v>
      </c>
      <c r="P49">
        <f>N49-L49</f>
        <v>8.9964999999999975</v>
      </c>
      <c r="Q49" s="12">
        <f>(O49-P49)/O49</f>
        <v>0.49986935952813794</v>
      </c>
      <c r="S49">
        <v>8.1999999999999993</v>
      </c>
      <c r="T49">
        <v>743</v>
      </c>
    </row>
    <row r="50" spans="1:20" x14ac:dyDescent="0.35">
      <c r="A50" s="7" t="s">
        <v>217</v>
      </c>
      <c r="B50" s="1" t="s">
        <v>111</v>
      </c>
      <c r="C50" t="s">
        <v>263</v>
      </c>
      <c r="D50" t="s">
        <v>119</v>
      </c>
      <c r="E50" t="str">
        <f>IF(J50="unused", "N", "U")</f>
        <v>N</v>
      </c>
      <c r="F50" t="s">
        <v>151</v>
      </c>
      <c r="G50" t="s">
        <v>136</v>
      </c>
      <c r="H50" t="s">
        <v>167</v>
      </c>
      <c r="I50" t="s">
        <v>42</v>
      </c>
      <c r="J50" t="s">
        <v>6</v>
      </c>
      <c r="L50">
        <v>29.208600000000001</v>
      </c>
      <c r="M50">
        <v>45.763800000000003</v>
      </c>
      <c r="N50">
        <v>36.440199999999997</v>
      </c>
      <c r="O50">
        <f>M50-L50</f>
        <v>16.555200000000003</v>
      </c>
      <c r="P50">
        <f>N50-L50</f>
        <v>7.2315999999999967</v>
      </c>
      <c r="Q50" s="12">
        <f>(O50-P50)/O50</f>
        <v>0.56318256499468478</v>
      </c>
      <c r="S50">
        <v>3.95</v>
      </c>
      <c r="T50">
        <v>105.7</v>
      </c>
    </row>
    <row r="51" spans="1:20" x14ac:dyDescent="0.35">
      <c r="A51" s="7" t="s">
        <v>216</v>
      </c>
      <c r="B51" s="1" t="s">
        <v>111</v>
      </c>
      <c r="C51" t="s">
        <v>263</v>
      </c>
      <c r="D51" t="s">
        <v>119</v>
      </c>
      <c r="E51" t="str">
        <f>IF(J51="unused", "N", "U")</f>
        <v>U</v>
      </c>
      <c r="F51" t="s">
        <v>151</v>
      </c>
      <c r="G51" t="s">
        <v>136</v>
      </c>
      <c r="H51" t="s">
        <v>167</v>
      </c>
      <c r="I51" t="s">
        <v>42</v>
      </c>
      <c r="J51" t="s">
        <v>7</v>
      </c>
      <c r="L51">
        <v>29.2683</v>
      </c>
      <c r="M51">
        <v>45.3232</v>
      </c>
      <c r="N51">
        <v>37.684100000000001</v>
      </c>
      <c r="O51">
        <f>M51-L51</f>
        <v>16.0549</v>
      </c>
      <c r="P51">
        <f>N51-L51</f>
        <v>8.4158000000000008</v>
      </c>
      <c r="Q51" s="12">
        <f>(O51-P51)/O51</f>
        <v>0.47581112308391826</v>
      </c>
      <c r="S51">
        <v>6.2</v>
      </c>
      <c r="T51">
        <v>428</v>
      </c>
    </row>
    <row r="52" spans="1:20" x14ac:dyDescent="0.35">
      <c r="A52" s="8" t="s">
        <v>221</v>
      </c>
      <c r="B52" s="1" t="s">
        <v>112</v>
      </c>
      <c r="C52" t="s">
        <v>264</v>
      </c>
      <c r="D52" t="s">
        <v>119</v>
      </c>
      <c r="E52" t="str">
        <f>IF(J52="unused", "N", "U")</f>
        <v>N</v>
      </c>
      <c r="F52" t="s">
        <v>152</v>
      </c>
      <c r="G52" t="s">
        <v>136</v>
      </c>
      <c r="H52" t="s">
        <v>167</v>
      </c>
      <c r="I52" t="s">
        <v>45</v>
      </c>
      <c r="J52" t="s">
        <v>6</v>
      </c>
      <c r="L52">
        <v>29.442900000000002</v>
      </c>
      <c r="M52">
        <v>44.116300000000003</v>
      </c>
      <c r="N52">
        <v>38.456000000000003</v>
      </c>
      <c r="O52">
        <f>M52-L52</f>
        <v>14.673400000000001</v>
      </c>
      <c r="P52">
        <f>N52-L52</f>
        <v>9.0131000000000014</v>
      </c>
      <c r="Q52" s="12">
        <f>(O52-P52)/O52</f>
        <v>0.38575245001158553</v>
      </c>
      <c r="S52">
        <v>7.74</v>
      </c>
      <c r="T52">
        <v>1480</v>
      </c>
    </row>
    <row r="53" spans="1:20" x14ac:dyDescent="0.35">
      <c r="A53" s="7" t="s">
        <v>220</v>
      </c>
      <c r="B53" s="1" t="s">
        <v>112</v>
      </c>
      <c r="C53" t="s">
        <v>264</v>
      </c>
      <c r="D53" t="s">
        <v>119</v>
      </c>
      <c r="E53" t="str">
        <f>IF(J53="unused", "N", "U")</f>
        <v>U</v>
      </c>
      <c r="F53" t="s">
        <v>152</v>
      </c>
      <c r="G53" t="s">
        <v>136</v>
      </c>
      <c r="H53" t="s">
        <v>167</v>
      </c>
      <c r="I53" t="s">
        <v>45</v>
      </c>
      <c r="J53" t="s">
        <v>7</v>
      </c>
      <c r="L53">
        <v>29.514700000000001</v>
      </c>
      <c r="M53">
        <v>44.971200000000003</v>
      </c>
      <c r="N53">
        <v>39.686199999999999</v>
      </c>
      <c r="O53">
        <f>M53-L53</f>
        <v>15.456500000000002</v>
      </c>
      <c r="P53">
        <f>N53-L53</f>
        <v>10.171499999999998</v>
      </c>
      <c r="Q53" s="12">
        <f>(O53-P53)/O53</f>
        <v>0.34192734448290385</v>
      </c>
      <c r="S53">
        <v>5.21</v>
      </c>
      <c r="T53">
        <v>212</v>
      </c>
    </row>
    <row r="54" spans="1:20" x14ac:dyDescent="0.35">
      <c r="A54" s="7" t="s">
        <v>218</v>
      </c>
      <c r="B54" s="1" t="s">
        <v>112</v>
      </c>
      <c r="C54" t="s">
        <v>265</v>
      </c>
      <c r="D54" t="s">
        <v>118</v>
      </c>
      <c r="E54" t="str">
        <f>IF(J54="unused", "N", "U")</f>
        <v>U</v>
      </c>
      <c r="F54" t="s">
        <v>156</v>
      </c>
      <c r="G54" t="s">
        <v>139</v>
      </c>
      <c r="H54" t="s">
        <v>167</v>
      </c>
      <c r="I54" t="s">
        <v>43</v>
      </c>
      <c r="J54" t="s">
        <v>7</v>
      </c>
      <c r="K54" t="s">
        <v>44</v>
      </c>
      <c r="L54">
        <v>29.697600000000001</v>
      </c>
      <c r="M54">
        <v>37.171599999999998</v>
      </c>
      <c r="N54">
        <v>35.115499999999997</v>
      </c>
      <c r="O54">
        <f>M54-L54</f>
        <v>7.4739999999999966</v>
      </c>
      <c r="P54">
        <f>N54-L54</f>
        <v>5.4178999999999959</v>
      </c>
      <c r="Q54" s="12">
        <f>(O54-P54)/O54</f>
        <v>0.27510034787262533</v>
      </c>
      <c r="S54">
        <v>8.15</v>
      </c>
      <c r="T54">
        <v>2170</v>
      </c>
    </row>
    <row r="55" spans="1:20" x14ac:dyDescent="0.35">
      <c r="A55" s="7" t="s">
        <v>219</v>
      </c>
      <c r="B55" s="1" t="s">
        <v>112</v>
      </c>
      <c r="C55" t="s">
        <v>265</v>
      </c>
      <c r="D55" t="s">
        <v>117</v>
      </c>
      <c r="E55" t="str">
        <f>IF(J55="unused", "N", "U")</f>
        <v>U</v>
      </c>
      <c r="F55" t="s">
        <v>152</v>
      </c>
      <c r="G55" t="s">
        <v>136</v>
      </c>
      <c r="H55" t="s">
        <v>167</v>
      </c>
      <c r="I55" t="s">
        <v>43</v>
      </c>
      <c r="J55" t="s">
        <v>7</v>
      </c>
      <c r="L55">
        <v>29.927900000000001</v>
      </c>
      <c r="M55">
        <v>45.027999999999999</v>
      </c>
      <c r="N55">
        <v>39.059899999999999</v>
      </c>
      <c r="O55">
        <f>M55-L55</f>
        <v>15.100099999999998</v>
      </c>
      <c r="P55">
        <f>N55-L55</f>
        <v>9.1319999999999979</v>
      </c>
      <c r="Q55" s="12">
        <f>(O55-P55)/O55</f>
        <v>0.39523579314044283</v>
      </c>
      <c r="S55">
        <v>7.02</v>
      </c>
      <c r="T55">
        <v>442</v>
      </c>
    </row>
  </sheetData>
  <sortState xmlns:xlrd2="http://schemas.microsoft.com/office/spreadsheetml/2017/richdata2" ref="A2:W57">
    <sortCondition ref="C2:C57" customList="OH.01,OH.02,OH.03,OH.04,OH.05,OH.06,OH.07,OH.08,OH.09,OH.10,OH.11,OH.12,OH.13,OH.14,OH.15,OH.16,OH.17,OH.18,OH.19,OH.20,OH.21"/>
    <sortCondition ref="A2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7"/>
  <sheetViews>
    <sheetView workbookViewId="0"/>
  </sheetViews>
  <sheetFormatPr defaultRowHeight="14.5" x14ac:dyDescent="0.35"/>
  <cols>
    <col min="1" max="1" width="19.90625" style="4" customWidth="1"/>
    <col min="2" max="2" width="85.6328125" customWidth="1"/>
  </cols>
  <sheetData>
    <row r="2" spans="1:2" x14ac:dyDescent="0.35">
      <c r="A2" s="4" t="s">
        <v>98</v>
      </c>
      <c r="B2" t="s">
        <v>99</v>
      </c>
    </row>
    <row r="3" spans="1:2" x14ac:dyDescent="0.35">
      <c r="A3" s="4" t="s">
        <v>113</v>
      </c>
      <c r="B3" t="s">
        <v>114</v>
      </c>
    </row>
    <row r="4" spans="1:2" x14ac:dyDescent="0.35">
      <c r="A4" s="4" t="s">
        <v>115</v>
      </c>
      <c r="B4" t="s">
        <v>116</v>
      </c>
    </row>
    <row r="5" spans="1:2" x14ac:dyDescent="0.35">
      <c r="A5" s="4" t="s">
        <v>127</v>
      </c>
      <c r="B5" t="s">
        <v>120</v>
      </c>
    </row>
    <row r="6" spans="1:2" x14ac:dyDescent="0.35">
      <c r="A6" s="4" t="s">
        <v>117</v>
      </c>
      <c r="B6" t="s">
        <v>121</v>
      </c>
    </row>
    <row r="7" spans="1:2" x14ac:dyDescent="0.35">
      <c r="A7" s="4" t="s">
        <v>118</v>
      </c>
      <c r="B7" t="s">
        <v>122</v>
      </c>
    </row>
    <row r="8" spans="1:2" x14ac:dyDescent="0.35">
      <c r="A8" s="4" t="s">
        <v>119</v>
      </c>
      <c r="B8" t="s">
        <v>123</v>
      </c>
    </row>
    <row r="9" spans="1:2" x14ac:dyDescent="0.35">
      <c r="A9" s="4" t="s">
        <v>126</v>
      </c>
      <c r="B9" t="s">
        <v>132</v>
      </c>
    </row>
    <row r="10" spans="1:2" x14ac:dyDescent="0.35">
      <c r="A10" s="4" t="s">
        <v>130</v>
      </c>
      <c r="B10" t="s">
        <v>131</v>
      </c>
    </row>
    <row r="11" spans="1:2" x14ac:dyDescent="0.35">
      <c r="A11" s="4" t="s">
        <v>128</v>
      </c>
      <c r="B11" t="s">
        <v>133</v>
      </c>
    </row>
    <row r="12" spans="1:2" x14ac:dyDescent="0.35">
      <c r="A12" s="4" t="s">
        <v>134</v>
      </c>
      <c r="B12" t="s">
        <v>135</v>
      </c>
    </row>
    <row r="13" spans="1:2" x14ac:dyDescent="0.35">
      <c r="A13" s="4" t="s">
        <v>140</v>
      </c>
      <c r="B13" t="s">
        <v>137</v>
      </c>
    </row>
    <row r="14" spans="1:2" x14ac:dyDescent="0.35">
      <c r="A14" s="4" t="s">
        <v>141</v>
      </c>
      <c r="B14" t="s">
        <v>138</v>
      </c>
    </row>
    <row r="15" spans="1:2" x14ac:dyDescent="0.35">
      <c r="A15" s="4" t="s">
        <v>143</v>
      </c>
      <c r="B15" t="s">
        <v>144</v>
      </c>
    </row>
    <row r="16" spans="1:2" x14ac:dyDescent="0.35">
      <c r="A16" s="4" t="s">
        <v>151</v>
      </c>
      <c r="B16" t="s">
        <v>146</v>
      </c>
    </row>
    <row r="17" spans="1:2" x14ac:dyDescent="0.35">
      <c r="A17" s="4" t="s">
        <v>147</v>
      </c>
      <c r="B17" t="s">
        <v>148</v>
      </c>
    </row>
    <row r="18" spans="1:2" x14ac:dyDescent="0.35">
      <c r="A18" s="4" t="s">
        <v>149</v>
      </c>
      <c r="B18" t="s">
        <v>150</v>
      </c>
    </row>
    <row r="19" spans="1:2" x14ac:dyDescent="0.35">
      <c r="A19" s="4" t="s">
        <v>157</v>
      </c>
      <c r="B19" t="s">
        <v>158</v>
      </c>
    </row>
    <row r="20" spans="1:2" x14ac:dyDescent="0.35">
      <c r="A20" s="4" t="s">
        <v>136</v>
      </c>
      <c r="B20" t="s">
        <v>161</v>
      </c>
    </row>
    <row r="21" spans="1:2" x14ac:dyDescent="0.35">
      <c r="A21" s="4" t="s">
        <v>129</v>
      </c>
      <c r="B21" t="s">
        <v>162</v>
      </c>
    </row>
    <row r="22" spans="1:2" x14ac:dyDescent="0.35">
      <c r="A22" s="4" t="s">
        <v>159</v>
      </c>
      <c r="B22" t="s">
        <v>163</v>
      </c>
    </row>
    <row r="23" spans="1:2" x14ac:dyDescent="0.35">
      <c r="A23" s="4" t="s">
        <v>139</v>
      </c>
      <c r="B23" t="s">
        <v>164</v>
      </c>
    </row>
    <row r="24" spans="1:2" x14ac:dyDescent="0.35">
      <c r="A24" s="4" t="s">
        <v>165</v>
      </c>
      <c r="B24" t="s">
        <v>166</v>
      </c>
    </row>
    <row r="25" spans="1:2" x14ac:dyDescent="0.35">
      <c r="A25" s="4" t="s">
        <v>167</v>
      </c>
      <c r="B25" t="s">
        <v>169</v>
      </c>
    </row>
    <row r="26" spans="1:2" x14ac:dyDescent="0.35">
      <c r="A26" s="4" t="s">
        <v>168</v>
      </c>
      <c r="B26" t="s">
        <v>170</v>
      </c>
    </row>
    <row r="27" spans="1:2" x14ac:dyDescent="0.35">
      <c r="A27" s="4" t="s">
        <v>171</v>
      </c>
      <c r="B2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>
      <selection activeCell="D24" sqref="D24"/>
    </sheetView>
  </sheetViews>
  <sheetFormatPr defaultRowHeight="14.5" x14ac:dyDescent="0.35"/>
  <sheetData>
    <row r="1" spans="1:4" x14ac:dyDescent="0.35">
      <c r="A1" t="s">
        <v>77</v>
      </c>
      <c r="B1" t="s">
        <v>119</v>
      </c>
      <c r="C1" t="str">
        <f t="shared" ref="C1:C32" si="0">IF(J1="unused", "N", "U")</f>
        <v>U</v>
      </c>
      <c r="D1" t="s">
        <v>140</v>
      </c>
    </row>
    <row r="2" spans="1:4" x14ac:dyDescent="0.35">
      <c r="A2" t="s">
        <v>77</v>
      </c>
      <c r="B2" t="s">
        <v>119</v>
      </c>
      <c r="C2" t="str">
        <f t="shared" si="0"/>
        <v>U</v>
      </c>
      <c r="D2" t="s">
        <v>141</v>
      </c>
    </row>
    <row r="3" spans="1:4" x14ac:dyDescent="0.35">
      <c r="A3" t="s">
        <v>77</v>
      </c>
      <c r="B3" s="6"/>
      <c r="C3" t="str">
        <f t="shared" si="0"/>
        <v>U</v>
      </c>
      <c r="D3" t="s">
        <v>142</v>
      </c>
    </row>
    <row r="4" spans="1:4" x14ac:dyDescent="0.35">
      <c r="A4" t="s">
        <v>77</v>
      </c>
      <c r="B4" s="6"/>
      <c r="C4" t="str">
        <f t="shared" si="0"/>
        <v>U</v>
      </c>
      <c r="D4" t="s">
        <v>142</v>
      </c>
    </row>
    <row r="5" spans="1:4" x14ac:dyDescent="0.35">
      <c r="A5" t="s">
        <v>78</v>
      </c>
      <c r="B5" t="s">
        <v>119</v>
      </c>
      <c r="C5" t="str">
        <f t="shared" si="0"/>
        <v>U</v>
      </c>
      <c r="D5" t="s">
        <v>143</v>
      </c>
    </row>
    <row r="6" spans="1:4" x14ac:dyDescent="0.35">
      <c r="A6" t="s">
        <v>78</v>
      </c>
      <c r="B6" t="s">
        <v>119</v>
      </c>
      <c r="C6" t="str">
        <f t="shared" si="0"/>
        <v>U</v>
      </c>
      <c r="D6" t="s">
        <v>143</v>
      </c>
    </row>
    <row r="7" spans="1:4" x14ac:dyDescent="0.35">
      <c r="A7" t="s">
        <v>78</v>
      </c>
      <c r="B7" t="s">
        <v>119</v>
      </c>
      <c r="C7" t="str">
        <f t="shared" si="0"/>
        <v>U</v>
      </c>
      <c r="D7" t="s">
        <v>143</v>
      </c>
    </row>
    <row r="8" spans="1:4" x14ac:dyDescent="0.35">
      <c r="A8" t="s">
        <v>79</v>
      </c>
      <c r="B8" t="s">
        <v>117</v>
      </c>
      <c r="C8" t="str">
        <f t="shared" si="0"/>
        <v>U</v>
      </c>
      <c r="D8" t="s">
        <v>151</v>
      </c>
    </row>
    <row r="9" spans="1:4" x14ac:dyDescent="0.35">
      <c r="A9" t="s">
        <v>79</v>
      </c>
      <c r="B9" t="s">
        <v>117</v>
      </c>
      <c r="C9" t="str">
        <f t="shared" si="0"/>
        <v>U</v>
      </c>
      <c r="D9" t="s">
        <v>151</v>
      </c>
    </row>
    <row r="10" spans="1:4" x14ac:dyDescent="0.35">
      <c r="A10" t="s">
        <v>79</v>
      </c>
      <c r="B10" t="s">
        <v>118</v>
      </c>
      <c r="C10" t="str">
        <f t="shared" si="0"/>
        <v>U</v>
      </c>
      <c r="D10" t="s">
        <v>145</v>
      </c>
    </row>
    <row r="11" spans="1:4" x14ac:dyDescent="0.35">
      <c r="A11" t="s">
        <v>79</v>
      </c>
      <c r="B11" t="s">
        <v>118</v>
      </c>
      <c r="C11" t="str">
        <f t="shared" si="0"/>
        <v>U</v>
      </c>
      <c r="D11" t="s">
        <v>145</v>
      </c>
    </row>
    <row r="12" spans="1:4" x14ac:dyDescent="0.35">
      <c r="A12" t="s">
        <v>80</v>
      </c>
      <c r="B12" t="s">
        <v>119</v>
      </c>
      <c r="C12" t="str">
        <f t="shared" si="0"/>
        <v>U</v>
      </c>
      <c r="D12" t="s">
        <v>149</v>
      </c>
    </row>
    <row r="13" spans="1:4" x14ac:dyDescent="0.35">
      <c r="A13" t="s">
        <v>80</v>
      </c>
      <c r="B13" t="s">
        <v>119</v>
      </c>
      <c r="C13" t="str">
        <f t="shared" si="0"/>
        <v>U</v>
      </c>
      <c r="D13" t="s">
        <v>149</v>
      </c>
    </row>
    <row r="14" spans="1:4" x14ac:dyDescent="0.35">
      <c r="A14" t="s">
        <v>81</v>
      </c>
      <c r="B14" t="s">
        <v>119</v>
      </c>
      <c r="C14" t="str">
        <f t="shared" si="0"/>
        <v>U</v>
      </c>
      <c r="D14" t="s">
        <v>151</v>
      </c>
    </row>
    <row r="15" spans="1:4" x14ac:dyDescent="0.35">
      <c r="A15" t="s">
        <v>81</v>
      </c>
      <c r="B15" t="s">
        <v>119</v>
      </c>
      <c r="C15" t="str">
        <f t="shared" si="0"/>
        <v>U</v>
      </c>
      <c r="D15" t="s">
        <v>151</v>
      </c>
    </row>
    <row r="16" spans="1:4" x14ac:dyDescent="0.35">
      <c r="A16" t="s">
        <v>82</v>
      </c>
      <c r="B16" t="s">
        <v>119</v>
      </c>
      <c r="C16" t="str">
        <f t="shared" si="0"/>
        <v>U</v>
      </c>
      <c r="D16" t="s">
        <v>152</v>
      </c>
    </row>
    <row r="17" spans="1:4" x14ac:dyDescent="0.35">
      <c r="A17" t="s">
        <v>82</v>
      </c>
      <c r="B17" t="s">
        <v>119</v>
      </c>
      <c r="C17" t="str">
        <f t="shared" si="0"/>
        <v>U</v>
      </c>
      <c r="D17" t="s">
        <v>152</v>
      </c>
    </row>
    <row r="18" spans="1:4" x14ac:dyDescent="0.35">
      <c r="A18" t="s">
        <v>83</v>
      </c>
      <c r="B18" t="s">
        <v>119</v>
      </c>
      <c r="C18" t="str">
        <f t="shared" si="0"/>
        <v>U</v>
      </c>
      <c r="D18" t="s">
        <v>143</v>
      </c>
    </row>
    <row r="19" spans="1:4" x14ac:dyDescent="0.35">
      <c r="A19" t="s">
        <v>83</v>
      </c>
      <c r="B19" t="s">
        <v>117</v>
      </c>
      <c r="C19" t="str">
        <f t="shared" si="0"/>
        <v>U</v>
      </c>
      <c r="D19" t="s">
        <v>143</v>
      </c>
    </row>
    <row r="20" spans="1:4" x14ac:dyDescent="0.35">
      <c r="A20" t="s">
        <v>83</v>
      </c>
      <c r="B20" t="s">
        <v>118</v>
      </c>
      <c r="C20" t="str">
        <f t="shared" si="0"/>
        <v>U</v>
      </c>
      <c r="D20" t="s">
        <v>143</v>
      </c>
    </row>
    <row r="21" spans="1:4" x14ac:dyDescent="0.35">
      <c r="A21" t="s">
        <v>84</v>
      </c>
      <c r="B21" t="s">
        <v>119</v>
      </c>
      <c r="C21" t="str">
        <f t="shared" si="0"/>
        <v>U</v>
      </c>
      <c r="D21" t="s">
        <v>152</v>
      </c>
    </row>
    <row r="22" spans="1:4" x14ac:dyDescent="0.35">
      <c r="A22" t="s">
        <v>84</v>
      </c>
      <c r="B22" t="s">
        <v>119</v>
      </c>
      <c r="C22" t="str">
        <f t="shared" si="0"/>
        <v>U</v>
      </c>
      <c r="D22" t="s">
        <v>152</v>
      </c>
    </row>
    <row r="23" spans="1:4" x14ac:dyDescent="0.35">
      <c r="A23" t="s">
        <v>85</v>
      </c>
      <c r="B23" t="s">
        <v>119</v>
      </c>
      <c r="C23" t="str">
        <f t="shared" si="0"/>
        <v>U</v>
      </c>
      <c r="D23" t="s">
        <v>141</v>
      </c>
    </row>
    <row r="24" spans="1:4" x14ac:dyDescent="0.35">
      <c r="A24" t="s">
        <v>85</v>
      </c>
      <c r="B24" t="s">
        <v>119</v>
      </c>
      <c r="C24" t="str">
        <f t="shared" si="0"/>
        <v>U</v>
      </c>
      <c r="D24" t="s">
        <v>151</v>
      </c>
    </row>
    <row r="25" spans="1:4" x14ac:dyDescent="0.35">
      <c r="A25" t="s">
        <v>85</v>
      </c>
      <c r="B25" t="s">
        <v>119</v>
      </c>
      <c r="C25" t="str">
        <f t="shared" si="0"/>
        <v>U</v>
      </c>
      <c r="D25" t="s">
        <v>153</v>
      </c>
    </row>
    <row r="26" spans="1:4" x14ac:dyDescent="0.35">
      <c r="A26" t="s">
        <v>86</v>
      </c>
      <c r="B26" t="s">
        <v>119</v>
      </c>
      <c r="C26" t="str">
        <f t="shared" si="0"/>
        <v>U</v>
      </c>
      <c r="D26" t="s">
        <v>152</v>
      </c>
    </row>
    <row r="27" spans="1:4" x14ac:dyDescent="0.35">
      <c r="A27" t="s">
        <v>86</v>
      </c>
      <c r="B27" t="s">
        <v>119</v>
      </c>
      <c r="C27" t="str">
        <f t="shared" si="0"/>
        <v>U</v>
      </c>
      <c r="D27" t="s">
        <v>152</v>
      </c>
    </row>
    <row r="28" spans="1:4" x14ac:dyDescent="0.35">
      <c r="A28" t="s">
        <v>87</v>
      </c>
      <c r="B28" t="s">
        <v>119</v>
      </c>
      <c r="C28" t="str">
        <f t="shared" si="0"/>
        <v>U</v>
      </c>
      <c r="D28" t="s">
        <v>152</v>
      </c>
    </row>
    <row r="29" spans="1:4" x14ac:dyDescent="0.35">
      <c r="A29" t="s">
        <v>87</v>
      </c>
      <c r="B29" t="s">
        <v>119</v>
      </c>
      <c r="C29" t="str">
        <f t="shared" si="0"/>
        <v>U</v>
      </c>
      <c r="D29" t="s">
        <v>152</v>
      </c>
    </row>
    <row r="30" spans="1:4" x14ac:dyDescent="0.35">
      <c r="A30" t="s">
        <v>88</v>
      </c>
      <c r="B30" t="s">
        <v>119</v>
      </c>
      <c r="C30" t="str">
        <f t="shared" si="0"/>
        <v>U</v>
      </c>
      <c r="D30" t="s">
        <v>141</v>
      </c>
    </row>
    <row r="31" spans="1:4" x14ac:dyDescent="0.35">
      <c r="A31" t="s">
        <v>88</v>
      </c>
      <c r="B31" t="s">
        <v>119</v>
      </c>
      <c r="C31" t="str">
        <f t="shared" si="0"/>
        <v>U</v>
      </c>
      <c r="D31" t="s">
        <v>147</v>
      </c>
    </row>
    <row r="32" spans="1:4" x14ac:dyDescent="0.35">
      <c r="A32" t="s">
        <v>88</v>
      </c>
      <c r="B32" t="s">
        <v>119</v>
      </c>
      <c r="C32" t="str">
        <f t="shared" si="0"/>
        <v>U</v>
      </c>
      <c r="D32" t="s">
        <v>140</v>
      </c>
    </row>
    <row r="33" spans="1:4" x14ac:dyDescent="0.35">
      <c r="A33" t="s">
        <v>88</v>
      </c>
      <c r="B33" t="s">
        <v>117</v>
      </c>
      <c r="C33" t="str">
        <f t="shared" ref="C33:C54" si="1">IF(J33="unused", "N", "U")</f>
        <v>U</v>
      </c>
      <c r="D33" t="s">
        <v>154</v>
      </c>
    </row>
    <row r="34" spans="1:4" x14ac:dyDescent="0.35">
      <c r="A34" t="s">
        <v>88</v>
      </c>
      <c r="B34" t="s">
        <v>118</v>
      </c>
      <c r="C34" t="str">
        <f t="shared" si="1"/>
        <v>U</v>
      </c>
      <c r="D34" t="s">
        <v>154</v>
      </c>
    </row>
    <row r="35" spans="1:4" x14ac:dyDescent="0.35">
      <c r="A35" t="s">
        <v>89</v>
      </c>
      <c r="B35" t="s">
        <v>119</v>
      </c>
      <c r="C35" t="str">
        <f t="shared" si="1"/>
        <v>U</v>
      </c>
      <c r="D35" t="s">
        <v>151</v>
      </c>
    </row>
    <row r="36" spans="1:4" x14ac:dyDescent="0.35">
      <c r="A36" t="s">
        <v>89</v>
      </c>
      <c r="B36" t="s">
        <v>119</v>
      </c>
      <c r="C36" t="str">
        <f t="shared" si="1"/>
        <v>U</v>
      </c>
      <c r="D36" t="s">
        <v>151</v>
      </c>
    </row>
    <row r="37" spans="1:4" x14ac:dyDescent="0.35">
      <c r="A37" t="s">
        <v>90</v>
      </c>
      <c r="B37" t="s">
        <v>117</v>
      </c>
      <c r="C37" t="str">
        <f t="shared" si="1"/>
        <v>U</v>
      </c>
      <c r="D37" t="s">
        <v>151</v>
      </c>
    </row>
    <row r="38" spans="1:4" x14ac:dyDescent="0.35">
      <c r="A38" t="s">
        <v>90</v>
      </c>
      <c r="B38" t="s">
        <v>119</v>
      </c>
      <c r="C38" t="str">
        <f t="shared" si="1"/>
        <v>U</v>
      </c>
      <c r="D38" t="s">
        <v>151</v>
      </c>
    </row>
    <row r="39" spans="1:4" x14ac:dyDescent="0.35">
      <c r="A39" t="s">
        <v>90</v>
      </c>
      <c r="B39" t="s">
        <v>118</v>
      </c>
      <c r="C39" t="str">
        <f t="shared" si="1"/>
        <v>U</v>
      </c>
      <c r="D39" t="s">
        <v>151</v>
      </c>
    </row>
    <row r="40" spans="1:4" x14ac:dyDescent="0.35">
      <c r="A40" t="s">
        <v>90</v>
      </c>
      <c r="B40" t="s">
        <v>118</v>
      </c>
      <c r="C40" t="str">
        <f t="shared" si="1"/>
        <v>U</v>
      </c>
      <c r="D40" t="s">
        <v>151</v>
      </c>
    </row>
    <row r="41" spans="1:4" x14ac:dyDescent="0.35">
      <c r="A41" t="s">
        <v>91</v>
      </c>
      <c r="B41" t="s">
        <v>119</v>
      </c>
      <c r="C41" t="str">
        <f t="shared" si="1"/>
        <v>U</v>
      </c>
      <c r="D41" t="s">
        <v>151</v>
      </c>
    </row>
    <row r="42" spans="1:4" x14ac:dyDescent="0.35">
      <c r="A42" t="s">
        <v>91</v>
      </c>
      <c r="B42" t="s">
        <v>119</v>
      </c>
      <c r="C42" t="str">
        <f t="shared" si="1"/>
        <v>U</v>
      </c>
      <c r="D42" t="s">
        <v>151</v>
      </c>
    </row>
    <row r="43" spans="1:4" x14ac:dyDescent="0.35">
      <c r="A43" t="s">
        <v>92</v>
      </c>
      <c r="B43" t="s">
        <v>119</v>
      </c>
      <c r="C43" t="str">
        <f t="shared" si="1"/>
        <v>U</v>
      </c>
      <c r="D43" t="s">
        <v>155</v>
      </c>
    </row>
    <row r="44" spans="1:4" x14ac:dyDescent="0.35">
      <c r="A44" t="s">
        <v>92</v>
      </c>
      <c r="B44" t="s">
        <v>119</v>
      </c>
      <c r="C44" t="str">
        <f t="shared" si="1"/>
        <v>U</v>
      </c>
      <c r="D44" t="s">
        <v>155</v>
      </c>
    </row>
    <row r="45" spans="1:4" x14ac:dyDescent="0.35">
      <c r="A45" t="s">
        <v>93</v>
      </c>
      <c r="B45" t="s">
        <v>119</v>
      </c>
      <c r="C45" t="str">
        <f t="shared" si="1"/>
        <v>U</v>
      </c>
      <c r="D45" t="s">
        <v>151</v>
      </c>
    </row>
    <row r="46" spans="1:4" x14ac:dyDescent="0.35">
      <c r="A46" t="s">
        <v>93</v>
      </c>
      <c r="B46" t="s">
        <v>119</v>
      </c>
      <c r="C46" t="str">
        <f t="shared" si="1"/>
        <v>U</v>
      </c>
      <c r="D46" t="s">
        <v>151</v>
      </c>
    </row>
    <row r="47" spans="1:4" x14ac:dyDescent="0.35">
      <c r="A47" t="s">
        <v>94</v>
      </c>
      <c r="B47" t="s">
        <v>119</v>
      </c>
      <c r="C47" t="str">
        <f t="shared" si="1"/>
        <v>U</v>
      </c>
      <c r="D47" t="s">
        <v>155</v>
      </c>
    </row>
    <row r="48" spans="1:4" x14ac:dyDescent="0.35">
      <c r="A48" t="s">
        <v>94</v>
      </c>
      <c r="B48" t="s">
        <v>119</v>
      </c>
      <c r="C48" t="str">
        <f t="shared" si="1"/>
        <v>U</v>
      </c>
      <c r="D48" t="s">
        <v>155</v>
      </c>
    </row>
    <row r="49" spans="1:4" x14ac:dyDescent="0.35">
      <c r="A49" t="s">
        <v>95</v>
      </c>
      <c r="B49" t="s">
        <v>119</v>
      </c>
      <c r="C49" t="str">
        <f t="shared" si="1"/>
        <v>U</v>
      </c>
      <c r="D49" t="s">
        <v>151</v>
      </c>
    </row>
    <row r="50" spans="1:4" x14ac:dyDescent="0.35">
      <c r="A50" t="s">
        <v>95</v>
      </c>
      <c r="B50" t="s">
        <v>119</v>
      </c>
      <c r="C50" t="str">
        <f t="shared" si="1"/>
        <v>U</v>
      </c>
      <c r="D50" t="s">
        <v>151</v>
      </c>
    </row>
    <row r="51" spans="1:4" x14ac:dyDescent="0.35">
      <c r="A51" t="s">
        <v>96</v>
      </c>
      <c r="B51" t="s">
        <v>118</v>
      </c>
      <c r="C51" t="str">
        <f t="shared" si="1"/>
        <v>U</v>
      </c>
      <c r="D51" t="s">
        <v>156</v>
      </c>
    </row>
    <row r="52" spans="1:4" x14ac:dyDescent="0.35">
      <c r="A52" t="s">
        <v>96</v>
      </c>
      <c r="B52" t="s">
        <v>117</v>
      </c>
      <c r="C52" t="str">
        <f t="shared" si="1"/>
        <v>U</v>
      </c>
      <c r="D52" t="s">
        <v>152</v>
      </c>
    </row>
    <row r="53" spans="1:4" x14ac:dyDescent="0.35">
      <c r="A53" t="s">
        <v>97</v>
      </c>
      <c r="B53" t="s">
        <v>119</v>
      </c>
      <c r="C53" t="str">
        <f t="shared" si="1"/>
        <v>U</v>
      </c>
      <c r="D53" t="s">
        <v>152</v>
      </c>
    </row>
    <row r="54" spans="1:4" x14ac:dyDescent="0.35">
      <c r="A54" t="s">
        <v>97</v>
      </c>
      <c r="B54" t="s">
        <v>119</v>
      </c>
      <c r="C54" t="str">
        <f t="shared" si="1"/>
        <v>U</v>
      </c>
      <c r="D5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D10" sqref="D10"/>
    </sheetView>
  </sheetViews>
  <sheetFormatPr defaultRowHeight="14.5" x14ac:dyDescent="0.35"/>
  <cols>
    <col min="1" max="1" width="21.453125" customWidth="1"/>
  </cols>
  <sheetData>
    <row r="1" spans="1:2" x14ac:dyDescent="0.35">
      <c r="A1" s="4" t="s">
        <v>67</v>
      </c>
      <c r="B1" s="4" t="s">
        <v>68</v>
      </c>
    </row>
    <row r="2" spans="1:2" x14ac:dyDescent="0.35">
      <c r="A2" t="s">
        <v>69</v>
      </c>
      <c r="B2" t="s">
        <v>46</v>
      </c>
    </row>
    <row r="3" spans="1:2" x14ac:dyDescent="0.35">
      <c r="A3" t="s">
        <v>11</v>
      </c>
      <c r="B3" t="s">
        <v>47</v>
      </c>
    </row>
    <row r="4" spans="1:2" x14ac:dyDescent="0.35">
      <c r="A4" t="s">
        <v>14</v>
      </c>
      <c r="B4" t="s">
        <v>48</v>
      </c>
    </row>
    <row r="5" spans="1:2" x14ac:dyDescent="0.35">
      <c r="A5" t="s">
        <v>12</v>
      </c>
      <c r="B5" t="s">
        <v>49</v>
      </c>
    </row>
    <row r="6" spans="1:2" x14ac:dyDescent="0.35">
      <c r="A6" t="s">
        <v>16</v>
      </c>
      <c r="B6" t="s">
        <v>50</v>
      </c>
    </row>
    <row r="7" spans="1:2" x14ac:dyDescent="0.35">
      <c r="A7" t="s">
        <v>18</v>
      </c>
      <c r="B7" t="s">
        <v>51</v>
      </c>
    </row>
    <row r="8" spans="1:2" x14ac:dyDescent="0.35">
      <c r="A8" t="s">
        <v>70</v>
      </c>
      <c r="B8" t="s">
        <v>52</v>
      </c>
    </row>
    <row r="9" spans="1:2" x14ac:dyDescent="0.35">
      <c r="A9" t="s">
        <v>21</v>
      </c>
      <c r="B9" t="s">
        <v>53</v>
      </c>
    </row>
    <row r="10" spans="1:2" x14ac:dyDescent="0.35">
      <c r="A10" t="s">
        <v>22</v>
      </c>
      <c r="B10" t="s">
        <v>54</v>
      </c>
    </row>
    <row r="11" spans="1:2" x14ac:dyDescent="0.35">
      <c r="A11" t="s">
        <v>71</v>
      </c>
      <c r="B11" t="s">
        <v>55</v>
      </c>
    </row>
    <row r="12" spans="1:2" x14ac:dyDescent="0.35">
      <c r="A12" t="s">
        <v>26</v>
      </c>
      <c r="B12" t="s">
        <v>56</v>
      </c>
    </row>
    <row r="13" spans="1:2" x14ac:dyDescent="0.35">
      <c r="A13" t="s">
        <v>29</v>
      </c>
      <c r="B13" t="s">
        <v>57</v>
      </c>
    </row>
    <row r="14" spans="1:2" x14ac:dyDescent="0.35">
      <c r="A14" t="s">
        <v>72</v>
      </c>
      <c r="B14" t="s">
        <v>58</v>
      </c>
    </row>
    <row r="15" spans="1:2" x14ac:dyDescent="0.35">
      <c r="A15" t="s">
        <v>73</v>
      </c>
      <c r="B15" t="s">
        <v>59</v>
      </c>
    </row>
    <row r="16" spans="1:2" x14ac:dyDescent="0.35">
      <c r="A16" t="s">
        <v>74</v>
      </c>
      <c r="B16" t="s">
        <v>60</v>
      </c>
    </row>
    <row r="17" spans="1:2" x14ac:dyDescent="0.35">
      <c r="A17" t="s">
        <v>75</v>
      </c>
      <c r="B17" t="s">
        <v>61</v>
      </c>
    </row>
    <row r="18" spans="1:2" x14ac:dyDescent="0.35">
      <c r="A18" t="s">
        <v>39</v>
      </c>
      <c r="B18" t="s">
        <v>62</v>
      </c>
    </row>
    <row r="19" spans="1:2" x14ac:dyDescent="0.35">
      <c r="A19" t="s">
        <v>76</v>
      </c>
      <c r="B19" t="s">
        <v>63</v>
      </c>
    </row>
    <row r="20" spans="1:2" x14ac:dyDescent="0.35">
      <c r="A20" t="s">
        <v>42</v>
      </c>
      <c r="B20" t="s">
        <v>64</v>
      </c>
    </row>
    <row r="21" spans="1:2" x14ac:dyDescent="0.35">
      <c r="A21" t="s">
        <v>45</v>
      </c>
      <c r="B21" t="s">
        <v>65</v>
      </c>
    </row>
    <row r="22" spans="1:2" x14ac:dyDescent="0.35">
      <c r="A22" t="s">
        <v>43</v>
      </c>
      <c r="B2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5"/>
  <sheetViews>
    <sheetView workbookViewId="0">
      <selection activeCell="D4" sqref="D4:D5"/>
    </sheetView>
  </sheetViews>
  <sheetFormatPr defaultRowHeight="14.5" x14ac:dyDescent="0.35"/>
  <cols>
    <col min="1" max="3" width="13.90625" customWidth="1"/>
    <col min="4" max="4" width="9.36328125" customWidth="1"/>
    <col min="5" max="5" width="13.453125" customWidth="1"/>
    <col min="6" max="6" width="11.90625" customWidth="1"/>
    <col min="7" max="7" width="18.54296875" customWidth="1"/>
    <col min="8" max="8" width="27.90625" customWidth="1"/>
    <col min="10" max="10" width="21.08984375" customWidth="1"/>
    <col min="12" max="16" width="11.90625" customWidth="1"/>
    <col min="18" max="18" width="12.08984375" customWidth="1"/>
    <col min="19" max="19" width="12.54296875" customWidth="1"/>
    <col min="22" max="22" width="16" style="3" customWidth="1"/>
    <col min="23" max="23" width="94.6328125" customWidth="1"/>
  </cols>
  <sheetData>
    <row r="1" spans="1:23" s="4" customFormat="1" x14ac:dyDescent="0.35">
      <c r="A1" s="4" t="s">
        <v>113</v>
      </c>
      <c r="C1" s="4" t="s">
        <v>115</v>
      </c>
      <c r="D1" s="4" t="s">
        <v>127</v>
      </c>
      <c r="E1" s="4" t="s">
        <v>126</v>
      </c>
      <c r="F1" s="4" t="s">
        <v>134</v>
      </c>
      <c r="G1" s="4" t="s">
        <v>171</v>
      </c>
      <c r="H1" s="4" t="s">
        <v>0</v>
      </c>
      <c r="J1" s="4" t="s">
        <v>15</v>
      </c>
      <c r="L1" s="4" t="s">
        <v>5</v>
      </c>
      <c r="M1" s="4" t="s">
        <v>165</v>
      </c>
      <c r="N1" s="4" t="s">
        <v>157</v>
      </c>
      <c r="O1" s="4" t="s">
        <v>134</v>
      </c>
      <c r="Q1" s="4" t="s">
        <v>1</v>
      </c>
      <c r="R1" s="4" t="s">
        <v>2</v>
      </c>
      <c r="S1" s="4" t="s">
        <v>3</v>
      </c>
      <c r="T1" s="4" t="s">
        <v>31</v>
      </c>
      <c r="U1" s="4" t="s">
        <v>32</v>
      </c>
      <c r="V1" s="5" t="s">
        <v>33</v>
      </c>
      <c r="W1" s="4" t="s">
        <v>124</v>
      </c>
    </row>
    <row r="2" spans="1:23" x14ac:dyDescent="0.35">
      <c r="A2" s="1" t="s">
        <v>100</v>
      </c>
      <c r="B2" s="1"/>
      <c r="C2" t="s">
        <v>77</v>
      </c>
      <c r="D2" t="s">
        <v>119</v>
      </c>
      <c r="E2" t="str">
        <f t="shared" ref="E2:E33" si="0">IF(L2="unused", "N", "U")</f>
        <v>N</v>
      </c>
      <c r="F2" t="s">
        <v>140</v>
      </c>
      <c r="G2" s="7" t="s">
        <v>172</v>
      </c>
      <c r="H2" t="s">
        <v>4</v>
      </c>
      <c r="J2" t="s">
        <v>8</v>
      </c>
      <c r="L2" t="s">
        <v>6</v>
      </c>
      <c r="M2" t="s">
        <v>167</v>
      </c>
      <c r="N2" t="s">
        <v>136</v>
      </c>
      <c r="O2" t="s">
        <v>140</v>
      </c>
      <c r="P2" t="s">
        <v>24</v>
      </c>
      <c r="Q2">
        <v>29.579599999999999</v>
      </c>
      <c r="R2">
        <v>45.624499999999998</v>
      </c>
      <c r="S2">
        <v>39.791899999999998</v>
      </c>
      <c r="T2">
        <f>R2-Q2</f>
        <v>16.044899999999998</v>
      </c>
      <c r="U2">
        <f>S2-Q2</f>
        <v>10.212299999999999</v>
      </c>
      <c r="V2" s="3">
        <f>(T2-U2)/T2</f>
        <v>0.36351737935418732</v>
      </c>
      <c r="W2" t="s">
        <v>125</v>
      </c>
    </row>
    <row r="3" spans="1:23" x14ac:dyDescent="0.35">
      <c r="A3" s="1" t="s">
        <v>100</v>
      </c>
      <c r="B3" s="1"/>
      <c r="C3" t="s">
        <v>77</v>
      </c>
      <c r="D3" t="s">
        <v>119</v>
      </c>
      <c r="E3" t="str">
        <f t="shared" si="0"/>
        <v>N</v>
      </c>
      <c r="F3" t="s">
        <v>141</v>
      </c>
      <c r="G3" s="7" t="s">
        <v>173</v>
      </c>
      <c r="H3" t="s">
        <v>4</v>
      </c>
      <c r="J3" t="s">
        <v>8</v>
      </c>
      <c r="L3" t="s">
        <v>6</v>
      </c>
      <c r="M3" t="s">
        <v>167</v>
      </c>
      <c r="N3" t="s">
        <v>159</v>
      </c>
      <c r="O3" t="s">
        <v>141</v>
      </c>
      <c r="P3" t="s">
        <v>25</v>
      </c>
      <c r="Q3">
        <v>29.6142</v>
      </c>
      <c r="R3">
        <v>34.570099999999996</v>
      </c>
      <c r="S3">
        <v>33.315899999999999</v>
      </c>
      <c r="T3">
        <f t="shared" ref="T3:T30" si="1">R3-Q3</f>
        <v>4.9558999999999962</v>
      </c>
      <c r="U3">
        <f t="shared" ref="U3:U30" si="2">S3-Q3</f>
        <v>3.7016999999999989</v>
      </c>
      <c r="V3" s="3">
        <f t="shared" ref="V3:V30" si="3">(T3-U3)/T3</f>
        <v>0.25307209588571161</v>
      </c>
    </row>
    <row r="4" spans="1:23" x14ac:dyDescent="0.35">
      <c r="A4" s="1" t="s">
        <v>101</v>
      </c>
      <c r="B4" s="1"/>
      <c r="C4" t="s">
        <v>77</v>
      </c>
      <c r="D4" s="6"/>
      <c r="E4" t="str">
        <f t="shared" si="0"/>
        <v>U</v>
      </c>
      <c r="F4" t="s">
        <v>142</v>
      </c>
      <c r="H4" t="s">
        <v>4</v>
      </c>
      <c r="J4" t="s">
        <v>9</v>
      </c>
      <c r="L4" t="s">
        <v>7</v>
      </c>
      <c r="M4" t="s">
        <v>167</v>
      </c>
      <c r="N4" t="s">
        <v>160</v>
      </c>
      <c r="O4" t="s">
        <v>142</v>
      </c>
      <c r="Q4">
        <v>87.27</v>
      </c>
      <c r="R4">
        <f>26.87+Q4</f>
        <v>114.14</v>
      </c>
      <c r="S4">
        <v>98.53</v>
      </c>
      <c r="T4">
        <f t="shared" si="1"/>
        <v>26.870000000000005</v>
      </c>
      <c r="U4">
        <f t="shared" si="2"/>
        <v>11.260000000000005</v>
      </c>
      <c r="V4" s="3">
        <f t="shared" si="3"/>
        <v>0.58094529214737611</v>
      </c>
    </row>
    <row r="5" spans="1:23" x14ac:dyDescent="0.35">
      <c r="A5" s="1" t="s">
        <v>101</v>
      </c>
      <c r="B5" s="1"/>
      <c r="C5" t="s">
        <v>77</v>
      </c>
      <c r="D5" s="6"/>
      <c r="E5" t="str">
        <f t="shared" si="0"/>
        <v>U</v>
      </c>
      <c r="F5" t="s">
        <v>142</v>
      </c>
      <c r="H5" t="s">
        <v>4</v>
      </c>
      <c r="J5" t="s">
        <v>10</v>
      </c>
      <c r="L5" t="s">
        <v>7</v>
      </c>
      <c r="M5" t="s">
        <v>167</v>
      </c>
      <c r="N5" t="s">
        <v>160</v>
      </c>
      <c r="O5" t="s">
        <v>142</v>
      </c>
      <c r="Q5">
        <v>96.78</v>
      </c>
      <c r="R5">
        <f>34.66+Q5</f>
        <v>131.44</v>
      </c>
      <c r="S5">
        <v>109.17</v>
      </c>
      <c r="T5">
        <f t="shared" si="1"/>
        <v>34.659999999999997</v>
      </c>
      <c r="U5">
        <f t="shared" si="2"/>
        <v>12.39</v>
      </c>
      <c r="V5" s="3">
        <f t="shared" si="3"/>
        <v>0.6425274091171379</v>
      </c>
    </row>
    <row r="6" spans="1:23" x14ac:dyDescent="0.35">
      <c r="A6" s="1" t="s">
        <v>101</v>
      </c>
      <c r="B6" s="1"/>
      <c r="C6" t="s">
        <v>78</v>
      </c>
      <c r="D6" t="s">
        <v>119</v>
      </c>
      <c r="E6" t="str">
        <f t="shared" si="0"/>
        <v>U</v>
      </c>
      <c r="F6" t="s">
        <v>143</v>
      </c>
      <c r="G6" s="7" t="s">
        <v>174</v>
      </c>
      <c r="H6" t="s">
        <v>11</v>
      </c>
      <c r="J6" t="s">
        <v>9</v>
      </c>
      <c r="L6" t="s">
        <v>7</v>
      </c>
      <c r="M6" t="s">
        <v>167</v>
      </c>
      <c r="N6" t="s">
        <v>136</v>
      </c>
      <c r="O6" t="s">
        <v>143</v>
      </c>
      <c r="Q6">
        <v>80.989999999999995</v>
      </c>
      <c r="R6">
        <f>65.11+Q6</f>
        <v>146.1</v>
      </c>
      <c r="S6">
        <v>105.81</v>
      </c>
      <c r="T6">
        <f t="shared" si="1"/>
        <v>65.11</v>
      </c>
      <c r="U6">
        <f t="shared" si="2"/>
        <v>24.820000000000007</v>
      </c>
      <c r="V6" s="3">
        <f t="shared" si="3"/>
        <v>0.6187989556135769</v>
      </c>
    </row>
    <row r="7" spans="1:23" x14ac:dyDescent="0.35">
      <c r="A7" s="1" t="s">
        <v>101</v>
      </c>
      <c r="B7" s="1"/>
      <c r="C7" t="s">
        <v>78</v>
      </c>
      <c r="D7" t="s">
        <v>119</v>
      </c>
      <c r="E7" t="str">
        <f t="shared" si="0"/>
        <v>U</v>
      </c>
      <c r="F7" t="s">
        <v>143</v>
      </c>
      <c r="G7" s="7" t="s">
        <v>174</v>
      </c>
      <c r="H7" t="s">
        <v>11</v>
      </c>
      <c r="J7" t="s">
        <v>10</v>
      </c>
      <c r="L7" t="s">
        <v>7</v>
      </c>
      <c r="M7" t="s">
        <v>167</v>
      </c>
      <c r="N7" t="s">
        <v>136</v>
      </c>
      <c r="O7" t="s">
        <v>143</v>
      </c>
      <c r="Q7">
        <v>91.33</v>
      </c>
      <c r="R7">
        <f>50.89+Q7</f>
        <v>142.22</v>
      </c>
      <c r="S7">
        <v>112.76</v>
      </c>
      <c r="T7">
        <f t="shared" si="1"/>
        <v>50.89</v>
      </c>
      <c r="U7">
        <f t="shared" si="2"/>
        <v>21.430000000000007</v>
      </c>
      <c r="V7" s="3">
        <f t="shared" si="3"/>
        <v>0.57889565730005887</v>
      </c>
    </row>
    <row r="8" spans="1:23" x14ac:dyDescent="0.35">
      <c r="A8" s="1" t="s">
        <v>100</v>
      </c>
      <c r="B8" s="1"/>
      <c r="C8" t="s">
        <v>78</v>
      </c>
      <c r="D8" t="s">
        <v>119</v>
      </c>
      <c r="E8" t="str">
        <f t="shared" si="0"/>
        <v>N</v>
      </c>
      <c r="F8" t="s">
        <v>143</v>
      </c>
      <c r="G8" s="7" t="s">
        <v>175</v>
      </c>
      <c r="H8" t="s">
        <v>11</v>
      </c>
      <c r="J8" t="s">
        <v>8</v>
      </c>
      <c r="L8" t="s">
        <v>6</v>
      </c>
      <c r="M8" t="s">
        <v>167</v>
      </c>
      <c r="N8" t="s">
        <v>136</v>
      </c>
      <c r="O8" t="s">
        <v>143</v>
      </c>
      <c r="Q8">
        <v>29.606400000000001</v>
      </c>
      <c r="R8">
        <v>38.639699999999998</v>
      </c>
      <c r="S8">
        <v>36.8386</v>
      </c>
      <c r="T8">
        <f t="shared" si="1"/>
        <v>9.033299999999997</v>
      </c>
      <c r="U8">
        <f t="shared" si="2"/>
        <v>7.2321999999999989</v>
      </c>
      <c r="V8" s="3">
        <f t="shared" si="3"/>
        <v>0.19938449957379903</v>
      </c>
    </row>
    <row r="9" spans="1:23" x14ac:dyDescent="0.35">
      <c r="A9" s="1" t="s">
        <v>102</v>
      </c>
      <c r="B9" s="1"/>
      <c r="C9" t="s">
        <v>79</v>
      </c>
      <c r="D9" t="s">
        <v>117</v>
      </c>
      <c r="E9" t="str">
        <f t="shared" si="0"/>
        <v>N</v>
      </c>
      <c r="F9" t="s">
        <v>151</v>
      </c>
      <c r="G9" s="7" t="s">
        <v>176</v>
      </c>
      <c r="H9" t="s">
        <v>12</v>
      </c>
      <c r="J9" t="s">
        <v>13</v>
      </c>
      <c r="L9" t="s">
        <v>6</v>
      </c>
      <c r="M9" t="s">
        <v>167</v>
      </c>
      <c r="N9" t="s">
        <v>136</v>
      </c>
      <c r="O9" t="s">
        <v>151</v>
      </c>
      <c r="Q9">
        <v>29.682400000000001</v>
      </c>
      <c r="R9">
        <v>38.427799999999998</v>
      </c>
      <c r="S9">
        <v>37.1464</v>
      </c>
      <c r="T9">
        <f t="shared" si="1"/>
        <v>8.7453999999999965</v>
      </c>
      <c r="U9">
        <f t="shared" si="2"/>
        <v>7.4639999999999986</v>
      </c>
      <c r="V9" s="3">
        <f t="shared" si="3"/>
        <v>0.14652274338509369</v>
      </c>
    </row>
    <row r="10" spans="1:23" x14ac:dyDescent="0.35">
      <c r="A10" s="1" t="s">
        <v>102</v>
      </c>
      <c r="B10" s="1"/>
      <c r="C10" t="s">
        <v>79</v>
      </c>
      <c r="D10" t="s">
        <v>117</v>
      </c>
      <c r="E10" t="str">
        <f t="shared" si="0"/>
        <v>U</v>
      </c>
      <c r="F10" t="s">
        <v>151</v>
      </c>
      <c r="G10" s="7" t="s">
        <v>177</v>
      </c>
      <c r="H10" t="s">
        <v>12</v>
      </c>
      <c r="J10" t="s">
        <v>13</v>
      </c>
      <c r="L10" t="s">
        <v>7</v>
      </c>
      <c r="M10" t="s">
        <v>167</v>
      </c>
      <c r="N10" t="s">
        <v>136</v>
      </c>
      <c r="O10" t="s">
        <v>151</v>
      </c>
      <c r="Q10">
        <v>29.2699</v>
      </c>
      <c r="R10">
        <v>57.164200000000001</v>
      </c>
      <c r="S10">
        <v>38.3065</v>
      </c>
      <c r="T10">
        <f t="shared" si="1"/>
        <v>27.894300000000001</v>
      </c>
      <c r="U10">
        <f t="shared" si="2"/>
        <v>9.0366</v>
      </c>
      <c r="V10" s="3">
        <f t="shared" si="3"/>
        <v>0.67604134177950337</v>
      </c>
    </row>
    <row r="11" spans="1:23" x14ac:dyDescent="0.35">
      <c r="A11" s="1" t="s">
        <v>102</v>
      </c>
      <c r="B11" s="1"/>
      <c r="C11" t="s">
        <v>79</v>
      </c>
      <c r="D11" t="s">
        <v>118</v>
      </c>
      <c r="E11" t="str">
        <f t="shared" si="0"/>
        <v>N</v>
      </c>
      <c r="F11" t="s">
        <v>145</v>
      </c>
      <c r="G11" s="7" t="s">
        <v>178</v>
      </c>
      <c r="H11" t="s">
        <v>12</v>
      </c>
      <c r="J11" t="s">
        <v>20</v>
      </c>
      <c r="L11" t="s">
        <v>6</v>
      </c>
      <c r="M11" t="s">
        <v>167</v>
      </c>
      <c r="N11" t="s">
        <v>159</v>
      </c>
      <c r="O11" t="s">
        <v>145</v>
      </c>
      <c r="Q11">
        <v>29.833100000000002</v>
      </c>
      <c r="R11">
        <v>32.704500000000003</v>
      </c>
      <c r="S11">
        <v>32.351900000000001</v>
      </c>
      <c r="T11">
        <f t="shared" si="1"/>
        <v>2.8714000000000013</v>
      </c>
      <c r="U11">
        <f t="shared" si="2"/>
        <v>2.5187999999999988</v>
      </c>
      <c r="V11" s="3">
        <f t="shared" si="3"/>
        <v>0.12279724176360045</v>
      </c>
    </row>
    <row r="12" spans="1:23" x14ac:dyDescent="0.35">
      <c r="A12" s="1" t="s">
        <v>102</v>
      </c>
      <c r="B12" s="1"/>
      <c r="C12" t="s">
        <v>79</v>
      </c>
      <c r="D12" t="s">
        <v>118</v>
      </c>
      <c r="E12" t="str">
        <f t="shared" si="0"/>
        <v>U</v>
      </c>
      <c r="F12" t="s">
        <v>145</v>
      </c>
      <c r="G12" s="7" t="s">
        <v>179</v>
      </c>
      <c r="H12" t="s">
        <v>12</v>
      </c>
      <c r="J12" t="s">
        <v>20</v>
      </c>
      <c r="L12" t="s">
        <v>7</v>
      </c>
      <c r="M12" t="s">
        <v>167</v>
      </c>
      <c r="N12" t="s">
        <v>159</v>
      </c>
      <c r="O12" t="s">
        <v>145</v>
      </c>
      <c r="Q12">
        <v>30.069800000000001</v>
      </c>
      <c r="R12">
        <v>38.909199999999998</v>
      </c>
      <c r="S12">
        <v>34.628999999999998</v>
      </c>
      <c r="T12">
        <f t="shared" si="1"/>
        <v>8.8393999999999977</v>
      </c>
      <c r="U12">
        <f t="shared" si="2"/>
        <v>4.559199999999997</v>
      </c>
      <c r="V12" s="3">
        <f t="shared" si="3"/>
        <v>0.48421838586329408</v>
      </c>
    </row>
    <row r="13" spans="1:23" x14ac:dyDescent="0.35">
      <c r="A13" s="1" t="s">
        <v>102</v>
      </c>
      <c r="B13" s="1"/>
      <c r="C13" t="s">
        <v>80</v>
      </c>
      <c r="D13" t="s">
        <v>119</v>
      </c>
      <c r="E13" t="str">
        <f t="shared" si="0"/>
        <v>U</v>
      </c>
      <c r="F13" t="s">
        <v>149</v>
      </c>
      <c r="G13" s="7" t="s">
        <v>180</v>
      </c>
      <c r="H13" t="s">
        <v>14</v>
      </c>
      <c r="J13" t="s">
        <v>8</v>
      </c>
      <c r="L13" t="s">
        <v>7</v>
      </c>
      <c r="M13" t="s">
        <v>168</v>
      </c>
      <c r="N13" t="s">
        <v>129</v>
      </c>
      <c r="O13" t="s">
        <v>149</v>
      </c>
      <c r="Q13">
        <v>29.914999999999999</v>
      </c>
      <c r="R13">
        <v>76.761700000000005</v>
      </c>
      <c r="S13">
        <v>73.026600000000002</v>
      </c>
      <c r="T13">
        <f t="shared" si="1"/>
        <v>46.846700000000006</v>
      </c>
      <c r="U13">
        <f t="shared" si="2"/>
        <v>43.111600000000003</v>
      </c>
      <c r="V13" s="3">
        <f t="shared" si="3"/>
        <v>7.9730269154497588E-2</v>
      </c>
    </row>
    <row r="14" spans="1:23" x14ac:dyDescent="0.35">
      <c r="A14" s="1" t="s">
        <v>102</v>
      </c>
      <c r="B14" s="1"/>
      <c r="C14" t="s">
        <v>80</v>
      </c>
      <c r="D14" t="s">
        <v>119</v>
      </c>
      <c r="E14" t="str">
        <f t="shared" si="0"/>
        <v>N</v>
      </c>
      <c r="F14" t="s">
        <v>149</v>
      </c>
      <c r="G14" s="7" t="s">
        <v>181</v>
      </c>
      <c r="H14" t="s">
        <v>14</v>
      </c>
      <c r="J14" t="s">
        <v>8</v>
      </c>
      <c r="L14" t="s">
        <v>6</v>
      </c>
      <c r="M14" t="s">
        <v>168</v>
      </c>
      <c r="N14" t="s">
        <v>129</v>
      </c>
      <c r="O14" t="s">
        <v>149</v>
      </c>
      <c r="Q14">
        <v>29.640599999999999</v>
      </c>
      <c r="R14">
        <v>65.4709</v>
      </c>
      <c r="S14">
        <v>63.929200000000002</v>
      </c>
      <c r="T14">
        <f t="shared" si="1"/>
        <v>35.830300000000001</v>
      </c>
      <c r="U14">
        <f t="shared" si="2"/>
        <v>34.288600000000002</v>
      </c>
      <c r="V14" s="3">
        <f t="shared" si="3"/>
        <v>4.30278284022182E-2</v>
      </c>
    </row>
    <row r="15" spans="1:23" x14ac:dyDescent="0.35">
      <c r="A15" s="1" t="s">
        <v>103</v>
      </c>
      <c r="B15" s="1"/>
      <c r="C15" t="s">
        <v>81</v>
      </c>
      <c r="D15" t="s">
        <v>119</v>
      </c>
      <c r="E15" t="str">
        <f t="shared" si="0"/>
        <v>U</v>
      </c>
      <c r="F15" t="s">
        <v>151</v>
      </c>
      <c r="G15" s="7" t="s">
        <v>182</v>
      </c>
      <c r="H15" t="s">
        <v>16</v>
      </c>
      <c r="J15" t="s">
        <v>8</v>
      </c>
      <c r="L15" t="s">
        <v>7</v>
      </c>
      <c r="M15" t="s">
        <v>167</v>
      </c>
      <c r="N15" t="s">
        <v>136</v>
      </c>
      <c r="O15" t="s">
        <v>151</v>
      </c>
      <c r="Q15">
        <v>29.770299999999999</v>
      </c>
      <c r="R15">
        <v>49.285299999999999</v>
      </c>
      <c r="S15">
        <v>43.729599999999998</v>
      </c>
      <c r="T15">
        <f t="shared" si="1"/>
        <v>19.515000000000001</v>
      </c>
      <c r="U15">
        <f t="shared" si="2"/>
        <v>13.959299999999999</v>
      </c>
      <c r="V15" s="3">
        <f t="shared" si="3"/>
        <v>0.28468870099923144</v>
      </c>
    </row>
    <row r="16" spans="1:23" x14ac:dyDescent="0.35">
      <c r="A16" s="1" t="s">
        <v>103</v>
      </c>
      <c r="B16" s="1"/>
      <c r="C16" t="s">
        <v>81</v>
      </c>
      <c r="D16" t="s">
        <v>119</v>
      </c>
      <c r="E16" t="str">
        <f t="shared" si="0"/>
        <v>N</v>
      </c>
      <c r="F16" t="s">
        <v>151</v>
      </c>
      <c r="G16" s="7" t="s">
        <v>183</v>
      </c>
      <c r="H16" t="s">
        <v>16</v>
      </c>
      <c r="J16" t="s">
        <v>8</v>
      </c>
      <c r="L16" t="s">
        <v>6</v>
      </c>
      <c r="M16" t="s">
        <v>167</v>
      </c>
      <c r="N16" t="s">
        <v>136</v>
      </c>
      <c r="O16" t="s">
        <v>151</v>
      </c>
      <c r="Q16">
        <v>29.468499999999999</v>
      </c>
      <c r="R16">
        <v>47.393799999999999</v>
      </c>
      <c r="S16">
        <v>42.928100000000001</v>
      </c>
      <c r="T16">
        <f t="shared" si="1"/>
        <v>17.9253</v>
      </c>
      <c r="U16">
        <f t="shared" si="2"/>
        <v>13.459600000000002</v>
      </c>
      <c r="V16" s="3">
        <f t="shared" si="3"/>
        <v>0.24912832700150056</v>
      </c>
    </row>
    <row r="17" spans="1:22" x14ac:dyDescent="0.35">
      <c r="A17" s="1" t="s">
        <v>104</v>
      </c>
      <c r="B17" s="1"/>
      <c r="C17" t="s">
        <v>82</v>
      </c>
      <c r="D17" t="s">
        <v>119</v>
      </c>
      <c r="E17" t="str">
        <f t="shared" si="0"/>
        <v>N</v>
      </c>
      <c r="F17" t="s">
        <v>152</v>
      </c>
      <c r="G17" s="7" t="s">
        <v>184</v>
      </c>
      <c r="H17" t="s">
        <v>17</v>
      </c>
      <c r="J17" t="s">
        <v>8</v>
      </c>
      <c r="L17" t="s">
        <v>6</v>
      </c>
      <c r="M17" t="s">
        <v>167</v>
      </c>
      <c r="N17" t="s">
        <v>136</v>
      </c>
      <c r="O17" t="s">
        <v>152</v>
      </c>
      <c r="Q17">
        <v>29.500399999999999</v>
      </c>
      <c r="R17">
        <v>48.024700000000003</v>
      </c>
      <c r="S17">
        <v>38.214100000000002</v>
      </c>
      <c r="T17">
        <f t="shared" si="1"/>
        <v>18.524300000000004</v>
      </c>
      <c r="U17">
        <f t="shared" si="2"/>
        <v>8.7137000000000029</v>
      </c>
      <c r="V17" s="3">
        <f t="shared" si="3"/>
        <v>0.52960705667690544</v>
      </c>
    </row>
    <row r="18" spans="1:22" x14ac:dyDescent="0.35">
      <c r="A18" s="1" t="s">
        <v>104</v>
      </c>
      <c r="B18" s="1"/>
      <c r="C18" t="s">
        <v>82</v>
      </c>
      <c r="D18" t="s">
        <v>119</v>
      </c>
      <c r="E18" t="str">
        <f t="shared" si="0"/>
        <v>U</v>
      </c>
      <c r="F18" t="s">
        <v>152</v>
      </c>
      <c r="G18" s="7" t="s">
        <v>185</v>
      </c>
      <c r="H18" t="s">
        <v>17</v>
      </c>
      <c r="J18" t="s">
        <v>8</v>
      </c>
      <c r="L18" t="s">
        <v>7</v>
      </c>
      <c r="M18" t="s">
        <v>167</v>
      </c>
      <c r="N18" t="s">
        <v>136</v>
      </c>
      <c r="O18" t="s">
        <v>152</v>
      </c>
      <c r="Q18">
        <v>29.744399999999999</v>
      </c>
      <c r="R18">
        <v>49.108400000000003</v>
      </c>
      <c r="S18">
        <v>37.744500000000002</v>
      </c>
      <c r="T18">
        <f t="shared" si="1"/>
        <v>19.364000000000004</v>
      </c>
      <c r="U18">
        <f t="shared" si="2"/>
        <v>8.0001000000000033</v>
      </c>
      <c r="V18" s="3">
        <f t="shared" si="3"/>
        <v>0.58685705432761814</v>
      </c>
    </row>
    <row r="19" spans="1:22" x14ac:dyDescent="0.35">
      <c r="A19" s="1" t="s">
        <v>104</v>
      </c>
      <c r="B19" s="1"/>
      <c r="C19" t="s">
        <v>83</v>
      </c>
      <c r="D19" t="s">
        <v>119</v>
      </c>
      <c r="E19" t="str">
        <f t="shared" si="0"/>
        <v>N</v>
      </c>
      <c r="F19" t="s">
        <v>143</v>
      </c>
      <c r="G19" s="7" t="s">
        <v>186</v>
      </c>
      <c r="H19" t="s">
        <v>18</v>
      </c>
      <c r="J19" t="s">
        <v>8</v>
      </c>
      <c r="L19" t="s">
        <v>6</v>
      </c>
      <c r="M19" t="s">
        <v>167</v>
      </c>
      <c r="N19" t="s">
        <v>136</v>
      </c>
      <c r="O19" t="s">
        <v>143</v>
      </c>
      <c r="Q19">
        <v>29.971900000000002</v>
      </c>
      <c r="R19">
        <v>49.9998</v>
      </c>
      <c r="S19">
        <v>48.390099999999997</v>
      </c>
      <c r="T19">
        <f t="shared" si="1"/>
        <v>20.027899999999999</v>
      </c>
      <c r="U19">
        <f t="shared" si="2"/>
        <v>18.418199999999995</v>
      </c>
      <c r="V19" s="3">
        <f t="shared" si="3"/>
        <v>8.0372879832633665E-2</v>
      </c>
    </row>
    <row r="20" spans="1:22" x14ac:dyDescent="0.35">
      <c r="A20" s="1" t="s">
        <v>104</v>
      </c>
      <c r="B20" s="1"/>
      <c r="C20" t="s">
        <v>83</v>
      </c>
      <c r="D20" t="s">
        <v>117</v>
      </c>
      <c r="E20" t="str">
        <f t="shared" si="0"/>
        <v>U</v>
      </c>
      <c r="F20" t="s">
        <v>143</v>
      </c>
      <c r="G20" s="7" t="s">
        <v>187</v>
      </c>
      <c r="H20" t="s">
        <v>18</v>
      </c>
      <c r="J20" t="s">
        <v>19</v>
      </c>
      <c r="L20" t="s">
        <v>7</v>
      </c>
      <c r="M20" t="s">
        <v>167</v>
      </c>
      <c r="N20" t="s">
        <v>136</v>
      </c>
      <c r="O20" t="s">
        <v>143</v>
      </c>
      <c r="P20" t="s">
        <v>152</v>
      </c>
      <c r="Q20" s="2">
        <v>29.494800000000001</v>
      </c>
      <c r="R20">
        <v>50.891100000000002</v>
      </c>
      <c r="S20">
        <v>41.4009</v>
      </c>
      <c r="T20">
        <f t="shared" si="1"/>
        <v>21.3963</v>
      </c>
      <c r="U20">
        <f t="shared" si="2"/>
        <v>11.906099999999999</v>
      </c>
      <c r="V20" s="3">
        <f t="shared" si="3"/>
        <v>0.44354397722970801</v>
      </c>
    </row>
    <row r="21" spans="1:22" x14ac:dyDescent="0.35">
      <c r="A21" s="1" t="s">
        <v>104</v>
      </c>
      <c r="B21" s="1"/>
      <c r="C21" t="s">
        <v>83</v>
      </c>
      <c r="D21" t="s">
        <v>118</v>
      </c>
      <c r="E21" t="str">
        <f t="shared" si="0"/>
        <v>U</v>
      </c>
      <c r="F21" t="s">
        <v>143</v>
      </c>
      <c r="G21" s="7" t="s">
        <v>188</v>
      </c>
      <c r="H21" t="s">
        <v>18</v>
      </c>
      <c r="J21" t="s">
        <v>20</v>
      </c>
      <c r="L21" t="s">
        <v>7</v>
      </c>
      <c r="M21" t="s">
        <v>167</v>
      </c>
      <c r="N21" t="s">
        <v>136</v>
      </c>
      <c r="O21" t="s">
        <v>143</v>
      </c>
      <c r="P21" t="s">
        <v>152</v>
      </c>
      <c r="Q21">
        <v>29.871099999999998</v>
      </c>
      <c r="R21">
        <v>51.910499999999999</v>
      </c>
      <c r="S21">
        <v>45.52</v>
      </c>
      <c r="T21">
        <f t="shared" si="1"/>
        <v>22.039400000000001</v>
      </c>
      <c r="U21">
        <f t="shared" si="2"/>
        <v>15.648900000000005</v>
      </c>
      <c r="V21" s="3">
        <f t="shared" si="3"/>
        <v>0.28995798433714148</v>
      </c>
    </row>
    <row r="22" spans="1:22" x14ac:dyDescent="0.35">
      <c r="A22" s="1" t="s">
        <v>105</v>
      </c>
      <c r="B22" s="1"/>
      <c r="C22" t="s">
        <v>84</v>
      </c>
      <c r="D22" t="s">
        <v>119</v>
      </c>
      <c r="E22" t="str">
        <f t="shared" si="0"/>
        <v>N</v>
      </c>
      <c r="F22" t="s">
        <v>152</v>
      </c>
      <c r="G22" s="7" t="s">
        <v>189</v>
      </c>
      <c r="H22" t="s">
        <v>21</v>
      </c>
      <c r="J22" t="s">
        <v>8</v>
      </c>
      <c r="L22" t="s">
        <v>6</v>
      </c>
      <c r="M22" t="s">
        <v>167</v>
      </c>
      <c r="N22" t="s">
        <v>136</v>
      </c>
      <c r="O22" t="s">
        <v>152</v>
      </c>
      <c r="Q22">
        <v>29.974599999999999</v>
      </c>
      <c r="R22">
        <v>34.312600000000003</v>
      </c>
      <c r="S22">
        <v>33.992800000000003</v>
      </c>
      <c r="T22">
        <f t="shared" si="1"/>
        <v>4.3380000000000045</v>
      </c>
      <c r="U22">
        <f t="shared" si="2"/>
        <v>4.0182000000000038</v>
      </c>
      <c r="V22" s="3">
        <f t="shared" si="3"/>
        <v>7.3720608575380459E-2</v>
      </c>
    </row>
    <row r="23" spans="1:22" x14ac:dyDescent="0.35">
      <c r="A23" s="1" t="s">
        <v>105</v>
      </c>
      <c r="B23" s="1"/>
      <c r="C23" t="s">
        <v>84</v>
      </c>
      <c r="D23" t="s">
        <v>119</v>
      </c>
      <c r="E23" t="str">
        <f t="shared" si="0"/>
        <v>U</v>
      </c>
      <c r="F23" t="s">
        <v>152</v>
      </c>
      <c r="G23" s="7" t="s">
        <v>190</v>
      </c>
      <c r="H23" t="s">
        <v>21</v>
      </c>
      <c r="J23" t="s">
        <v>8</v>
      </c>
      <c r="L23" t="s">
        <v>7</v>
      </c>
      <c r="M23" t="s">
        <v>167</v>
      </c>
      <c r="N23" t="s">
        <v>136</v>
      </c>
      <c r="O23" t="s">
        <v>152</v>
      </c>
      <c r="Q23">
        <v>29.697399999999998</v>
      </c>
      <c r="R23">
        <v>47.837699999999998</v>
      </c>
      <c r="S23">
        <v>40.476500000000001</v>
      </c>
      <c r="T23">
        <f t="shared" si="1"/>
        <v>18.1403</v>
      </c>
      <c r="U23">
        <f t="shared" si="2"/>
        <v>10.779100000000003</v>
      </c>
      <c r="V23" s="3">
        <f t="shared" si="3"/>
        <v>0.4057926274648157</v>
      </c>
    </row>
    <row r="24" spans="1:22" x14ac:dyDescent="0.35">
      <c r="A24" s="1" t="s">
        <v>106</v>
      </c>
      <c r="B24" s="1"/>
      <c r="C24" t="s">
        <v>85</v>
      </c>
      <c r="D24" t="s">
        <v>119</v>
      </c>
      <c r="E24" t="str">
        <f t="shared" si="0"/>
        <v>N</v>
      </c>
      <c r="F24" t="s">
        <v>141</v>
      </c>
      <c r="G24" s="7" t="s">
        <v>191</v>
      </c>
      <c r="H24" t="s">
        <v>22</v>
      </c>
      <c r="J24" t="s">
        <v>8</v>
      </c>
      <c r="L24" t="s">
        <v>6</v>
      </c>
      <c r="M24" t="s">
        <v>167</v>
      </c>
      <c r="N24" t="s">
        <v>159</v>
      </c>
      <c r="O24" t="s">
        <v>141</v>
      </c>
      <c r="P24" t="s">
        <v>25</v>
      </c>
      <c r="Q24">
        <v>29.6327</v>
      </c>
      <c r="R24">
        <v>35.202100000000002</v>
      </c>
      <c r="S24">
        <v>34.472499999999997</v>
      </c>
      <c r="T24">
        <f t="shared" si="1"/>
        <v>5.5694000000000017</v>
      </c>
      <c r="U24">
        <f t="shared" si="2"/>
        <v>4.8397999999999968</v>
      </c>
      <c r="V24" s="3">
        <f t="shared" si="3"/>
        <v>0.13100154415197413</v>
      </c>
    </row>
    <row r="25" spans="1:22" x14ac:dyDescent="0.35">
      <c r="A25" s="1" t="s">
        <v>106</v>
      </c>
      <c r="B25" s="1"/>
      <c r="C25" t="s">
        <v>85</v>
      </c>
      <c r="D25" t="s">
        <v>119</v>
      </c>
      <c r="E25" t="str">
        <f t="shared" si="0"/>
        <v>N</v>
      </c>
      <c r="F25" t="s">
        <v>151</v>
      </c>
      <c r="G25" s="7" t="s">
        <v>192</v>
      </c>
      <c r="H25" t="s">
        <v>22</v>
      </c>
      <c r="J25" t="s">
        <v>8</v>
      </c>
      <c r="L25" t="s">
        <v>6</v>
      </c>
      <c r="M25" t="s">
        <v>167</v>
      </c>
      <c r="N25" t="s">
        <v>136</v>
      </c>
      <c r="O25" t="s">
        <v>151</v>
      </c>
      <c r="P25" t="s">
        <v>23</v>
      </c>
      <c r="Q25">
        <v>29.551600000000001</v>
      </c>
      <c r="R25">
        <v>44.015000000000001</v>
      </c>
      <c r="S25">
        <v>38.476199999999999</v>
      </c>
      <c r="T25">
        <f t="shared" si="1"/>
        <v>14.4634</v>
      </c>
      <c r="U25">
        <f t="shared" si="2"/>
        <v>8.9245999999999981</v>
      </c>
      <c r="V25" s="3">
        <f t="shared" si="3"/>
        <v>0.38295283266728447</v>
      </c>
    </row>
    <row r="26" spans="1:22" x14ac:dyDescent="0.35">
      <c r="A26" s="1" t="s">
        <v>106</v>
      </c>
      <c r="B26" s="1"/>
      <c r="C26" t="s">
        <v>85</v>
      </c>
      <c r="D26" t="s">
        <v>119</v>
      </c>
      <c r="E26" t="str">
        <f t="shared" si="0"/>
        <v>U</v>
      </c>
      <c r="F26" t="s">
        <v>153</v>
      </c>
      <c r="G26" s="7" t="s">
        <v>193</v>
      </c>
      <c r="H26" t="s">
        <v>22</v>
      </c>
      <c r="J26" t="s">
        <v>8</v>
      </c>
      <c r="L26" t="s">
        <v>7</v>
      </c>
      <c r="M26" t="s">
        <v>167</v>
      </c>
      <c r="N26" t="s">
        <v>160</v>
      </c>
      <c r="O26" t="s">
        <v>153</v>
      </c>
      <c r="Q26">
        <v>29.720500000000001</v>
      </c>
      <c r="R26">
        <v>37.237200000000001</v>
      </c>
      <c r="S26">
        <v>34.722499999999997</v>
      </c>
      <c r="T26">
        <f t="shared" si="1"/>
        <v>7.5167000000000002</v>
      </c>
      <c r="U26">
        <f t="shared" si="2"/>
        <v>5.0019999999999953</v>
      </c>
      <c r="V26" s="3">
        <f t="shared" si="3"/>
        <v>0.33454840555030863</v>
      </c>
    </row>
    <row r="27" spans="1:22" x14ac:dyDescent="0.35">
      <c r="A27" s="1" t="s">
        <v>107</v>
      </c>
      <c r="B27" s="1"/>
      <c r="C27" t="s">
        <v>86</v>
      </c>
      <c r="D27" t="s">
        <v>119</v>
      </c>
      <c r="E27" t="str">
        <f t="shared" si="0"/>
        <v>U</v>
      </c>
      <c r="F27" t="s">
        <v>152</v>
      </c>
      <c r="G27" s="7" t="s">
        <v>194</v>
      </c>
      <c r="H27" t="s">
        <v>26</v>
      </c>
      <c r="J27" t="s">
        <v>28</v>
      </c>
      <c r="L27" t="s">
        <v>7</v>
      </c>
      <c r="M27" t="s">
        <v>167</v>
      </c>
      <c r="N27" t="s">
        <v>136</v>
      </c>
      <c r="O27" t="s">
        <v>152</v>
      </c>
      <c r="Q27">
        <v>29.767299999999999</v>
      </c>
      <c r="R27">
        <v>53.1982</v>
      </c>
      <c r="S27">
        <v>39.974299999999999</v>
      </c>
      <c r="T27">
        <f t="shared" si="1"/>
        <v>23.430900000000001</v>
      </c>
      <c r="U27">
        <f t="shared" si="2"/>
        <v>10.207000000000001</v>
      </c>
      <c r="V27" s="3">
        <f t="shared" si="3"/>
        <v>0.56437866236465517</v>
      </c>
    </row>
    <row r="28" spans="1:22" x14ac:dyDescent="0.35">
      <c r="A28" s="1" t="s">
        <v>107</v>
      </c>
      <c r="B28" s="1"/>
      <c r="C28" t="s">
        <v>86</v>
      </c>
      <c r="D28" t="s">
        <v>119</v>
      </c>
      <c r="E28" t="str">
        <f t="shared" si="0"/>
        <v>N</v>
      </c>
      <c r="F28" t="s">
        <v>152</v>
      </c>
      <c r="G28" s="7" t="s">
        <v>195</v>
      </c>
      <c r="H28" t="s">
        <v>26</v>
      </c>
      <c r="J28" t="s">
        <v>28</v>
      </c>
      <c r="L28" t="s">
        <v>6</v>
      </c>
      <c r="M28" t="s">
        <v>167</v>
      </c>
      <c r="N28" t="s">
        <v>136</v>
      </c>
      <c r="O28" t="s">
        <v>152</v>
      </c>
      <c r="Q28">
        <v>29.941099999999999</v>
      </c>
      <c r="R28">
        <v>48.904200000000003</v>
      </c>
      <c r="S28">
        <v>41.762099999999997</v>
      </c>
      <c r="T28">
        <f t="shared" si="1"/>
        <v>18.963100000000004</v>
      </c>
      <c r="U28">
        <f t="shared" si="2"/>
        <v>11.820999999999998</v>
      </c>
      <c r="V28" s="3">
        <f t="shared" si="3"/>
        <v>0.37663145793673003</v>
      </c>
    </row>
    <row r="29" spans="1:22" x14ac:dyDescent="0.35">
      <c r="A29" s="1" t="s">
        <v>107</v>
      </c>
      <c r="B29" s="1"/>
      <c r="C29" t="s">
        <v>87</v>
      </c>
      <c r="D29" t="s">
        <v>119</v>
      </c>
      <c r="E29" t="str">
        <f t="shared" si="0"/>
        <v>U</v>
      </c>
      <c r="F29" t="s">
        <v>152</v>
      </c>
      <c r="G29" s="7" t="s">
        <v>196</v>
      </c>
      <c r="H29" t="s">
        <v>27</v>
      </c>
      <c r="J29" t="s">
        <v>28</v>
      </c>
      <c r="L29" t="s">
        <v>7</v>
      </c>
      <c r="M29" t="s">
        <v>167</v>
      </c>
      <c r="N29" t="s">
        <v>136</v>
      </c>
      <c r="O29" t="s">
        <v>152</v>
      </c>
      <c r="Q29">
        <v>29.920200000000001</v>
      </c>
      <c r="R29">
        <v>48.347999999999999</v>
      </c>
      <c r="S29">
        <v>38.322299999999998</v>
      </c>
      <c r="T29">
        <f t="shared" si="1"/>
        <v>18.427799999999998</v>
      </c>
      <c r="U29">
        <f t="shared" si="2"/>
        <v>8.4020999999999972</v>
      </c>
      <c r="V29" s="3">
        <f t="shared" si="3"/>
        <v>0.54405300687005509</v>
      </c>
    </row>
    <row r="30" spans="1:22" x14ac:dyDescent="0.35">
      <c r="A30" s="1" t="s">
        <v>107</v>
      </c>
      <c r="B30" s="1"/>
      <c r="C30" t="s">
        <v>87</v>
      </c>
      <c r="D30" t="s">
        <v>119</v>
      </c>
      <c r="E30" t="str">
        <f t="shared" si="0"/>
        <v>N</v>
      </c>
      <c r="F30" t="s">
        <v>152</v>
      </c>
      <c r="G30" s="7" t="s">
        <v>197</v>
      </c>
      <c r="H30" t="s">
        <v>27</v>
      </c>
      <c r="J30" t="s">
        <v>28</v>
      </c>
      <c r="L30" t="s">
        <v>6</v>
      </c>
      <c r="M30" t="s">
        <v>167</v>
      </c>
      <c r="N30" t="s">
        <v>136</v>
      </c>
      <c r="O30" t="s">
        <v>152</v>
      </c>
      <c r="Q30">
        <v>30.045999999999999</v>
      </c>
      <c r="R30">
        <v>49.184600000000003</v>
      </c>
      <c r="S30">
        <v>39.174100000000003</v>
      </c>
      <c r="T30">
        <f t="shared" si="1"/>
        <v>19.138600000000004</v>
      </c>
      <c r="U30">
        <f t="shared" si="2"/>
        <v>9.1281000000000034</v>
      </c>
      <c r="V30" s="3">
        <f t="shared" si="3"/>
        <v>0.5230528878810361</v>
      </c>
    </row>
    <row r="31" spans="1:22" x14ac:dyDescent="0.35">
      <c r="A31" s="1" t="s">
        <v>108</v>
      </c>
      <c r="B31" s="1"/>
      <c r="C31" t="s">
        <v>88</v>
      </c>
      <c r="D31" t="s">
        <v>119</v>
      </c>
      <c r="E31" t="str">
        <f t="shared" si="0"/>
        <v>N</v>
      </c>
      <c r="F31" t="s">
        <v>141</v>
      </c>
      <c r="G31" s="7" t="s">
        <v>198</v>
      </c>
      <c r="H31" t="s">
        <v>29</v>
      </c>
      <c r="J31" t="s">
        <v>28</v>
      </c>
      <c r="L31" t="s">
        <v>6</v>
      </c>
      <c r="M31" t="s">
        <v>167</v>
      </c>
      <c r="N31" t="s">
        <v>159</v>
      </c>
      <c r="O31" t="s">
        <v>141</v>
      </c>
      <c r="P31" t="s">
        <v>25</v>
      </c>
      <c r="Q31">
        <v>29.6739</v>
      </c>
      <c r="R31">
        <v>32.638300000000001</v>
      </c>
    </row>
    <row r="32" spans="1:22" x14ac:dyDescent="0.35">
      <c r="A32" s="1" t="s">
        <v>108</v>
      </c>
      <c r="B32" s="1"/>
      <c r="C32" t="s">
        <v>88</v>
      </c>
      <c r="D32" t="s">
        <v>119</v>
      </c>
      <c r="E32" t="str">
        <f t="shared" si="0"/>
        <v>N</v>
      </c>
      <c r="F32" t="s">
        <v>147</v>
      </c>
      <c r="G32" s="7" t="s">
        <v>199</v>
      </c>
      <c r="H32" t="s">
        <v>29</v>
      </c>
      <c r="J32" t="s">
        <v>28</v>
      </c>
      <c r="L32" t="s">
        <v>6</v>
      </c>
      <c r="M32" t="s">
        <v>167</v>
      </c>
      <c r="N32" t="s">
        <v>159</v>
      </c>
      <c r="O32" t="s">
        <v>147</v>
      </c>
      <c r="P32" t="s">
        <v>30</v>
      </c>
      <c r="Q32">
        <v>29.916599999999999</v>
      </c>
      <c r="R32">
        <v>32.691299999999998</v>
      </c>
    </row>
    <row r="33" spans="1:18" x14ac:dyDescent="0.35">
      <c r="A33" s="1" t="s">
        <v>108</v>
      </c>
      <c r="B33" s="1"/>
      <c r="C33" t="s">
        <v>88</v>
      </c>
      <c r="D33" t="s">
        <v>119</v>
      </c>
      <c r="E33" t="str">
        <f t="shared" si="0"/>
        <v>N</v>
      </c>
      <c r="F33" t="s">
        <v>140</v>
      </c>
      <c r="G33" s="7" t="s">
        <v>200</v>
      </c>
      <c r="H33" t="s">
        <v>29</v>
      </c>
      <c r="J33" t="s">
        <v>28</v>
      </c>
      <c r="L33" t="s">
        <v>6</v>
      </c>
      <c r="M33" t="s">
        <v>167</v>
      </c>
      <c r="N33" t="s">
        <v>136</v>
      </c>
      <c r="O33" t="s">
        <v>140</v>
      </c>
      <c r="P33" t="s">
        <v>24</v>
      </c>
      <c r="Q33">
        <v>29.994299999999999</v>
      </c>
      <c r="R33">
        <v>56.385599999999997</v>
      </c>
    </row>
    <row r="34" spans="1:18" x14ac:dyDescent="0.35">
      <c r="A34" s="1" t="s">
        <v>108</v>
      </c>
      <c r="B34" s="1"/>
      <c r="C34" t="s">
        <v>88</v>
      </c>
      <c r="D34" t="s">
        <v>117</v>
      </c>
      <c r="E34" t="str">
        <f t="shared" ref="E34:E55" si="4">IF(L34="unused", "N", "U")</f>
        <v>U</v>
      </c>
      <c r="F34" t="s">
        <v>154</v>
      </c>
      <c r="G34" s="7" t="s">
        <v>201</v>
      </c>
      <c r="H34" t="s">
        <v>29</v>
      </c>
      <c r="J34" t="s">
        <v>13</v>
      </c>
      <c r="L34" t="s">
        <v>7</v>
      </c>
      <c r="M34" t="s">
        <v>167</v>
      </c>
      <c r="N34" t="s">
        <v>160</v>
      </c>
      <c r="O34" t="s">
        <v>154</v>
      </c>
      <c r="Q34">
        <v>29.634699999999999</v>
      </c>
      <c r="R34">
        <v>35.373600000000003</v>
      </c>
    </row>
    <row r="35" spans="1:18" x14ac:dyDescent="0.35">
      <c r="A35" s="1" t="s">
        <v>108</v>
      </c>
      <c r="B35" s="1"/>
      <c r="C35" t="s">
        <v>88</v>
      </c>
      <c r="D35" t="s">
        <v>118</v>
      </c>
      <c r="E35" t="str">
        <f t="shared" si="4"/>
        <v>U</v>
      </c>
      <c r="F35" t="s">
        <v>154</v>
      </c>
      <c r="G35" s="7" t="s">
        <v>202</v>
      </c>
      <c r="H35" t="s">
        <v>29</v>
      </c>
      <c r="J35" t="s">
        <v>20</v>
      </c>
      <c r="L35" t="s">
        <v>7</v>
      </c>
      <c r="M35" t="s">
        <v>167</v>
      </c>
      <c r="N35" t="s">
        <v>160</v>
      </c>
      <c r="O35" t="s">
        <v>154</v>
      </c>
      <c r="Q35">
        <v>29.8978</v>
      </c>
      <c r="R35">
        <v>40.696899999999999</v>
      </c>
    </row>
    <row r="36" spans="1:18" x14ac:dyDescent="0.35">
      <c r="A36" s="1" t="s">
        <v>109</v>
      </c>
      <c r="B36" s="1"/>
      <c r="C36" t="s">
        <v>89</v>
      </c>
      <c r="D36" t="s">
        <v>119</v>
      </c>
      <c r="E36" t="str">
        <f t="shared" si="4"/>
        <v>U</v>
      </c>
      <c r="F36" t="s">
        <v>151</v>
      </c>
      <c r="G36" s="7" t="s">
        <v>203</v>
      </c>
      <c r="H36" t="s">
        <v>34</v>
      </c>
      <c r="J36" t="s">
        <v>8</v>
      </c>
      <c r="L36" t="s">
        <v>7</v>
      </c>
      <c r="M36" t="s">
        <v>167</v>
      </c>
      <c r="N36" t="s">
        <v>136</v>
      </c>
      <c r="O36" t="s">
        <v>151</v>
      </c>
      <c r="Q36">
        <v>29.3279</v>
      </c>
      <c r="R36">
        <v>50.329000000000001</v>
      </c>
    </row>
    <row r="37" spans="1:18" x14ac:dyDescent="0.35">
      <c r="A37" s="1" t="s">
        <v>109</v>
      </c>
      <c r="B37" s="1"/>
      <c r="C37" t="s">
        <v>89</v>
      </c>
      <c r="D37" t="s">
        <v>119</v>
      </c>
      <c r="E37" t="str">
        <f t="shared" si="4"/>
        <v>N</v>
      </c>
      <c r="F37" t="s">
        <v>151</v>
      </c>
      <c r="G37" s="7" t="s">
        <v>204</v>
      </c>
      <c r="H37" t="s">
        <v>34</v>
      </c>
      <c r="J37" t="s">
        <v>8</v>
      </c>
      <c r="L37" t="s">
        <v>6</v>
      </c>
      <c r="M37" t="s">
        <v>167</v>
      </c>
      <c r="N37" t="s">
        <v>136</v>
      </c>
      <c r="O37" t="s">
        <v>151</v>
      </c>
      <c r="Q37">
        <v>29.618500000000001</v>
      </c>
      <c r="R37">
        <v>42.132800000000003</v>
      </c>
    </row>
    <row r="38" spans="1:18" x14ac:dyDescent="0.35">
      <c r="A38" s="1" t="s">
        <v>109</v>
      </c>
      <c r="B38" s="1"/>
      <c r="C38" t="s">
        <v>90</v>
      </c>
      <c r="D38" t="s">
        <v>117</v>
      </c>
      <c r="E38" t="str">
        <f t="shared" si="4"/>
        <v>U</v>
      </c>
      <c r="F38" t="s">
        <v>151</v>
      </c>
      <c r="G38" s="7" t="s">
        <v>205</v>
      </c>
      <c r="H38" t="s">
        <v>35</v>
      </c>
      <c r="J38" t="s">
        <v>13</v>
      </c>
      <c r="L38" t="s">
        <v>7</v>
      </c>
      <c r="M38" t="s">
        <v>167</v>
      </c>
      <c r="N38" t="s">
        <v>136</v>
      </c>
      <c r="O38" t="s">
        <v>151</v>
      </c>
      <c r="Q38">
        <v>29.5242</v>
      </c>
      <c r="R38">
        <v>42.178199999999997</v>
      </c>
    </row>
    <row r="39" spans="1:18" x14ac:dyDescent="0.35">
      <c r="A39" s="1" t="s">
        <v>109</v>
      </c>
      <c r="B39" s="1"/>
      <c r="C39" t="s">
        <v>90</v>
      </c>
      <c r="D39" t="s">
        <v>119</v>
      </c>
      <c r="E39" t="str">
        <f t="shared" si="4"/>
        <v>N</v>
      </c>
      <c r="F39" t="s">
        <v>151</v>
      </c>
      <c r="G39" s="7" t="s">
        <v>206</v>
      </c>
      <c r="H39" t="s">
        <v>35</v>
      </c>
      <c r="J39" t="s">
        <v>8</v>
      </c>
      <c r="L39" t="s">
        <v>6</v>
      </c>
      <c r="M39" t="s">
        <v>167</v>
      </c>
      <c r="N39" t="s">
        <v>136</v>
      </c>
      <c r="O39" t="s">
        <v>151</v>
      </c>
      <c r="Q39">
        <v>29.1279</v>
      </c>
      <c r="R39">
        <v>41.746099999999998</v>
      </c>
    </row>
    <row r="40" spans="1:18" x14ac:dyDescent="0.35">
      <c r="A40" s="1" t="s">
        <v>109</v>
      </c>
      <c r="B40" s="1"/>
      <c r="C40" t="s">
        <v>90</v>
      </c>
      <c r="D40" t="s">
        <v>118</v>
      </c>
      <c r="E40" t="str">
        <f t="shared" si="4"/>
        <v>U</v>
      </c>
      <c r="F40" t="s">
        <v>151</v>
      </c>
      <c r="G40" s="7" t="s">
        <v>207</v>
      </c>
      <c r="H40" t="s">
        <v>35</v>
      </c>
      <c r="J40" t="s">
        <v>20</v>
      </c>
      <c r="L40" t="s">
        <v>7</v>
      </c>
      <c r="M40" t="s">
        <v>167</v>
      </c>
      <c r="N40" t="s">
        <v>136</v>
      </c>
      <c r="O40" t="s">
        <v>151</v>
      </c>
      <c r="P40" t="s">
        <v>36</v>
      </c>
      <c r="Q40">
        <v>29.603000000000002</v>
      </c>
      <c r="R40">
        <v>56.57</v>
      </c>
    </row>
    <row r="41" spans="1:18" x14ac:dyDescent="0.35">
      <c r="A41" s="1" t="s">
        <v>109</v>
      </c>
      <c r="B41" s="1"/>
      <c r="C41" t="s">
        <v>90</v>
      </c>
      <c r="D41" t="s">
        <v>118</v>
      </c>
      <c r="E41" t="str">
        <f t="shared" si="4"/>
        <v>U</v>
      </c>
      <c r="F41" t="s">
        <v>151</v>
      </c>
      <c r="G41" s="7" t="s">
        <v>207</v>
      </c>
      <c r="H41" t="s">
        <v>35</v>
      </c>
      <c r="J41" t="s">
        <v>20</v>
      </c>
      <c r="L41" t="s">
        <v>7</v>
      </c>
      <c r="M41" t="s">
        <v>167</v>
      </c>
      <c r="N41" t="s">
        <v>136</v>
      </c>
      <c r="O41" t="s">
        <v>151</v>
      </c>
      <c r="P41" t="s">
        <v>37</v>
      </c>
      <c r="Q41">
        <v>29.356100000000001</v>
      </c>
      <c r="R41">
        <v>51.198799999999999</v>
      </c>
    </row>
    <row r="42" spans="1:18" x14ac:dyDescent="0.35">
      <c r="A42" s="1" t="s">
        <v>110</v>
      </c>
      <c r="B42" s="1"/>
      <c r="C42" t="s">
        <v>91</v>
      </c>
      <c r="D42" t="s">
        <v>119</v>
      </c>
      <c r="E42" t="str">
        <f t="shared" si="4"/>
        <v>U</v>
      </c>
      <c r="F42" t="s">
        <v>151</v>
      </c>
      <c r="G42" s="7" t="s">
        <v>208</v>
      </c>
      <c r="H42" t="s">
        <v>38</v>
      </c>
      <c r="J42" t="s">
        <v>8</v>
      </c>
      <c r="L42" t="s">
        <v>7</v>
      </c>
      <c r="M42" t="s">
        <v>167</v>
      </c>
      <c r="N42" t="s">
        <v>136</v>
      </c>
      <c r="O42" t="s">
        <v>151</v>
      </c>
      <c r="Q42">
        <v>29.3139</v>
      </c>
      <c r="R42">
        <v>41.538699999999999</v>
      </c>
    </row>
    <row r="43" spans="1:18" x14ac:dyDescent="0.35">
      <c r="A43" s="1" t="s">
        <v>110</v>
      </c>
      <c r="B43" s="1"/>
      <c r="C43" t="s">
        <v>91</v>
      </c>
      <c r="D43" t="s">
        <v>119</v>
      </c>
      <c r="E43" t="str">
        <f t="shared" si="4"/>
        <v>N</v>
      </c>
      <c r="F43" t="s">
        <v>151</v>
      </c>
      <c r="G43" s="7" t="s">
        <v>209</v>
      </c>
      <c r="H43" t="s">
        <v>38</v>
      </c>
      <c r="J43" t="s">
        <v>8</v>
      </c>
      <c r="L43" t="s">
        <v>6</v>
      </c>
      <c r="M43" t="s">
        <v>167</v>
      </c>
      <c r="N43" t="s">
        <v>136</v>
      </c>
      <c r="O43" t="s">
        <v>151</v>
      </c>
      <c r="Q43">
        <v>29.269200000000001</v>
      </c>
      <c r="R43">
        <v>37.283799999999999</v>
      </c>
    </row>
    <row r="44" spans="1:18" x14ac:dyDescent="0.35">
      <c r="A44" s="1" t="s">
        <v>110</v>
      </c>
      <c r="B44" s="1"/>
      <c r="C44" t="s">
        <v>92</v>
      </c>
      <c r="D44" t="s">
        <v>119</v>
      </c>
      <c r="E44" t="str">
        <f t="shared" si="4"/>
        <v>U</v>
      </c>
      <c r="F44" t="s">
        <v>155</v>
      </c>
      <c r="G44" s="7" t="s">
        <v>210</v>
      </c>
      <c r="H44" t="s">
        <v>39</v>
      </c>
      <c r="J44" t="s">
        <v>8</v>
      </c>
      <c r="L44" t="s">
        <v>7</v>
      </c>
      <c r="M44" t="s">
        <v>167</v>
      </c>
      <c r="N44" t="s">
        <v>136</v>
      </c>
      <c r="O44" t="s">
        <v>155</v>
      </c>
      <c r="Q44">
        <v>29.571100000000001</v>
      </c>
      <c r="R44">
        <v>47.6312</v>
      </c>
    </row>
    <row r="45" spans="1:18" x14ac:dyDescent="0.35">
      <c r="A45" s="1" t="s">
        <v>110</v>
      </c>
      <c r="B45" s="1"/>
      <c r="C45" t="s">
        <v>92</v>
      </c>
      <c r="D45" t="s">
        <v>119</v>
      </c>
      <c r="E45" t="str">
        <f t="shared" si="4"/>
        <v>N</v>
      </c>
      <c r="F45" t="s">
        <v>155</v>
      </c>
      <c r="G45" s="7" t="s">
        <v>211</v>
      </c>
      <c r="H45" t="s">
        <v>39</v>
      </c>
      <c r="J45" t="s">
        <v>8</v>
      </c>
      <c r="L45" t="s">
        <v>6</v>
      </c>
      <c r="M45" t="s">
        <v>167</v>
      </c>
      <c r="N45" t="s">
        <v>136</v>
      </c>
      <c r="O45" t="s">
        <v>155</v>
      </c>
      <c r="Q45">
        <v>29.510899999999999</v>
      </c>
      <c r="R45">
        <v>54.385399999999997</v>
      </c>
    </row>
    <row r="46" spans="1:18" x14ac:dyDescent="0.35">
      <c r="A46" s="1" t="s">
        <v>110</v>
      </c>
      <c r="B46" s="1"/>
      <c r="C46" t="s">
        <v>93</v>
      </c>
      <c r="D46" t="s">
        <v>119</v>
      </c>
      <c r="E46" t="str">
        <f t="shared" si="4"/>
        <v>U</v>
      </c>
      <c r="F46" t="s">
        <v>151</v>
      </c>
      <c r="G46" s="7" t="s">
        <v>212</v>
      </c>
      <c r="H46" t="s">
        <v>40</v>
      </c>
      <c r="J46" t="s">
        <v>8</v>
      </c>
      <c r="L46" t="s">
        <v>7</v>
      </c>
      <c r="M46" t="s">
        <v>167</v>
      </c>
      <c r="N46" t="s">
        <v>136</v>
      </c>
      <c r="O46" t="s">
        <v>151</v>
      </c>
      <c r="Q46">
        <v>29.770099999999999</v>
      </c>
      <c r="R46">
        <v>44.121600000000001</v>
      </c>
    </row>
    <row r="47" spans="1:18" x14ac:dyDescent="0.35">
      <c r="A47" s="1" t="s">
        <v>110</v>
      </c>
      <c r="B47" s="1"/>
      <c r="C47" t="s">
        <v>93</v>
      </c>
      <c r="D47" t="s">
        <v>119</v>
      </c>
      <c r="E47" t="str">
        <f t="shared" si="4"/>
        <v>N</v>
      </c>
      <c r="F47" t="s">
        <v>151</v>
      </c>
      <c r="G47" s="7" t="s">
        <v>213</v>
      </c>
      <c r="H47" t="s">
        <v>40</v>
      </c>
      <c r="J47" t="s">
        <v>8</v>
      </c>
      <c r="L47" t="s">
        <v>6</v>
      </c>
      <c r="M47" t="s">
        <v>167</v>
      </c>
      <c r="N47" t="s">
        <v>136</v>
      </c>
      <c r="O47" t="s">
        <v>151</v>
      </c>
      <c r="Q47">
        <v>29.152999999999999</v>
      </c>
      <c r="R47">
        <v>35.374499999999998</v>
      </c>
    </row>
    <row r="48" spans="1:18" x14ac:dyDescent="0.35">
      <c r="A48" s="1" t="s">
        <v>111</v>
      </c>
      <c r="B48" s="1"/>
      <c r="C48" t="s">
        <v>94</v>
      </c>
      <c r="D48" t="s">
        <v>119</v>
      </c>
      <c r="E48" t="str">
        <f t="shared" si="4"/>
        <v>U</v>
      </c>
      <c r="F48" t="s">
        <v>155</v>
      </c>
      <c r="G48" s="7" t="s">
        <v>214</v>
      </c>
      <c r="H48" t="s">
        <v>41</v>
      </c>
      <c r="J48" t="s">
        <v>8</v>
      </c>
      <c r="L48" t="s">
        <v>7</v>
      </c>
      <c r="M48" t="s">
        <v>167</v>
      </c>
      <c r="N48" t="s">
        <v>136</v>
      </c>
      <c r="O48" t="s">
        <v>155</v>
      </c>
      <c r="Q48">
        <v>29.653500000000001</v>
      </c>
      <c r="R48">
        <v>47.641800000000003</v>
      </c>
    </row>
    <row r="49" spans="1:18" x14ac:dyDescent="0.35">
      <c r="A49" s="1" t="s">
        <v>111</v>
      </c>
      <c r="B49" s="1"/>
      <c r="C49" t="s">
        <v>94</v>
      </c>
      <c r="D49" t="s">
        <v>119</v>
      </c>
      <c r="E49" t="str">
        <f t="shared" si="4"/>
        <v>N</v>
      </c>
      <c r="F49" t="s">
        <v>155</v>
      </c>
      <c r="G49" s="7" t="s">
        <v>215</v>
      </c>
      <c r="H49" t="s">
        <v>41</v>
      </c>
      <c r="J49" t="s">
        <v>8</v>
      </c>
      <c r="L49" t="s">
        <v>6</v>
      </c>
      <c r="M49" t="s">
        <v>167</v>
      </c>
      <c r="N49" t="s">
        <v>136</v>
      </c>
      <c r="O49" t="s">
        <v>155</v>
      </c>
      <c r="Q49">
        <v>29.622399999999999</v>
      </c>
      <c r="R49">
        <v>54.720399999999998</v>
      </c>
    </row>
    <row r="50" spans="1:18" x14ac:dyDescent="0.35">
      <c r="A50" s="1" t="s">
        <v>111</v>
      </c>
      <c r="B50" s="1"/>
      <c r="C50" t="s">
        <v>95</v>
      </c>
      <c r="D50" t="s">
        <v>119</v>
      </c>
      <c r="E50" t="str">
        <f t="shared" si="4"/>
        <v>U</v>
      </c>
      <c r="F50" t="s">
        <v>151</v>
      </c>
      <c r="G50" s="7" t="s">
        <v>216</v>
      </c>
      <c r="H50" t="s">
        <v>42</v>
      </c>
      <c r="J50" t="s">
        <v>8</v>
      </c>
      <c r="L50" t="s">
        <v>7</v>
      </c>
      <c r="M50" t="s">
        <v>167</v>
      </c>
      <c r="N50" t="s">
        <v>136</v>
      </c>
      <c r="O50" t="s">
        <v>151</v>
      </c>
      <c r="Q50">
        <v>29.2683</v>
      </c>
      <c r="R50">
        <v>45.3232</v>
      </c>
    </row>
    <row r="51" spans="1:18" x14ac:dyDescent="0.35">
      <c r="A51" s="1" t="s">
        <v>111</v>
      </c>
      <c r="B51" s="1"/>
      <c r="C51" t="s">
        <v>95</v>
      </c>
      <c r="D51" t="s">
        <v>119</v>
      </c>
      <c r="E51" t="str">
        <f t="shared" si="4"/>
        <v>N</v>
      </c>
      <c r="F51" t="s">
        <v>151</v>
      </c>
      <c r="G51" s="7" t="s">
        <v>217</v>
      </c>
      <c r="H51" t="s">
        <v>42</v>
      </c>
      <c r="J51" t="s">
        <v>8</v>
      </c>
      <c r="L51" t="s">
        <v>6</v>
      </c>
      <c r="M51" t="s">
        <v>167</v>
      </c>
      <c r="N51" t="s">
        <v>136</v>
      </c>
      <c r="O51" t="s">
        <v>151</v>
      </c>
      <c r="Q51">
        <v>29.208600000000001</v>
      </c>
      <c r="R51">
        <v>45.763800000000003</v>
      </c>
    </row>
    <row r="52" spans="1:18" x14ac:dyDescent="0.35">
      <c r="A52" s="1" t="s">
        <v>112</v>
      </c>
      <c r="B52" s="1"/>
      <c r="C52" t="s">
        <v>96</v>
      </c>
      <c r="D52" t="s">
        <v>118</v>
      </c>
      <c r="E52" t="str">
        <f t="shared" si="4"/>
        <v>U</v>
      </c>
      <c r="F52" t="s">
        <v>156</v>
      </c>
      <c r="G52" s="7" t="s">
        <v>218</v>
      </c>
      <c r="H52" t="s">
        <v>43</v>
      </c>
      <c r="J52" t="s">
        <v>20</v>
      </c>
      <c r="L52" t="s">
        <v>7</v>
      </c>
      <c r="M52" t="s">
        <v>167</v>
      </c>
      <c r="N52" t="s">
        <v>139</v>
      </c>
      <c r="O52" t="s">
        <v>156</v>
      </c>
      <c r="P52" t="s">
        <v>44</v>
      </c>
      <c r="Q52">
        <v>29.697600000000001</v>
      </c>
      <c r="R52">
        <v>45.027999999999999</v>
      </c>
    </row>
    <row r="53" spans="1:18" x14ac:dyDescent="0.35">
      <c r="A53" s="1" t="s">
        <v>112</v>
      </c>
      <c r="B53" s="1"/>
      <c r="C53" t="s">
        <v>96</v>
      </c>
      <c r="D53" t="s">
        <v>117</v>
      </c>
      <c r="E53" t="str">
        <f t="shared" si="4"/>
        <v>U</v>
      </c>
      <c r="F53" t="s">
        <v>152</v>
      </c>
      <c r="G53" s="7" t="s">
        <v>219</v>
      </c>
      <c r="H53" t="s">
        <v>43</v>
      </c>
      <c r="J53" t="s">
        <v>13</v>
      </c>
      <c r="L53" t="s">
        <v>7</v>
      </c>
      <c r="M53" t="s">
        <v>167</v>
      </c>
      <c r="N53" t="s">
        <v>136</v>
      </c>
      <c r="O53" t="s">
        <v>152</v>
      </c>
      <c r="Q53">
        <v>29.927900000000001</v>
      </c>
      <c r="R53">
        <v>37.171599999999998</v>
      </c>
    </row>
    <row r="54" spans="1:18" x14ac:dyDescent="0.35">
      <c r="A54" s="1" t="s">
        <v>112</v>
      </c>
      <c r="B54" s="1"/>
      <c r="C54" t="s">
        <v>97</v>
      </c>
      <c r="D54" t="s">
        <v>119</v>
      </c>
      <c r="E54" t="str">
        <f t="shared" si="4"/>
        <v>U</v>
      </c>
      <c r="F54" t="s">
        <v>152</v>
      </c>
      <c r="G54" s="7" t="s">
        <v>220</v>
      </c>
      <c r="H54" t="s">
        <v>45</v>
      </c>
      <c r="J54" t="s">
        <v>8</v>
      </c>
      <c r="L54" t="s">
        <v>7</v>
      </c>
      <c r="M54" t="s">
        <v>167</v>
      </c>
      <c r="N54" t="s">
        <v>136</v>
      </c>
      <c r="O54" t="s">
        <v>152</v>
      </c>
      <c r="Q54">
        <v>29.514700000000001</v>
      </c>
      <c r="R54">
        <v>44.971200000000003</v>
      </c>
    </row>
    <row r="55" spans="1:18" x14ac:dyDescent="0.35">
      <c r="A55" s="1" t="s">
        <v>112</v>
      </c>
      <c r="B55" s="1"/>
      <c r="C55" t="s">
        <v>97</v>
      </c>
      <c r="D55" t="s">
        <v>119</v>
      </c>
      <c r="E55" t="str">
        <f t="shared" si="4"/>
        <v>N</v>
      </c>
      <c r="F55" t="s">
        <v>152</v>
      </c>
      <c r="G55" s="8" t="s">
        <v>221</v>
      </c>
      <c r="H55" t="s">
        <v>45</v>
      </c>
      <c r="J55" t="s">
        <v>8</v>
      </c>
      <c r="L55" t="s">
        <v>6</v>
      </c>
      <c r="M55" t="s">
        <v>167</v>
      </c>
      <c r="N55" t="s">
        <v>136</v>
      </c>
      <c r="O55" t="s">
        <v>152</v>
      </c>
      <c r="Q55">
        <v>29.442900000000002</v>
      </c>
      <c r="R55">
        <v>44.116300000000003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sample_IDs (2)</vt:lpstr>
      <vt:lpstr>sample_IDs</vt:lpstr>
      <vt:lpstr>abbreviations</vt:lpstr>
      <vt:lpstr>code components</vt:lpstr>
      <vt:lpstr>farm codes</vt:lpstr>
      <vt:lpstr>use to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Andrews</dc:creator>
  <cp:lastModifiedBy>Caitlin Jeffrey</cp:lastModifiedBy>
  <dcterms:created xsi:type="dcterms:W3CDTF">2019-04-15T18:37:15Z</dcterms:created>
  <dcterms:modified xsi:type="dcterms:W3CDTF">2021-12-13T14:41:18Z</dcterms:modified>
</cp:coreProperties>
</file>