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ehavgenom$/John/data_exp_info/NHR/Bonnie_compounds/data/scripts/"/>
    </mc:Choice>
  </mc:AlternateContent>
  <xr:revisionPtr revIDLastSave="0" documentId="13_ncr:1_{C4C9C5B4-2895-7E4A-8834-2B800A8670F5}" xr6:coauthVersionLast="47" xr6:coauthVersionMax="47" xr10:uidLastSave="{00000000-0000-0000-0000-000000000000}"/>
  <bookViews>
    <workbookView xWindow="-23500" yWindow="-420" windowWidth="24460" windowHeight="17440" xr2:uid="{D1CD3F03-472F-7B44-9173-502C576F7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24" i="1"/>
  <c r="C111" i="1"/>
  <c r="D111" i="1"/>
  <c r="C112" i="1"/>
  <c r="D112" i="1"/>
  <c r="C109" i="1"/>
  <c r="D109" i="1"/>
  <c r="C110" i="1"/>
  <c r="D110" i="1"/>
  <c r="B112" i="1"/>
  <c r="B111" i="1"/>
  <c r="B110" i="1"/>
  <c r="B109" i="1"/>
  <c r="D107" i="1"/>
  <c r="D108" i="1"/>
  <c r="C108" i="1"/>
  <c r="C107" i="1"/>
  <c r="B107" i="1"/>
  <c r="B108" i="1"/>
  <c r="D82" i="1"/>
  <c r="D80" i="1"/>
  <c r="D81" i="1"/>
  <c r="C81" i="1"/>
  <c r="C82" i="1"/>
  <c r="B82" i="1"/>
  <c r="B81" i="1"/>
  <c r="D79" i="1"/>
  <c r="C79" i="1"/>
  <c r="C84" i="1" s="1"/>
  <c r="C80" i="1"/>
  <c r="B80" i="1"/>
  <c r="B79" i="1"/>
  <c r="C54" i="1"/>
  <c r="D54" i="1"/>
  <c r="C55" i="1"/>
  <c r="D55" i="1"/>
  <c r="B55" i="1"/>
  <c r="D52" i="1"/>
  <c r="D57" i="1" s="1"/>
  <c r="C52" i="1"/>
  <c r="C57" i="1" s="1"/>
  <c r="B54" i="1"/>
  <c r="B52" i="1"/>
  <c r="D25" i="1"/>
  <c r="C25" i="1"/>
  <c r="B25" i="1"/>
  <c r="D24" i="1"/>
  <c r="C24" i="1"/>
  <c r="B24" i="1"/>
  <c r="C26" i="1"/>
  <c r="D26" i="1"/>
  <c r="C27" i="1"/>
  <c r="D27" i="1"/>
  <c r="B27" i="1"/>
  <c r="B26" i="1"/>
  <c r="C53" i="1"/>
  <c r="B53" i="1"/>
  <c r="D53" i="1"/>
  <c r="B83" i="1" l="1"/>
  <c r="C29" i="1"/>
  <c r="B84" i="1"/>
  <c r="C83" i="1"/>
  <c r="D56" i="1"/>
  <c r="C56" i="1"/>
  <c r="D84" i="1"/>
  <c r="D83" i="1"/>
  <c r="B57" i="1"/>
  <c r="B56" i="1"/>
  <c r="B28" i="1"/>
  <c r="D29" i="1"/>
  <c r="D28" i="1"/>
  <c r="C28" i="1"/>
  <c r="B29" i="1"/>
</calcChain>
</file>

<file path=xl/sharedStrings.xml><?xml version="1.0" encoding="utf-8"?>
<sst xmlns="http://schemas.openxmlformats.org/spreadsheetml/2006/main" count="70" uniqueCount="25">
  <si>
    <t>x</t>
  </si>
  <si>
    <t>y</t>
  </si>
  <si>
    <t>radius</t>
  </si>
  <si>
    <t>upper_right</t>
  </si>
  <si>
    <t>avg</t>
  </si>
  <si>
    <t>stdev</t>
  </si>
  <si>
    <t>upper_left</t>
  </si>
  <si>
    <t>lower_left</t>
  </si>
  <si>
    <t>lower_right</t>
  </si>
  <si>
    <t>plate</t>
  </si>
  <si>
    <t xml:space="preserve">faulty </t>
  </si>
  <si>
    <t>plate_4_C5D6</t>
  </si>
  <si>
    <t>corrected</t>
  </si>
  <si>
    <t>plate_2/C11_D12</t>
  </si>
  <si>
    <t>plate_2/E7_F8</t>
  </si>
  <si>
    <t>plate_2/E9_F10/</t>
  </si>
  <si>
    <t>plate_3/E9_F10/</t>
  </si>
  <si>
    <t>plate_4/A7_B8/</t>
  </si>
  <si>
    <t>plate_4/A11_B12/</t>
  </si>
  <si>
    <t>plate_4/C11_D12/</t>
  </si>
  <si>
    <t>plate_4/E9_F10/</t>
  </si>
  <si>
    <t>max</t>
  </si>
  <si>
    <t>min</t>
  </si>
  <si>
    <t>max-avg</t>
  </si>
  <si>
    <t>min-avg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</si>
</sst>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1" fontId="0" fillId="3" borderId="0" xfId="0" applyNumberFormat="1" applyFill="1"/>
    <xf numFmtId="1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8284-FEAA-4F44-AAAC-EA71C897AEA5}">
  <dimension ref="A1:L112"/>
  <sheetViews>
    <sheetView tabSelected="1" topLeftCell="A84" workbookViewId="0">
      <selection activeCell="H26" sqref="H26"/>
    </sheetView>
  </sheetViews>
  <sheetFormatPr baseColWidth="10" defaultRowHeight="16" x14ac:dyDescent="0.2"/>
  <cols>
    <col min="5" max="5" width="16" bestFit="1" customWidth="1"/>
    <col min="6" max="6" width="12.6640625" bestFit="1" customWidth="1"/>
  </cols>
  <sheetData>
    <row r="1" spans="1:12" x14ac:dyDescent="0.2">
      <c r="B1" s="4" t="s">
        <v>10</v>
      </c>
      <c r="C1" s="4"/>
      <c r="D1" s="4"/>
    </row>
    <row r="2" spans="1:12" x14ac:dyDescent="0.2">
      <c r="B2" t="s">
        <v>0</v>
      </c>
      <c r="C2" t="s">
        <v>1</v>
      </c>
      <c r="D2" t="s">
        <v>2</v>
      </c>
      <c r="E2" t="s">
        <v>9</v>
      </c>
      <c r="F2" t="s">
        <v>12</v>
      </c>
    </row>
    <row r="3" spans="1:12" x14ac:dyDescent="0.2">
      <c r="A3" s="1" t="s">
        <v>6</v>
      </c>
      <c r="B3">
        <v>1288</v>
      </c>
      <c r="C3">
        <v>740</v>
      </c>
      <c r="D3">
        <v>488</v>
      </c>
      <c r="E3" t="s">
        <v>11</v>
      </c>
      <c r="I3" s="8"/>
    </row>
    <row r="4" spans="1:12" x14ac:dyDescent="0.2">
      <c r="A4" s="1"/>
      <c r="B4">
        <v>1244</v>
      </c>
      <c r="C4">
        <v>707</v>
      </c>
      <c r="D4">
        <v>504</v>
      </c>
      <c r="E4" t="s">
        <v>13</v>
      </c>
      <c r="I4" s="8"/>
    </row>
    <row r="5" spans="1:12" x14ac:dyDescent="0.2">
      <c r="A5" s="1"/>
      <c r="B5" s="3">
        <v>1122</v>
      </c>
      <c r="C5" s="3">
        <v>749</v>
      </c>
      <c r="D5" s="3">
        <v>505</v>
      </c>
      <c r="E5" t="s">
        <v>14</v>
      </c>
      <c r="F5" s="5">
        <v>1372</v>
      </c>
      <c r="G5" s="5">
        <v>752</v>
      </c>
      <c r="I5" s="8"/>
    </row>
    <row r="6" spans="1:12" x14ac:dyDescent="0.2">
      <c r="A6" s="1"/>
      <c r="B6">
        <v>1122</v>
      </c>
      <c r="C6">
        <v>749</v>
      </c>
      <c r="D6">
        <v>505</v>
      </c>
      <c r="E6" t="s">
        <v>15</v>
      </c>
      <c r="I6" s="8"/>
    </row>
    <row r="7" spans="1:12" x14ac:dyDescent="0.2">
      <c r="A7" s="1"/>
      <c r="B7">
        <v>1255</v>
      </c>
      <c r="C7">
        <v>745</v>
      </c>
      <c r="D7">
        <v>476</v>
      </c>
      <c r="E7" t="s">
        <v>16</v>
      </c>
      <c r="I7" s="8"/>
    </row>
    <row r="8" spans="1:12" x14ac:dyDescent="0.2">
      <c r="A8" s="1"/>
      <c r="B8">
        <v>1251</v>
      </c>
      <c r="C8">
        <v>770</v>
      </c>
      <c r="D8">
        <v>497</v>
      </c>
      <c r="E8" t="s">
        <v>17</v>
      </c>
      <c r="I8" s="8"/>
    </row>
    <row r="9" spans="1:12" x14ac:dyDescent="0.2">
      <c r="A9" s="1"/>
      <c r="B9">
        <v>1292</v>
      </c>
      <c r="C9">
        <v>758</v>
      </c>
      <c r="D9">
        <v>499</v>
      </c>
      <c r="E9" t="s">
        <v>18</v>
      </c>
      <c r="I9" s="8"/>
    </row>
    <row r="10" spans="1:12" x14ac:dyDescent="0.2">
      <c r="A10" s="1"/>
      <c r="B10">
        <v>1261</v>
      </c>
      <c r="C10">
        <v>709</v>
      </c>
      <c r="D10">
        <v>484</v>
      </c>
      <c r="E10" t="s">
        <v>19</v>
      </c>
      <c r="I10" s="8"/>
    </row>
    <row r="11" spans="1:12" x14ac:dyDescent="0.2">
      <c r="A11" s="1"/>
      <c r="B11" s="3">
        <v>1122</v>
      </c>
      <c r="C11" s="3">
        <v>749</v>
      </c>
      <c r="D11" s="3">
        <v>505</v>
      </c>
      <c r="E11" t="s">
        <v>20</v>
      </c>
      <c r="F11" s="5">
        <v>1340</v>
      </c>
      <c r="G11" s="5">
        <v>748</v>
      </c>
      <c r="I11" s="2"/>
    </row>
    <row r="12" spans="1:12" ht="17" x14ac:dyDescent="0.2">
      <c r="A12" s="1"/>
      <c r="B12" s="9">
        <v>1060</v>
      </c>
      <c r="C12" s="9">
        <v>777</v>
      </c>
      <c r="D12" s="9">
        <v>504</v>
      </c>
      <c r="I12" s="2"/>
    </row>
    <row r="13" spans="1:12" ht="17" x14ac:dyDescent="0.2">
      <c r="A13" s="1"/>
      <c r="B13" s="9">
        <v>1186</v>
      </c>
      <c r="C13">
        <v>754</v>
      </c>
      <c r="D13">
        <v>505</v>
      </c>
      <c r="I13" s="2"/>
    </row>
    <row r="14" spans="1:12" ht="17" x14ac:dyDescent="0.2">
      <c r="A14" s="1"/>
      <c r="B14" s="9">
        <v>1157</v>
      </c>
      <c r="C14">
        <v>758</v>
      </c>
      <c r="D14">
        <v>508</v>
      </c>
      <c r="I14" s="2"/>
    </row>
    <row r="15" spans="1:12" ht="17" x14ac:dyDescent="0.2">
      <c r="A15" s="1"/>
      <c r="B15" s="9">
        <v>1067</v>
      </c>
      <c r="C15">
        <v>703</v>
      </c>
      <c r="D15">
        <v>495</v>
      </c>
      <c r="I15" s="2"/>
      <c r="J15" s="9"/>
      <c r="K15" s="9"/>
      <c r="L15" s="9"/>
    </row>
    <row r="16" spans="1:12" ht="17" x14ac:dyDescent="0.2">
      <c r="A16" s="1"/>
      <c r="B16" s="9">
        <v>1077</v>
      </c>
      <c r="C16">
        <v>829</v>
      </c>
      <c r="D16">
        <v>499</v>
      </c>
      <c r="I16" s="2"/>
      <c r="J16" s="9"/>
      <c r="K16" s="9"/>
      <c r="L16" s="9"/>
    </row>
    <row r="17" spans="1:12" ht="17" x14ac:dyDescent="0.2">
      <c r="A17" s="1"/>
      <c r="B17" s="9">
        <v>1149</v>
      </c>
      <c r="C17">
        <v>706</v>
      </c>
      <c r="D17">
        <v>501</v>
      </c>
      <c r="I17" s="8"/>
      <c r="J17" s="9"/>
      <c r="K17" s="9"/>
      <c r="L17" s="9"/>
    </row>
    <row r="18" spans="1:12" ht="17" x14ac:dyDescent="0.2">
      <c r="A18" s="1"/>
      <c r="B18" s="9">
        <v>1143</v>
      </c>
      <c r="C18">
        <v>722</v>
      </c>
      <c r="D18">
        <v>504</v>
      </c>
      <c r="I18" s="8"/>
      <c r="J18" s="9"/>
    </row>
    <row r="19" spans="1:12" ht="17" x14ac:dyDescent="0.2">
      <c r="A19" s="1"/>
      <c r="B19" s="9">
        <v>1137</v>
      </c>
      <c r="C19">
        <v>749</v>
      </c>
      <c r="D19">
        <v>493</v>
      </c>
      <c r="I19" s="8"/>
      <c r="J19" s="9"/>
    </row>
    <row r="20" spans="1:12" ht="17" x14ac:dyDescent="0.2">
      <c r="A20" s="1"/>
      <c r="B20">
        <v>1122</v>
      </c>
      <c r="C20">
        <v>749</v>
      </c>
      <c r="D20">
        <v>505</v>
      </c>
      <c r="I20" s="8"/>
      <c r="J20" s="9"/>
    </row>
    <row r="21" spans="1:12" ht="17" x14ac:dyDescent="0.2">
      <c r="A21" s="1"/>
      <c r="B21">
        <v>1122</v>
      </c>
      <c r="C21">
        <v>749</v>
      </c>
      <c r="D21">
        <v>505</v>
      </c>
      <c r="I21" s="8"/>
      <c r="J21" s="9"/>
    </row>
    <row r="22" spans="1:12" ht="17" x14ac:dyDescent="0.2">
      <c r="A22" s="1"/>
      <c r="B22">
        <v>1231</v>
      </c>
      <c r="C22">
        <v>759</v>
      </c>
      <c r="D22">
        <v>500</v>
      </c>
      <c r="I22" s="8"/>
      <c r="J22" s="9"/>
    </row>
    <row r="23" spans="1:12" ht="17" x14ac:dyDescent="0.2">
      <c r="A23" s="1"/>
      <c r="B23">
        <v>1122</v>
      </c>
      <c r="C23">
        <v>749</v>
      </c>
      <c r="D23">
        <v>505</v>
      </c>
      <c r="I23" s="8"/>
      <c r="J23" s="9"/>
    </row>
    <row r="24" spans="1:12" ht="17" x14ac:dyDescent="0.2">
      <c r="A24" s="2" t="s">
        <v>4</v>
      </c>
      <c r="B24">
        <f>AVERAGE(B3,B4,B6:B10,F5,F11,B12:B23)</f>
        <v>1190.3809523809523</v>
      </c>
      <c r="C24">
        <f t="shared" ref="C24" si="0">AVERAGE(C3,C4,C6:C10,G5,G11,C12:C23)</f>
        <v>746.76190476190482</v>
      </c>
      <c r="D24">
        <f>AVERAGE(D3,D4,D6:D10,D12:D23)</f>
        <v>498.78947368421052</v>
      </c>
      <c r="H24">
        <f>1190-130</f>
        <v>1060</v>
      </c>
      <c r="I24" s="8"/>
      <c r="J24" s="9"/>
    </row>
    <row r="25" spans="1:12" x14ac:dyDescent="0.2">
      <c r="A25" s="2" t="s">
        <v>5</v>
      </c>
      <c r="B25">
        <f>STDEV(B3:B4,B6:B10,F5,F11,B12:B23)</f>
        <v>90.639658092071471</v>
      </c>
      <c r="C25">
        <f>STDEV(C3:C4,C6:C10,G5,G11,C12:C23)</f>
        <v>28.25934316629592</v>
      </c>
      <c r="D25">
        <f>STDEV(D3:D23)</f>
        <v>8.1882610515065419</v>
      </c>
      <c r="H25">
        <f>1190+181</f>
        <v>1371</v>
      </c>
      <c r="I25" s="8"/>
    </row>
    <row r="26" spans="1:12" x14ac:dyDescent="0.2">
      <c r="A26" s="2" t="s">
        <v>21</v>
      </c>
      <c r="B26">
        <f>MAX(B3,B4,F5,B6:B10,F11,B12:B23)</f>
        <v>1372</v>
      </c>
      <c r="C26">
        <f t="shared" ref="C26:D26" si="1">MAX(C3,C4,G5,C6:C10,G11,C12:C23)</f>
        <v>829</v>
      </c>
      <c r="D26">
        <f t="shared" si="1"/>
        <v>508</v>
      </c>
      <c r="I26" s="8"/>
    </row>
    <row r="27" spans="1:12" x14ac:dyDescent="0.2">
      <c r="A27" s="2" t="s">
        <v>22</v>
      </c>
      <c r="B27">
        <f>MIN(B3,B4,F5,B6:B10,F11,B12:B23)</f>
        <v>1060</v>
      </c>
      <c r="C27">
        <f t="shared" ref="C27:D27" si="2">MIN(C3,C4,G5,C6:C10,G11,C12:C23)</f>
        <v>703</v>
      </c>
      <c r="D27">
        <f t="shared" si="2"/>
        <v>476</v>
      </c>
      <c r="I27" s="8"/>
    </row>
    <row r="28" spans="1:12" x14ac:dyDescent="0.2">
      <c r="A28" s="2" t="s">
        <v>23</v>
      </c>
      <c r="B28">
        <f>B26-B24</f>
        <v>181.61904761904771</v>
      </c>
      <c r="C28">
        <f t="shared" ref="C28:D28" si="3">C26-C24</f>
        <v>82.238095238095184</v>
      </c>
      <c r="D28">
        <f t="shared" si="3"/>
        <v>9.2105263157894797</v>
      </c>
      <c r="I28" s="8"/>
    </row>
    <row r="29" spans="1:12" ht="17" thickBot="1" x14ac:dyDescent="0.25">
      <c r="A29" s="10" t="s">
        <v>24</v>
      </c>
      <c r="B29" s="11">
        <f>B24-B27</f>
        <v>130.38095238095229</v>
      </c>
      <c r="C29" s="11">
        <f t="shared" ref="C29:D29" si="4">C24-C27</f>
        <v>43.761904761904816</v>
      </c>
      <c r="D29" s="11">
        <f t="shared" si="4"/>
        <v>22.78947368421052</v>
      </c>
      <c r="E29" s="11"/>
      <c r="F29" s="11"/>
      <c r="G29" s="11"/>
      <c r="I29" s="8"/>
    </row>
    <row r="30" spans="1:12" x14ac:dyDescent="0.2">
      <c r="A30" s="2"/>
      <c r="I30" s="8"/>
    </row>
    <row r="31" spans="1:12" x14ac:dyDescent="0.2">
      <c r="A31" s="1" t="s">
        <v>3</v>
      </c>
      <c r="B31" s="3">
        <v>2609</v>
      </c>
      <c r="C31" s="3">
        <v>746</v>
      </c>
      <c r="D31" s="3">
        <v>505</v>
      </c>
      <c r="E31" t="s">
        <v>11</v>
      </c>
      <c r="F31" s="6">
        <v>2864</v>
      </c>
      <c r="G31" s="5">
        <v>756</v>
      </c>
      <c r="I31" s="8"/>
    </row>
    <row r="32" spans="1:12" ht="17" x14ac:dyDescent="0.2">
      <c r="A32" s="1"/>
      <c r="B32">
        <v>2725</v>
      </c>
      <c r="C32">
        <v>697</v>
      </c>
      <c r="D32">
        <v>490</v>
      </c>
      <c r="E32" t="s">
        <v>13</v>
      </c>
      <c r="I32" s="2"/>
      <c r="J32" s="9"/>
      <c r="K32" s="9"/>
      <c r="L32" s="9"/>
    </row>
    <row r="33" spans="1:12" ht="17" x14ac:dyDescent="0.2">
      <c r="A33" s="1"/>
      <c r="B33">
        <v>2750</v>
      </c>
      <c r="C33">
        <v>763</v>
      </c>
      <c r="D33">
        <v>489</v>
      </c>
      <c r="E33" t="s">
        <v>14</v>
      </c>
      <c r="I33" s="2"/>
      <c r="J33" s="9"/>
      <c r="K33" s="9"/>
      <c r="L33" s="9"/>
    </row>
    <row r="34" spans="1:12" ht="17" x14ac:dyDescent="0.2">
      <c r="A34" s="1"/>
      <c r="B34">
        <v>2735</v>
      </c>
      <c r="C34">
        <v>695</v>
      </c>
      <c r="D34">
        <v>497</v>
      </c>
      <c r="E34" t="s">
        <v>15</v>
      </c>
      <c r="I34" s="8"/>
      <c r="J34" s="9"/>
    </row>
    <row r="35" spans="1:12" ht="17" x14ac:dyDescent="0.2">
      <c r="A35" s="1"/>
      <c r="B35">
        <v>2708</v>
      </c>
      <c r="C35">
        <v>760</v>
      </c>
      <c r="D35">
        <v>485</v>
      </c>
      <c r="E35" t="s">
        <v>16</v>
      </c>
      <c r="I35" s="8"/>
      <c r="J35" s="9"/>
    </row>
    <row r="36" spans="1:12" ht="17" x14ac:dyDescent="0.2">
      <c r="A36" s="1"/>
      <c r="B36">
        <v>2740</v>
      </c>
      <c r="C36">
        <v>751</v>
      </c>
      <c r="D36">
        <v>496</v>
      </c>
      <c r="E36" t="s">
        <v>17</v>
      </c>
      <c r="I36" s="8"/>
      <c r="J36" s="9"/>
    </row>
    <row r="37" spans="1:12" ht="17" x14ac:dyDescent="0.2">
      <c r="A37" s="1"/>
      <c r="B37">
        <v>2793</v>
      </c>
      <c r="C37">
        <v>749</v>
      </c>
      <c r="D37">
        <v>504</v>
      </c>
      <c r="E37" t="s">
        <v>18</v>
      </c>
      <c r="I37" s="8"/>
      <c r="J37" s="9"/>
    </row>
    <row r="38" spans="1:12" ht="17" x14ac:dyDescent="0.2">
      <c r="A38" s="1"/>
      <c r="B38">
        <v>2746</v>
      </c>
      <c r="C38">
        <v>671</v>
      </c>
      <c r="D38">
        <v>483</v>
      </c>
      <c r="E38" t="s">
        <v>19</v>
      </c>
      <c r="I38" s="8"/>
      <c r="J38" s="9"/>
    </row>
    <row r="39" spans="1:12" ht="17" x14ac:dyDescent="0.2">
      <c r="A39" s="2"/>
      <c r="B39">
        <v>2746</v>
      </c>
      <c r="C39">
        <v>711</v>
      </c>
      <c r="D39">
        <v>501</v>
      </c>
      <c r="E39" t="s">
        <v>20</v>
      </c>
      <c r="I39" s="8"/>
      <c r="J39" s="9"/>
    </row>
    <row r="40" spans="1:12" ht="17" x14ac:dyDescent="0.2">
      <c r="B40" s="9">
        <v>2553</v>
      </c>
      <c r="C40" s="9">
        <v>818</v>
      </c>
      <c r="D40" s="9">
        <v>508</v>
      </c>
      <c r="I40" s="8"/>
      <c r="J40" s="9"/>
    </row>
    <row r="41" spans="1:12" ht="17" x14ac:dyDescent="0.2">
      <c r="B41" s="9">
        <v>2656</v>
      </c>
      <c r="C41">
        <v>759</v>
      </c>
      <c r="D41">
        <v>485</v>
      </c>
      <c r="I41" s="8"/>
    </row>
    <row r="42" spans="1:12" ht="17" x14ac:dyDescent="0.2">
      <c r="B42" s="9">
        <v>2623</v>
      </c>
      <c r="C42">
        <v>737</v>
      </c>
      <c r="D42">
        <v>497</v>
      </c>
      <c r="I42" s="8"/>
    </row>
    <row r="43" spans="1:12" ht="17" x14ac:dyDescent="0.2">
      <c r="B43" s="9">
        <v>2595</v>
      </c>
      <c r="C43">
        <v>646</v>
      </c>
      <c r="D43">
        <v>492</v>
      </c>
      <c r="I43" s="8"/>
    </row>
    <row r="44" spans="1:12" ht="17" x14ac:dyDescent="0.2">
      <c r="B44" s="9">
        <v>2563</v>
      </c>
      <c r="C44">
        <v>821</v>
      </c>
      <c r="D44">
        <v>504</v>
      </c>
      <c r="I44" s="8"/>
    </row>
    <row r="45" spans="1:12" ht="17" x14ac:dyDescent="0.2">
      <c r="B45" s="9">
        <v>2638</v>
      </c>
      <c r="C45">
        <v>722</v>
      </c>
      <c r="D45">
        <v>505</v>
      </c>
      <c r="I45" s="2"/>
      <c r="J45" s="9"/>
      <c r="K45" s="9"/>
      <c r="L45" s="9"/>
    </row>
    <row r="46" spans="1:12" ht="17" x14ac:dyDescent="0.2">
      <c r="B46" s="9">
        <v>2621</v>
      </c>
      <c r="C46">
        <v>736</v>
      </c>
      <c r="D46">
        <v>509</v>
      </c>
      <c r="I46" s="2"/>
      <c r="J46" s="9"/>
      <c r="K46" s="9"/>
      <c r="L46" s="9"/>
    </row>
    <row r="47" spans="1:12" ht="17" x14ac:dyDescent="0.2">
      <c r="B47" s="9">
        <v>2625</v>
      </c>
      <c r="C47">
        <v>734</v>
      </c>
      <c r="D47">
        <v>501</v>
      </c>
      <c r="I47" s="8"/>
      <c r="J47" s="9"/>
      <c r="K47" s="9"/>
      <c r="L47" s="9"/>
    </row>
    <row r="48" spans="1:12" ht="17" x14ac:dyDescent="0.2">
      <c r="B48">
        <v>2666</v>
      </c>
      <c r="C48">
        <v>745</v>
      </c>
      <c r="D48">
        <v>491</v>
      </c>
      <c r="I48" s="8"/>
      <c r="J48" s="9"/>
    </row>
    <row r="49" spans="1:12" ht="17" x14ac:dyDescent="0.2">
      <c r="B49">
        <v>2690</v>
      </c>
      <c r="C49">
        <v>782</v>
      </c>
      <c r="D49">
        <v>489</v>
      </c>
      <c r="I49" s="8"/>
      <c r="J49" s="9"/>
    </row>
    <row r="50" spans="1:12" ht="17" x14ac:dyDescent="0.2">
      <c r="B50">
        <v>2720</v>
      </c>
      <c r="C50">
        <v>734</v>
      </c>
      <c r="D50">
        <v>501</v>
      </c>
      <c r="I50" s="8"/>
      <c r="J50" s="9"/>
    </row>
    <row r="51" spans="1:12" ht="17" x14ac:dyDescent="0.2">
      <c r="B51">
        <v>2765</v>
      </c>
      <c r="C51">
        <v>697</v>
      </c>
      <c r="D51">
        <v>484</v>
      </c>
      <c r="I51" s="8"/>
      <c r="J51" s="9"/>
    </row>
    <row r="52" spans="1:12" ht="17" x14ac:dyDescent="0.2">
      <c r="A52" s="2" t="s">
        <v>4</v>
      </c>
      <c r="B52" s="7">
        <f>AVERAGE(F31,B32:B51)</f>
        <v>2691.5238095238096</v>
      </c>
      <c r="C52" s="7">
        <f>AVERAGE(G31,C32:C51)</f>
        <v>737.33333333333337</v>
      </c>
      <c r="D52" s="7">
        <f>AVERAGE(D31,D32:D51)</f>
        <v>496</v>
      </c>
      <c r="I52" s="8"/>
      <c r="J52" s="9"/>
    </row>
    <row r="53" spans="1:12" ht="17" x14ac:dyDescent="0.2">
      <c r="A53" s="2" t="s">
        <v>5</v>
      </c>
      <c r="B53">
        <f>STDEV(F31,B32:B39)</f>
        <v>46.408512150251056</v>
      </c>
      <c r="C53">
        <f>STDEV(G31,C32:C39)</f>
        <v>34.624573804035641</v>
      </c>
      <c r="D53">
        <f>STDEV(D31:D39)</f>
        <v>8.0949229630539286</v>
      </c>
      <c r="I53" s="8"/>
      <c r="J53" s="9"/>
    </row>
    <row r="54" spans="1:12" ht="17" x14ac:dyDescent="0.2">
      <c r="A54" s="2" t="s">
        <v>21</v>
      </c>
      <c r="B54" s="7">
        <f>MAX(F31,B32:B51)</f>
        <v>2864</v>
      </c>
      <c r="C54" s="7">
        <f t="shared" ref="C54:D54" si="5">MAX(G31,C32:C51)</f>
        <v>821</v>
      </c>
      <c r="D54" s="7">
        <f t="shared" si="5"/>
        <v>509</v>
      </c>
      <c r="I54" s="8"/>
      <c r="J54" s="9"/>
    </row>
    <row r="55" spans="1:12" x14ac:dyDescent="0.2">
      <c r="A55" s="2" t="s">
        <v>22</v>
      </c>
      <c r="B55" s="7">
        <f>MIN(F31,B32:B51)</f>
        <v>2553</v>
      </c>
      <c r="C55" s="7">
        <f t="shared" ref="C55:D55" si="6">MIN(G31,C32:C51)</f>
        <v>646</v>
      </c>
      <c r="D55" s="7">
        <f t="shared" si="6"/>
        <v>483</v>
      </c>
      <c r="I55" s="8"/>
    </row>
    <row r="56" spans="1:12" x14ac:dyDescent="0.2">
      <c r="A56" s="2" t="s">
        <v>23</v>
      </c>
      <c r="B56">
        <f>B54-B52</f>
        <v>172.47619047619037</v>
      </c>
      <c r="C56">
        <f t="shared" ref="C56:D56" si="7">C54-C52</f>
        <v>83.666666666666629</v>
      </c>
      <c r="D56">
        <f t="shared" si="7"/>
        <v>13</v>
      </c>
      <c r="I56" s="8"/>
    </row>
    <row r="57" spans="1:12" ht="17" thickBot="1" x14ac:dyDescent="0.25">
      <c r="A57" s="10" t="s">
        <v>24</v>
      </c>
      <c r="B57" s="11">
        <f>B52-B55</f>
        <v>138.52380952380963</v>
      </c>
      <c r="C57" s="11">
        <f t="shared" ref="C57:D57" si="8">C52-C55</f>
        <v>91.333333333333371</v>
      </c>
      <c r="D57" s="11">
        <f t="shared" si="8"/>
        <v>13</v>
      </c>
      <c r="E57" s="11"/>
      <c r="F57" s="11"/>
      <c r="G57" s="11"/>
      <c r="I57" s="8"/>
    </row>
    <row r="58" spans="1:12" x14ac:dyDescent="0.2">
      <c r="A58" s="2"/>
      <c r="I58" s="8"/>
    </row>
    <row r="59" spans="1:12" x14ac:dyDescent="0.2">
      <c r="A59" s="1" t="s">
        <v>7</v>
      </c>
      <c r="B59">
        <v>1340</v>
      </c>
      <c r="C59">
        <v>2301</v>
      </c>
      <c r="D59">
        <v>473</v>
      </c>
      <c r="E59" t="s">
        <v>11</v>
      </c>
      <c r="I59" s="8"/>
    </row>
    <row r="60" spans="1:12" x14ac:dyDescent="0.2">
      <c r="A60" s="1"/>
      <c r="B60" s="3">
        <v>1050</v>
      </c>
      <c r="C60" s="3">
        <v>2240</v>
      </c>
      <c r="D60" s="3">
        <v>510</v>
      </c>
      <c r="E60" t="s">
        <v>13</v>
      </c>
      <c r="F60" s="5">
        <v>1368</v>
      </c>
      <c r="G60" s="5">
        <v>2256</v>
      </c>
      <c r="I60" s="8"/>
    </row>
    <row r="61" spans="1:12" x14ac:dyDescent="0.2">
      <c r="A61" s="1"/>
      <c r="B61">
        <v>1282</v>
      </c>
      <c r="C61">
        <v>2224</v>
      </c>
      <c r="D61">
        <v>487</v>
      </c>
      <c r="E61" t="s">
        <v>14</v>
      </c>
      <c r="I61" s="8"/>
    </row>
    <row r="62" spans="1:12" ht="17" x14ac:dyDescent="0.2">
      <c r="A62" s="1"/>
      <c r="B62" s="3">
        <v>1050</v>
      </c>
      <c r="C62" s="3">
        <v>2240</v>
      </c>
      <c r="D62" s="3">
        <v>510</v>
      </c>
      <c r="E62" t="s">
        <v>15</v>
      </c>
      <c r="F62" s="5">
        <v>1340</v>
      </c>
      <c r="G62" s="5">
        <v>2232</v>
      </c>
      <c r="I62" s="2"/>
      <c r="J62" s="9"/>
      <c r="K62" s="9"/>
      <c r="L62" s="9"/>
    </row>
    <row r="63" spans="1:12" ht="17" x14ac:dyDescent="0.2">
      <c r="A63" s="1"/>
      <c r="B63">
        <v>1445</v>
      </c>
      <c r="C63">
        <v>2086</v>
      </c>
      <c r="D63">
        <v>507</v>
      </c>
      <c r="E63" t="s">
        <v>16</v>
      </c>
      <c r="I63" s="2"/>
      <c r="J63" s="9"/>
      <c r="K63" s="9"/>
      <c r="L63" s="9"/>
    </row>
    <row r="64" spans="1:12" x14ac:dyDescent="0.2">
      <c r="A64" s="1"/>
      <c r="B64" s="3">
        <v>1050</v>
      </c>
      <c r="C64" s="3">
        <v>2240</v>
      </c>
      <c r="D64" s="3">
        <v>510</v>
      </c>
      <c r="E64" t="s">
        <v>17</v>
      </c>
      <c r="F64" s="5">
        <v>1316</v>
      </c>
      <c r="G64" s="5">
        <v>2244</v>
      </c>
    </row>
    <row r="65" spans="1:7" x14ac:dyDescent="0.2">
      <c r="A65" s="1"/>
      <c r="B65" s="3">
        <v>1050</v>
      </c>
      <c r="C65" s="3">
        <v>2240</v>
      </c>
      <c r="D65" s="3">
        <v>510</v>
      </c>
      <c r="E65" t="s">
        <v>18</v>
      </c>
      <c r="F65" s="5">
        <v>1336</v>
      </c>
      <c r="G65" s="5">
        <v>2220</v>
      </c>
    </row>
    <row r="66" spans="1:7" x14ac:dyDescent="0.2">
      <c r="A66" s="1"/>
      <c r="B66" s="3">
        <v>1050</v>
      </c>
      <c r="C66" s="3">
        <v>2240</v>
      </c>
      <c r="D66" s="3">
        <v>510</v>
      </c>
      <c r="E66" t="s">
        <v>19</v>
      </c>
      <c r="F66" s="5">
        <v>1336</v>
      </c>
      <c r="G66" s="5">
        <v>2236</v>
      </c>
    </row>
    <row r="67" spans="1:7" x14ac:dyDescent="0.2">
      <c r="A67" s="1"/>
      <c r="B67" s="3">
        <v>1050</v>
      </c>
      <c r="C67" s="3">
        <v>2240</v>
      </c>
      <c r="D67" s="3">
        <v>510</v>
      </c>
      <c r="E67" t="s">
        <v>20</v>
      </c>
      <c r="F67" s="5">
        <v>1304</v>
      </c>
      <c r="G67" s="5">
        <v>2228</v>
      </c>
    </row>
    <row r="68" spans="1:7" ht="17" x14ac:dyDescent="0.2">
      <c r="A68" s="1"/>
      <c r="B68" s="9">
        <v>1189</v>
      </c>
      <c r="C68">
        <v>2230</v>
      </c>
      <c r="D68">
        <v>500</v>
      </c>
    </row>
    <row r="69" spans="1:7" ht="17" x14ac:dyDescent="0.2">
      <c r="A69" s="1"/>
      <c r="B69" s="9">
        <v>1130</v>
      </c>
      <c r="C69">
        <v>2307</v>
      </c>
      <c r="D69">
        <v>497</v>
      </c>
    </row>
    <row r="70" spans="1:7" ht="17" x14ac:dyDescent="0.2">
      <c r="A70" s="1"/>
      <c r="B70" s="9">
        <v>1168</v>
      </c>
      <c r="C70">
        <v>2277</v>
      </c>
      <c r="D70">
        <v>492</v>
      </c>
    </row>
    <row r="71" spans="1:7" ht="17" x14ac:dyDescent="0.2">
      <c r="A71" s="1"/>
      <c r="B71" s="9">
        <v>1065</v>
      </c>
      <c r="C71">
        <v>2301</v>
      </c>
      <c r="D71">
        <v>477</v>
      </c>
    </row>
    <row r="72" spans="1:7" ht="17" x14ac:dyDescent="0.2">
      <c r="A72" s="1"/>
      <c r="B72" s="9">
        <v>1125</v>
      </c>
      <c r="C72">
        <v>2194</v>
      </c>
      <c r="D72">
        <v>501</v>
      </c>
    </row>
    <row r="73" spans="1:7" ht="17" x14ac:dyDescent="0.2">
      <c r="A73" s="1"/>
      <c r="B73" s="9">
        <v>1114</v>
      </c>
      <c r="C73">
        <v>2193</v>
      </c>
      <c r="D73">
        <v>481</v>
      </c>
    </row>
    <row r="74" spans="1:7" ht="17" x14ac:dyDescent="0.2">
      <c r="A74" s="1"/>
      <c r="B74" s="9">
        <v>1144</v>
      </c>
      <c r="C74">
        <v>2241</v>
      </c>
      <c r="D74">
        <v>493</v>
      </c>
    </row>
    <row r="75" spans="1:7" x14ac:dyDescent="0.2">
      <c r="A75" s="1"/>
      <c r="B75">
        <v>1198</v>
      </c>
      <c r="C75">
        <v>2176</v>
      </c>
      <c r="D75">
        <v>504</v>
      </c>
    </row>
    <row r="76" spans="1:7" x14ac:dyDescent="0.2">
      <c r="A76" s="1"/>
      <c r="B76">
        <v>1221</v>
      </c>
      <c r="C76">
        <v>2249</v>
      </c>
      <c r="D76">
        <v>476</v>
      </c>
    </row>
    <row r="77" spans="1:7" x14ac:dyDescent="0.2">
      <c r="A77" s="1"/>
      <c r="B77">
        <v>1220</v>
      </c>
      <c r="C77">
        <v>2221</v>
      </c>
      <c r="D77">
        <v>472</v>
      </c>
    </row>
    <row r="78" spans="1:7" x14ac:dyDescent="0.2">
      <c r="A78" s="1"/>
      <c r="B78">
        <v>1256</v>
      </c>
      <c r="C78">
        <v>2216</v>
      </c>
      <c r="D78">
        <v>495</v>
      </c>
    </row>
    <row r="79" spans="1:7" x14ac:dyDescent="0.2">
      <c r="A79" s="2" t="s">
        <v>4</v>
      </c>
      <c r="B79">
        <f>AVERAGE(B59,F60,B61,F62,B63,F64:F67,B68:B78)</f>
        <v>1244.8499999999999</v>
      </c>
      <c r="C79">
        <f>AVERAGE(C59,G60,C61,G62,C63,G64:G67,C68:C78)</f>
        <v>2231.6</v>
      </c>
      <c r="D79">
        <f>AVERAGE(D59,D60,D61,D62,D63,D64:D67,D68:D78)</f>
        <v>495.75</v>
      </c>
    </row>
    <row r="80" spans="1:7" x14ac:dyDescent="0.2">
      <c r="A80" s="2" t="s">
        <v>5</v>
      </c>
      <c r="B80">
        <f>STDEV(B59,F60,B61,F62,B63,F64:F67,B68:B78)</f>
        <v>102.49892168880811</v>
      </c>
      <c r="C80">
        <f>STDEV(C59,G60,C61,G62,C63,G64:G67,C68:C78)</f>
        <v>49.362675010685216</v>
      </c>
      <c r="D80">
        <f>STDEV(D59,D60,D61,D62,D63,D64:D67,D68:D78)</f>
        <v>13.764466074490121</v>
      </c>
    </row>
    <row r="81" spans="1:7" x14ac:dyDescent="0.2">
      <c r="A81" s="2" t="s">
        <v>21</v>
      </c>
      <c r="B81" s="7">
        <f>MAX(B59,F60,B61,F62,B63,F64:F67,B68:B78)</f>
        <v>1445</v>
      </c>
      <c r="C81" s="7">
        <f t="shared" ref="C81" si="9">MAX(C59,G60,C61,G62,C63,G64:G67,C68:C78)</f>
        <v>2307</v>
      </c>
      <c r="D81" s="7">
        <f>MAX(D59,D60,D61,D62,D63,D64:D67,D68:D78)</f>
        <v>510</v>
      </c>
    </row>
    <row r="82" spans="1:7" x14ac:dyDescent="0.2">
      <c r="A82" s="2" t="s">
        <v>22</v>
      </c>
      <c r="B82" s="7">
        <f>MIN(B59,F60,B61,F62,B63,F64:F67,B68:B78)</f>
        <v>1065</v>
      </c>
      <c r="C82" s="7">
        <f t="shared" ref="C82" si="10">MIN(C59,G60,C61,G62,C63,G64:G67,C68:C78)</f>
        <v>2086</v>
      </c>
      <c r="D82" s="7">
        <f>MIN(D59,D60,D61,D62,D63,D64:D67,D68:D78)</f>
        <v>472</v>
      </c>
    </row>
    <row r="83" spans="1:7" x14ac:dyDescent="0.2">
      <c r="A83" s="2" t="s">
        <v>23</v>
      </c>
      <c r="B83">
        <f>B81-B79</f>
        <v>200.15000000000009</v>
      </c>
      <c r="C83">
        <f t="shared" ref="C83:D83" si="11">C81-C79</f>
        <v>75.400000000000091</v>
      </c>
      <c r="D83">
        <f t="shared" si="11"/>
        <v>14.25</v>
      </c>
    </row>
    <row r="84" spans="1:7" ht="17" thickBot="1" x14ac:dyDescent="0.25">
      <c r="A84" s="10" t="s">
        <v>24</v>
      </c>
      <c r="B84" s="11">
        <f>B79-B82</f>
        <v>179.84999999999991</v>
      </c>
      <c r="C84" s="11">
        <f t="shared" ref="C84:D84" si="12">C79-C82</f>
        <v>145.59999999999991</v>
      </c>
      <c r="D84" s="11">
        <f t="shared" si="12"/>
        <v>23.75</v>
      </c>
      <c r="E84" s="11"/>
      <c r="F84" s="11"/>
      <c r="G84" s="11"/>
    </row>
    <row r="85" spans="1:7" x14ac:dyDescent="0.2">
      <c r="A85" s="2"/>
    </row>
    <row r="86" spans="1:7" x14ac:dyDescent="0.2">
      <c r="A86" s="1" t="s">
        <v>8</v>
      </c>
      <c r="B86">
        <v>2776</v>
      </c>
      <c r="C86">
        <v>2265</v>
      </c>
      <c r="D86">
        <v>485</v>
      </c>
      <c r="E86" t="s">
        <v>11</v>
      </c>
    </row>
    <row r="87" spans="1:7" x14ac:dyDescent="0.2">
      <c r="A87" s="1"/>
      <c r="B87">
        <v>2799</v>
      </c>
      <c r="C87">
        <v>2324</v>
      </c>
      <c r="D87">
        <v>496</v>
      </c>
      <c r="E87" t="s">
        <v>13</v>
      </c>
    </row>
    <row r="88" spans="1:7" x14ac:dyDescent="0.2">
      <c r="A88" s="1"/>
      <c r="B88">
        <v>2755</v>
      </c>
      <c r="C88">
        <v>2278</v>
      </c>
      <c r="D88">
        <v>484</v>
      </c>
      <c r="E88" t="s">
        <v>14</v>
      </c>
    </row>
    <row r="89" spans="1:7" x14ac:dyDescent="0.2">
      <c r="A89" s="1"/>
      <c r="B89">
        <v>2753</v>
      </c>
      <c r="C89">
        <v>2308</v>
      </c>
      <c r="D89">
        <v>472</v>
      </c>
      <c r="E89" t="s">
        <v>15</v>
      </c>
    </row>
    <row r="90" spans="1:7" x14ac:dyDescent="0.2">
      <c r="A90" s="1"/>
      <c r="B90">
        <v>2731</v>
      </c>
      <c r="C90">
        <v>2273</v>
      </c>
      <c r="D90">
        <v>472</v>
      </c>
      <c r="E90" t="s">
        <v>16</v>
      </c>
    </row>
    <row r="91" spans="1:7" x14ac:dyDescent="0.2">
      <c r="A91" s="1"/>
      <c r="B91">
        <v>2697</v>
      </c>
      <c r="C91">
        <v>2260</v>
      </c>
      <c r="D91">
        <v>488</v>
      </c>
      <c r="E91" t="s">
        <v>17</v>
      </c>
    </row>
    <row r="92" spans="1:7" x14ac:dyDescent="0.2">
      <c r="A92" s="1"/>
      <c r="B92">
        <v>2801</v>
      </c>
      <c r="C92">
        <v>2294</v>
      </c>
      <c r="D92">
        <v>472</v>
      </c>
      <c r="E92" t="s">
        <v>18</v>
      </c>
    </row>
    <row r="93" spans="1:7" x14ac:dyDescent="0.2">
      <c r="A93" s="1"/>
      <c r="B93">
        <v>2817</v>
      </c>
      <c r="C93">
        <v>2259</v>
      </c>
      <c r="D93">
        <v>472</v>
      </c>
      <c r="E93" t="s">
        <v>19</v>
      </c>
    </row>
    <row r="94" spans="1:7" x14ac:dyDescent="0.2">
      <c r="A94" s="1"/>
      <c r="B94">
        <v>2744</v>
      </c>
      <c r="C94">
        <v>2243</v>
      </c>
      <c r="D94">
        <v>477</v>
      </c>
      <c r="E94" t="s">
        <v>20</v>
      </c>
    </row>
    <row r="95" spans="1:7" ht="17" x14ac:dyDescent="0.2">
      <c r="A95" s="1"/>
      <c r="B95" s="9">
        <v>2545</v>
      </c>
      <c r="C95" s="9">
        <v>2365</v>
      </c>
      <c r="D95" s="9">
        <v>485</v>
      </c>
    </row>
    <row r="96" spans="1:7" ht="17" x14ac:dyDescent="0.2">
      <c r="A96" s="1"/>
      <c r="B96" s="9">
        <v>2630</v>
      </c>
      <c r="C96">
        <v>2258</v>
      </c>
      <c r="D96">
        <v>507</v>
      </c>
    </row>
    <row r="97" spans="1:7" ht="17" x14ac:dyDescent="0.2">
      <c r="A97" s="1"/>
      <c r="B97" s="9">
        <v>2614</v>
      </c>
      <c r="C97">
        <v>2284</v>
      </c>
      <c r="D97">
        <v>504</v>
      </c>
    </row>
    <row r="98" spans="1:7" ht="17" x14ac:dyDescent="0.2">
      <c r="A98" s="1"/>
      <c r="B98" s="9">
        <v>2659</v>
      </c>
      <c r="C98">
        <v>2149</v>
      </c>
      <c r="D98">
        <v>478</v>
      </c>
    </row>
    <row r="99" spans="1:7" ht="17" x14ac:dyDescent="0.2">
      <c r="A99" s="1"/>
      <c r="B99" s="9">
        <v>2543</v>
      </c>
      <c r="C99">
        <v>2282</v>
      </c>
      <c r="D99">
        <v>496</v>
      </c>
    </row>
    <row r="100" spans="1:7" ht="17" x14ac:dyDescent="0.2">
      <c r="A100" s="1"/>
      <c r="B100" s="9">
        <v>2593</v>
      </c>
      <c r="C100">
        <v>2234</v>
      </c>
      <c r="D100">
        <v>487</v>
      </c>
    </row>
    <row r="101" spans="1:7" ht="17" x14ac:dyDescent="0.2">
      <c r="A101" s="1"/>
      <c r="B101" s="9">
        <v>2607</v>
      </c>
      <c r="C101">
        <v>2229</v>
      </c>
      <c r="D101">
        <v>508</v>
      </c>
    </row>
    <row r="102" spans="1:7" ht="17" x14ac:dyDescent="0.2">
      <c r="A102" s="1"/>
      <c r="B102" s="9">
        <v>2636</v>
      </c>
      <c r="C102">
        <v>2231</v>
      </c>
      <c r="D102">
        <v>507</v>
      </c>
    </row>
    <row r="103" spans="1:7" x14ac:dyDescent="0.2">
      <c r="A103" s="1"/>
      <c r="B103">
        <v>2727</v>
      </c>
      <c r="C103">
        <v>2285</v>
      </c>
      <c r="D103">
        <v>483</v>
      </c>
    </row>
    <row r="104" spans="1:7" x14ac:dyDescent="0.2">
      <c r="A104" s="1"/>
      <c r="B104">
        <v>2716</v>
      </c>
      <c r="C104">
        <v>2278</v>
      </c>
      <c r="D104">
        <v>476</v>
      </c>
    </row>
    <row r="105" spans="1:7" x14ac:dyDescent="0.2">
      <c r="A105" s="1"/>
      <c r="B105">
        <v>2702</v>
      </c>
      <c r="C105">
        <v>2265</v>
      </c>
      <c r="D105">
        <v>487</v>
      </c>
    </row>
    <row r="106" spans="1:7" x14ac:dyDescent="0.2">
      <c r="A106" s="1"/>
      <c r="B106">
        <v>2800</v>
      </c>
      <c r="C106">
        <v>2295</v>
      </c>
      <c r="D106">
        <v>474</v>
      </c>
    </row>
    <row r="107" spans="1:7" x14ac:dyDescent="0.2">
      <c r="A107" s="2" t="s">
        <v>4</v>
      </c>
      <c r="B107">
        <f>AVERAGE(B86:B106)</f>
        <v>2697.3809523809523</v>
      </c>
      <c r="C107">
        <f>AVERAGE(C86:C106)</f>
        <v>2269.4761904761904</v>
      </c>
      <c r="D107">
        <f>AVERAGE(D86:D106)</f>
        <v>486.1904761904762</v>
      </c>
    </row>
    <row r="108" spans="1:7" x14ac:dyDescent="0.2">
      <c r="A108" s="2" t="s">
        <v>5</v>
      </c>
      <c r="B108">
        <f>STDEV(B86:B106)</f>
        <v>85.409880102056221</v>
      </c>
      <c r="C108">
        <f>STDEV(C86:C106)</f>
        <v>42.169442784579267</v>
      </c>
      <c r="D108">
        <f>STDEV(D86:D106)</f>
        <v>12.416195261105745</v>
      </c>
    </row>
    <row r="109" spans="1:7" x14ac:dyDescent="0.2">
      <c r="A109" s="2" t="s">
        <v>21</v>
      </c>
      <c r="B109">
        <f>MAX(B86:B106)</f>
        <v>2817</v>
      </c>
      <c r="C109">
        <f t="shared" ref="C109:D109" si="13">MAX(C86:C106)</f>
        <v>2365</v>
      </c>
      <c r="D109">
        <f t="shared" si="13"/>
        <v>508</v>
      </c>
    </row>
    <row r="110" spans="1:7" x14ac:dyDescent="0.2">
      <c r="A110" s="2" t="s">
        <v>22</v>
      </c>
      <c r="B110">
        <f>MIN(B86:B106)</f>
        <v>2543</v>
      </c>
      <c r="C110">
        <f t="shared" ref="C110:D110" si="14">MIN(C86:C106)</f>
        <v>2149</v>
      </c>
      <c r="D110">
        <f t="shared" si="14"/>
        <v>472</v>
      </c>
    </row>
    <row r="111" spans="1:7" x14ac:dyDescent="0.2">
      <c r="A111" s="12" t="s">
        <v>23</v>
      </c>
      <c r="B111" s="13">
        <f>B109-B107</f>
        <v>119.61904761904771</v>
      </c>
      <c r="C111" s="13">
        <f t="shared" ref="C111:D111" si="15">C109-C107</f>
        <v>95.523809523809632</v>
      </c>
      <c r="D111" s="13">
        <f t="shared" si="15"/>
        <v>21.809523809523796</v>
      </c>
      <c r="E111" s="13"/>
      <c r="F111" s="13"/>
      <c r="G111" s="13"/>
    </row>
    <row r="112" spans="1:7" ht="17" thickBot="1" x14ac:dyDescent="0.25">
      <c r="A112" s="10" t="s">
        <v>24</v>
      </c>
      <c r="B112" s="11">
        <f>B107-B110</f>
        <v>154.38095238095229</v>
      </c>
      <c r="C112" s="11">
        <f t="shared" ref="C112:D112" si="16">C107-C110</f>
        <v>120.47619047619037</v>
      </c>
      <c r="D112" s="11">
        <f t="shared" si="16"/>
        <v>14.190476190476204</v>
      </c>
      <c r="E112" s="11"/>
      <c r="F112" s="11"/>
      <c r="G112" s="11"/>
    </row>
  </sheetData>
  <mergeCells count="5">
    <mergeCell ref="A59:A78"/>
    <mergeCell ref="A86:A106"/>
    <mergeCell ref="A31:A38"/>
    <mergeCell ref="B1:D1"/>
    <mergeCell ref="A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Bergqvist, John</dc:creator>
  <cp:lastModifiedBy>Bergqvist, John</cp:lastModifiedBy>
  <dcterms:created xsi:type="dcterms:W3CDTF">2025-02-27T10:00:01Z</dcterms:created>
  <dcterms:modified xsi:type="dcterms:W3CDTF">2025-02-27T14:47:35Z</dcterms:modified>
</cp:coreProperties>
</file>