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30" documentId="8_{9058C769-37DB-4D75-B77A-5C1D47EA4B73}" xr6:coauthVersionLast="47" xr6:coauthVersionMax="47" xr10:uidLastSave="{ECF31CAD-9758-485A-AB22-C52ACEFE4F39}"/>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9" i="19" l="1"/>
  <c r="C79" i="19"/>
  <c r="B79" i="19"/>
  <c r="D79" i="19" s="1"/>
  <c r="B78" i="19"/>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<sst xmlns="http://schemas.openxmlformats.org/spreadsheetml/2006/main" count="62772" uniqueCount="4079">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</sst>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2" t="s">
        <v>0</v>
      </c>
      <c r="B1" s="302"/>
      <c r="C1" s="302"/>
      <c r="D1" s="302"/>
      <c r="E1" s="302"/>
      <c r="F1" s="302"/>
      <c r="G1" s="302"/>
      <c r="H1" s="302"/>
      <c r="I1" s="302"/>
      <c r="J1" s="302"/>
      <c r="K1" s="302"/>
      <c r="L1" s="302"/>
      <c r="M1" s="302"/>
      <c r="N1" s="302"/>
      <c r="O1" s="302"/>
      <c r="P1" s="302"/>
      <c r="Q1" s="302"/>
      <c r="R1" s="302"/>
      <c r="S1" s="30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3"/>
      <c r="I176" s="304"/>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1401</v>
      </c>
      <c r="B1" s="300"/>
      <c r="C1" s="300"/>
      <c r="D1" s="300"/>
      <c r="E1" s="300"/>
      <c r="F1" s="300"/>
      <c r="G1" s="300"/>
      <c r="H1" s="300"/>
      <c r="I1" s="300"/>
      <c r="J1" s="300"/>
      <c r="K1" s="300"/>
      <c r="L1" s="300"/>
      <c r="M1" s="300"/>
      <c r="N1" s="300"/>
      <c r="O1" s="300"/>
      <c r="P1" s="300"/>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43"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0" t="s">
        <v>1786</v>
      </c>
      <c r="B1" s="300"/>
      <c r="C1" s="300"/>
      <c r="D1" s="300"/>
      <c r="E1" s="300"/>
      <c r="F1" s="300"/>
      <c r="G1" s="300"/>
      <c r="H1" s="300"/>
      <c r="I1" s="300"/>
      <c r="J1" s="300"/>
      <c r="K1" s="300"/>
      <c r="L1" s="300"/>
      <c r="M1" s="300"/>
      <c r="N1" s="300"/>
      <c r="O1" s="300"/>
      <c r="P1" s="300"/>
      <c r="Q1" s="300"/>
      <c r="R1" s="300"/>
      <c r="S1" s="300"/>
      <c r="T1" s="301" t="s">
        <v>1410</v>
      </c>
      <c r="U1" s="301"/>
      <c r="V1" s="301"/>
      <c r="W1" s="301"/>
      <c r="X1" s="301"/>
      <c r="Y1" s="301"/>
      <c r="Z1" s="301"/>
      <c r="AA1" s="301"/>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tabSelected="1" workbookViewId="0">
      <pane ySplit="2" topLeftCell="A66" activePane="bottomLeft" state="frozen"/>
      <selection pane="bottomLeft" activeCell="F1" sqref="F1:F1048576"/>
    </sheetView>
  </sheetViews>
  <sheetFormatPr defaultRowHeight="14.45"/>
  <cols>
    <col min="1" max="1" width="61.85546875" customWidth="1"/>
    <col min="2" max="5" width="20" customWidth="1"/>
    <col min="6" max="6" width="10.42578125" bestFit="1"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1732</v>
      </c>
      <c r="B3" s="263">
        <f>SUMIFS(Réttabanki!$T:$T,Réttabanki!$W:$W,$A3)</f>
        <v>49546</v>
      </c>
      <c r="C3" s="291">
        <f>SUMIFS(Réttabanki!$C:$C,Réttabanki!$W:$W,$A3)/1000</f>
        <v>100</v>
      </c>
      <c r="D3" s="264">
        <f>IFERROR(B3/C3,"")</f>
        <v>495.46</v>
      </c>
      <c r="E3" s="292">
        <f>COUNTIFS(Réttabanki!$W:$W,$A3,Réttabanki!$B:$B,"&lt;&gt;")</f>
        <v>9</v>
      </c>
    </row>
    <row r="4" spans="1:6">
      <c r="A4" t="s">
        <v>1712</v>
      </c>
      <c r="B4" s="263">
        <f>SUMIFS(Réttabanki!$T:$T,Réttabanki!$W:$W,$A4)</f>
        <v>60005.48</v>
      </c>
      <c r="C4" s="291">
        <f>SUMIFS(Réttabanki!$C:$C,Réttabanki!$W:$W,$A4)/1000</f>
        <v>100</v>
      </c>
      <c r="D4" s="264">
        <f>IFERROR(B4/C4,"")</f>
        <v>600.0548</v>
      </c>
      <c r="E4" s="292">
        <f>COUNTIFS(Réttabanki!$W:$W,$A4,Réttabanki!$B:$B,"&lt;&gt;")</f>
        <v>8</v>
      </c>
    </row>
    <row r="5" spans="1:6">
      <c r="A5" t="s">
        <v>1572</v>
      </c>
      <c r="B5" s="263">
        <f>SUMIFS(Réttabanki!$T:$T,Réttabanki!$W:$W,$A5)</f>
        <v>75390.551999999996</v>
      </c>
      <c r="C5" s="291">
        <f>SUMIFS(Réttabanki!$C:$C,Réttabanki!$W:$W,$A5)/1000</f>
        <v>109.89700000000001</v>
      </c>
      <c r="D5" s="264">
        <f>IFERROR(B5/C5,"")</f>
        <v>686.01101030965356</v>
      </c>
      <c r="E5" s="292">
        <f>COUNTIFS(Réttabanki!$W:$W,$A5,Réttabanki!$B:$B,"&lt;&gt;")</f>
        <v>16</v>
      </c>
      <c r="F5" s="298">
        <v>46260</v>
      </c>
    </row>
    <row r="6" spans="1:6">
      <c r="A6" t="s">
        <v>1526</v>
      </c>
      <c r="B6" s="263">
        <f>SUMIFS(Réttabanki!$T:$T,Réttabanki!$W:$W,$A6)</f>
        <v>50110</v>
      </c>
      <c r="C6" s="291">
        <f>SUMIFS(Réttabanki!$C:$C,Réttabanki!$W:$W,$A6)/1000</f>
        <v>100</v>
      </c>
      <c r="D6" s="264">
        <f>IFERROR(B6/C6,"")</f>
        <v>501.1</v>
      </c>
      <c r="E6" s="292">
        <f>COUNTIFS(Réttabanki!$W:$W,$A6,Réttabanki!$B:$B,"&lt;&gt;")</f>
        <v>5</v>
      </c>
    </row>
    <row r="7" spans="1:6">
      <c r="A7" t="s">
        <v>1590</v>
      </c>
      <c r="B7" s="263">
        <f>SUMIFS(Réttabanki!$T:$T,Réttabanki!$W:$W,$A7)</f>
        <v>114264.90999999999</v>
      </c>
      <c r="C7" s="291">
        <f>SUMIFS(Réttabanki!$C:$C,Réttabanki!$W:$W,$A7)/1000</f>
        <v>100.001</v>
      </c>
      <c r="D7" s="264">
        <f>IFERROR(B7/C7,"")</f>
        <v>1142.6376736232637</v>
      </c>
      <c r="E7" s="292">
        <f>COUNTIFS(Réttabanki!$W:$W,$A7,Réttabanki!$B:$B,"&lt;&gt;")</f>
        <v>8</v>
      </c>
    </row>
    <row r="8" spans="1:6">
      <c r="A8" t="s">
        <v>1637</v>
      </c>
      <c r="B8" s="263">
        <f>SUMIFS(Réttabanki!$T:$T,Réttabanki!$W:$W,$A8)</f>
        <v>0</v>
      </c>
      <c r="C8" s="291">
        <f>SUMIFS(Réttabanki!$C:$C,Réttabanki!$W:$W,$A8)/1000</f>
        <v>0</v>
      </c>
      <c r="D8" s="264" t="str">
        <f>IFERROR(B8/C8,"")</f>
        <v/>
      </c>
      <c r="E8" s="292">
        <f>COUNTIFS(Réttabanki!$W:$W,$A8,Réttabanki!$B:$B,"&lt;&gt;")</f>
        <v>0</v>
      </c>
    </row>
    <row r="9" spans="1:6">
      <c r="A9" t="s">
        <v>1691</v>
      </c>
      <c r="B9" s="263">
        <f>SUMIFS(Réttabanki!$T:$T,Réttabanki!$W:$W,$A9)</f>
        <v>82918</v>
      </c>
      <c r="C9" s="291">
        <f>SUMIFS(Réttabanki!$C:$C,Réttabanki!$W:$W,$A9)/1000</f>
        <v>100</v>
      </c>
      <c r="D9" s="264">
        <f>IFERROR(B9/C9,"")</f>
        <v>829.18</v>
      </c>
      <c r="E9" s="292">
        <f>COUNTIFS(Réttabanki!$W:$W,$A9,Réttabanki!$B:$B,"&lt;&gt;")</f>
        <v>11</v>
      </c>
    </row>
    <row r="10" spans="1:6">
      <c r="A10" t="s">
        <v>1647</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1556</v>
      </c>
      <c r="B11" s="263">
        <f>SUMIFS(Réttabanki!$T:$T,Réttabanki!$W:$W,$A11)</f>
        <v>129435.24</v>
      </c>
      <c r="C11" s="291">
        <f>SUMIFS(Réttabanki!$C:$C,Réttabanki!$W:$W,$A11)/1000</f>
        <v>100</v>
      </c>
      <c r="D11" s="264">
        <f>IFERROR(B11/C11,"")</f>
        <v>1294.3524</v>
      </c>
      <c r="E11" s="292">
        <f>COUNTIFS(Réttabanki!$W:$W,$A11,Réttabanki!$B:$B,"&lt;&gt;")</f>
        <v>8</v>
      </c>
    </row>
    <row r="12" spans="1:6">
      <c r="A12" t="s">
        <v>1669</v>
      </c>
      <c r="B12" s="263">
        <f>SUMIFS(Réttabanki!$T:$T,Réttabanki!$W:$W,$A12)</f>
        <v>118380</v>
      </c>
      <c r="C12" s="291">
        <f>SUMIFS(Réttabanki!$C:$C,Réttabanki!$W:$W,$A12)/1000</f>
        <v>100</v>
      </c>
      <c r="D12" s="264">
        <f>IFERROR(B12/C12,"")</f>
        <v>1183.8</v>
      </c>
      <c r="E12" s="292">
        <f>COUNTIFS(Réttabanki!$W:$W,$A12,Réttabanki!$B:$B,"&lt;&gt;")</f>
        <v>9</v>
      </c>
    </row>
    <row r="13" spans="1:6">
      <c r="A13" t="s">
        <v>1507</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1702</v>
      </c>
      <c r="B14" s="263">
        <f>SUMIFS(Réttabanki!$T:$T,Réttabanki!$W:$W,$A14)</f>
        <v>26002.71</v>
      </c>
      <c r="C14" s="291">
        <f>SUMIFS(Réttabanki!$C:$C,Réttabanki!$W:$W,$A14)/1000</f>
        <v>100</v>
      </c>
      <c r="D14" s="264">
        <f>IFERROR(B14/C14,"")</f>
        <v>260.02710000000002</v>
      </c>
      <c r="E14" s="292">
        <f>COUNTIFS(Réttabanki!$W:$W,$A14,Réttabanki!$B:$B,"&lt;&gt;")</f>
        <v>6</v>
      </c>
      <c r="F14" s="298">
        <v>46274</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1493</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1488</v>
      </c>
      <c r="B17" s="263">
        <f>SUMIFS(Réttabanki!$T:$T,Réttabanki!$W:$W,$A17)</f>
        <v>99631.88</v>
      </c>
      <c r="C17" s="291">
        <f>SUMIFS(Réttabanki!$C:$C,Réttabanki!$W:$W,$A17)/1000</f>
        <v>100</v>
      </c>
      <c r="D17" s="264">
        <f>IFERROR(B17/C17,"")</f>
        <v>996.31880000000001</v>
      </c>
      <c r="E17" s="292">
        <f>COUNTIFS(Réttabanki!$W:$W,$A17,Réttabanki!$B:$B,"&lt;&gt;")</f>
        <v>11</v>
      </c>
    </row>
    <row r="18" spans="1:6">
      <c r="A18" t="s">
        <v>1685</v>
      </c>
      <c r="B18" s="263">
        <f>SUMIFS(Réttabanki!$T:$T,Réttabanki!$W:$W,$A18)</f>
        <v>80560</v>
      </c>
      <c r="C18" s="291">
        <f>SUMIFS(Réttabanki!$C:$C,Réttabanki!$W:$W,$A18)/1000</f>
        <v>100</v>
      </c>
      <c r="D18" s="264">
        <f>IFERROR(B18/C18,"")</f>
        <v>805.6</v>
      </c>
      <c r="E18" s="292">
        <f>COUNTIFS(Réttabanki!$W:$W,$A18,Réttabanki!$B:$B,"&lt;&gt;")</f>
        <v>8</v>
      </c>
    </row>
    <row r="19" spans="1:6">
      <c r="A19" t="s">
        <v>1722</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1621</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1616</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1482</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1727</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1578</v>
      </c>
      <c r="B27" s="263">
        <f>SUMIFS(Réttabanki!$T:$T,Réttabanki!$W:$W,$A27)</f>
        <v>105310.664</v>
      </c>
      <c r="C27" s="291">
        <f>SUMIFS(Réttabanki!$C:$C,Réttabanki!$W:$W,$A27)/1000</f>
        <v>100</v>
      </c>
      <c r="D27" s="264">
        <f>IFERROR(B27/C27,"")</f>
        <v>1053.10664</v>
      </c>
      <c r="E27" s="292">
        <f>COUNTIFS(Réttabanki!$W:$W,$A27,Réttabanki!$B:$B,"&lt;&gt;")</f>
        <v>9</v>
      </c>
    </row>
    <row r="28" spans="1:6">
      <c r="A28" t="s">
        <v>1763</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1717</v>
      </c>
      <c r="B29" s="263">
        <f>SUMIFS(Réttabanki!$T:$T,Réttabanki!$W:$W,$A29)</f>
        <v>43458.719999999994</v>
      </c>
      <c r="C29" s="291">
        <f>SUMIFS(Réttabanki!$C:$C,Réttabanki!$W:$W,$A29)/1000</f>
        <v>100</v>
      </c>
      <c r="D29" s="264">
        <f>IFERROR(B29/C29,"")</f>
        <v>434.58719999999994</v>
      </c>
      <c r="E29" s="292">
        <f>COUNTIFS(Réttabanki!$W:$W,$A29,Réttabanki!$B:$B,"&lt;&gt;")</f>
        <v>18</v>
      </c>
      <c r="F29" s="298"/>
    </row>
    <row r="30" spans="1:6">
      <c r="A30" t="s">
        <v>1601</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1584</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1742</v>
      </c>
      <c r="B33" s="263">
        <f>SUMIFS(Réttabanki!$T:$T,Réttabanki!$W:$W,$A33)</f>
        <v>54825.5</v>
      </c>
      <c r="C33" s="291">
        <f>SUMIFS(Réttabanki!$C:$C,Réttabanki!$W:$W,$A33)/1000</f>
        <v>100</v>
      </c>
      <c r="D33" s="264">
        <f>IFERROR(B33/C33,"")</f>
        <v>548.255</v>
      </c>
      <c r="E33" s="292">
        <f>COUNTIFS(Réttabanki!$W:$W,$A33,Réttabanki!$B:$B,"&lt;&gt;")</f>
        <v>8</v>
      </c>
    </row>
    <row r="34" spans="1:5">
      <c r="A34" t="s">
        <v>1477</v>
      </c>
      <c r="B34" s="263">
        <f>SUMIFS(Réttabanki!$T:$T,Réttabanki!$W:$W,$A34)</f>
        <v>30488.5</v>
      </c>
      <c r="C34" s="291">
        <f>SUMIFS(Réttabanki!$C:$C,Réttabanki!$W:$W,$A34)/1000</f>
        <v>63.2</v>
      </c>
      <c r="D34" s="264">
        <f>IFERROR(B34/C34,"")</f>
        <v>482.41297468354429</v>
      </c>
      <c r="E34" s="292">
        <f>COUNTIFS(Réttabanki!$W:$W,$A34,Réttabanki!$B:$B,"&lt;&gt;")</f>
        <v>9</v>
      </c>
    </row>
    <row r="35" spans="1:5">
      <c r="A35" t="s">
        <v>1697</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1707</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1606</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1566</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1512</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1595</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1627</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1561</v>
      </c>
      <c r="B44" s="263">
        <f>SUMIFS(Réttabanki!$T:$T,Réttabanki!$W:$W,$A44)</f>
        <v>188010.56</v>
      </c>
      <c r="C44" s="291">
        <f>SUMIFS(Réttabanki!$C:$C,Réttabanki!$W:$W,$A44)/1000</f>
        <v>100.001</v>
      </c>
      <c r="D44" s="264">
        <f>IFERROR(B44/C44,"")</f>
        <v>1880.0867991320085</v>
      </c>
      <c r="E44" s="292">
        <f>COUNTIFS(Réttabanki!$W:$W,$A44,Réttabanki!$B:$B,"&lt;&gt;")</f>
        <v>7</v>
      </c>
    </row>
    <row r="45" spans="1:5">
      <c r="A45" t="s">
        <v>1547</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1416</v>
      </c>
      <c r="B46" s="263">
        <f>SUMIFS(Réttabanki!$T:$T,Réttabanki!$W:$W,$A46)</f>
        <v>58593.48</v>
      </c>
      <c r="C46" s="291">
        <f>SUMIFS(Réttabanki!$C:$C,Réttabanki!$W:$W,$A46)/1000</f>
        <v>60</v>
      </c>
      <c r="D46" s="264">
        <f>IFERROR(B46/C46,"")</f>
        <v>976.55800000000011</v>
      </c>
      <c r="E46" s="292">
        <f>COUNTIFS(Réttabanki!$W:$W,$A46,Réttabanki!$B:$B,"&lt;&gt;")</f>
        <v>14</v>
      </c>
    </row>
    <row r="47" spans="1:5">
      <c r="A47" t="s">
        <v>1444</v>
      </c>
      <c r="B47" s="263">
        <f>SUMIFS(Réttabanki!$T:$T,Réttabanki!$W:$W,$A47)</f>
        <v>50669.2</v>
      </c>
      <c r="C47" s="291">
        <f>SUMIFS(Réttabanki!$C:$C,Réttabanki!$W:$W,$A47)/1000</f>
        <v>65</v>
      </c>
      <c r="D47" s="264">
        <f>IFERROR(B47/C47,"")</f>
        <v>779.52615384615376</v>
      </c>
      <c r="E47" s="292">
        <f>COUNTIFS(Réttabanki!$W:$W,$A47,Réttabanki!$B:$B,"&lt;&gt;")</f>
        <v>12</v>
      </c>
    </row>
    <row r="48" spans="1:5">
      <c r="A48" t="s">
        <v>1775</v>
      </c>
      <c r="B48" s="263">
        <f>SUMIFS(Réttabanki!$T:$T,Réttabanki!$W:$W,$A48)</f>
        <v>64842</v>
      </c>
      <c r="C48" s="291">
        <f>SUMIFS(Réttabanki!$C:$C,Réttabanki!$W:$W,$A48)/1000</f>
        <v>60</v>
      </c>
      <c r="D48" s="264">
        <f>IFERROR(B48/C48,"")</f>
        <v>1080.7</v>
      </c>
      <c r="E48" s="292">
        <f>COUNTIFS(Réttabanki!$W:$W,$A48,Réttabanki!$B:$B,"&lt;&gt;")</f>
        <v>8</v>
      </c>
    </row>
    <row r="49" spans="1:6">
      <c r="A49" t="s">
        <v>1551</v>
      </c>
      <c r="B49" s="263">
        <f>SUMIFS(Réttabanki!$T:$T,Réttabanki!$W:$W,$A49)</f>
        <v>81925.109999999986</v>
      </c>
      <c r="C49" s="291">
        <f>SUMIFS(Réttabanki!$C:$C,Réttabanki!$W:$W,$A49)/1000</f>
        <v>100</v>
      </c>
      <c r="D49" s="264">
        <f>IFERROR(B49/C49,"")</f>
        <v>819.25109999999984</v>
      </c>
      <c r="E49" s="292">
        <f>COUNTIFS(Réttabanki!$W:$W,$A49,Réttabanki!$B:$B,"&lt;&gt;")</f>
        <v>8</v>
      </c>
    </row>
    <row r="50" spans="1:6">
      <c r="A50" t="s">
        <v>1455</v>
      </c>
      <c r="B50" s="263">
        <f>SUMIFS(Réttabanki!$T:$T,Réttabanki!$W:$W,$A50)</f>
        <v>105291.68</v>
      </c>
      <c r="C50" s="291">
        <f>SUMIFS(Réttabanki!$C:$C,Réttabanki!$W:$W,$A50)/1000</f>
        <v>99.5</v>
      </c>
      <c r="D50" s="264">
        <f>IFERROR(B50/C50,"")</f>
        <v>1058.2078391959799</v>
      </c>
      <c r="E50" s="292">
        <f>COUNTIFS(Réttabanki!$W:$W,$A50,Réttabanki!$B:$B,"&lt;&gt;")</f>
        <v>13</v>
      </c>
    </row>
    <row r="51" spans="1:6">
      <c r="A51" t="s">
        <v>1520</v>
      </c>
      <c r="B51" s="263">
        <f>SUMIFS(Réttabanki!$T:$T,Réttabanki!$W:$W,$A51)</f>
        <v>101826.6</v>
      </c>
      <c r="C51" s="291">
        <f>SUMIFS(Réttabanki!$C:$C,Réttabanki!$W:$W,$A51)/1000</f>
        <v>100</v>
      </c>
      <c r="D51" s="264">
        <f>IFERROR(B51/C51,"")</f>
        <v>1018.2660000000001</v>
      </c>
      <c r="E51" s="292">
        <f>COUNTIFS(Réttabanki!$W:$W,$A51,Réttabanki!$B:$B,"&lt;&gt;")</f>
        <v>9</v>
      </c>
    </row>
    <row r="52" spans="1:6">
      <c r="A52" t="s">
        <v>1632</v>
      </c>
      <c r="B52" s="263">
        <f>SUMIFS(Réttabanki!$T:$T,Réttabanki!$W:$W,$A52)</f>
        <v>151716.76400000002</v>
      </c>
      <c r="C52" s="291">
        <f>SUMIFS(Réttabanki!$C:$C,Réttabanki!$W:$W,$A52)/1000</f>
        <v>101.378</v>
      </c>
      <c r="D52" s="264">
        <f>IFERROR(B52/C52,"")</f>
        <v>1496.5452465031863</v>
      </c>
      <c r="E52" s="292">
        <f>COUNTIFS(Réttabanki!$W:$W,$A52,Réttabanki!$B:$B,"&lt;&gt;")</f>
        <v>8</v>
      </c>
    </row>
    <row r="53" spans="1:6">
      <c r="A53" t="s">
        <v>1675</v>
      </c>
      <c r="B53" s="263">
        <f>SUMIFS(Réttabanki!$T:$T,Réttabanki!$W:$W,$A53)</f>
        <v>76208</v>
      </c>
      <c r="C53" s="291">
        <f>SUMIFS(Réttabanki!$C:$C,Réttabanki!$W:$W,$A53)/1000</f>
        <v>100</v>
      </c>
      <c r="D53" s="264">
        <f>IFERROR(B53/C53,"")</f>
        <v>762.08</v>
      </c>
      <c r="E53" s="292">
        <f>COUNTIFS(Réttabanki!$W:$W,$A53,Réttabanki!$B:$B,"&lt;&gt;")</f>
        <v>9</v>
      </c>
    </row>
    <row r="54" spans="1:6">
      <c r="A54" t="s">
        <v>1747</v>
      </c>
      <c r="B54" s="263">
        <f>SUMIFS(Réttabanki!$T:$T,Réttabanki!$W:$W,$A54)</f>
        <v>67210</v>
      </c>
      <c r="C54" s="291">
        <f>SUMIFS(Réttabanki!$C:$C,Réttabanki!$W:$W,$A54)/1000</f>
        <v>100</v>
      </c>
      <c r="D54" s="264">
        <f>IFERROR(B54/C54,"")</f>
        <v>672.1</v>
      </c>
      <c r="E54" s="292">
        <f>COUNTIFS(Réttabanki!$W:$W,$A54,Réttabanki!$B:$B,"&lt;&gt;")</f>
        <v>8</v>
      </c>
    </row>
    <row r="55" spans="1:6">
      <c r="A55" t="s">
        <v>1471</v>
      </c>
      <c r="B55" s="263">
        <f>SUMIFS(Réttabanki!$T:$T,Réttabanki!$W:$W,$A55)</f>
        <v>90379.4</v>
      </c>
      <c r="C55" s="291">
        <f>SUMIFS(Réttabanki!$C:$C,Réttabanki!$W:$W,$A55)/1000</f>
        <v>75.2</v>
      </c>
      <c r="D55" s="264">
        <f>IFERROR(B55/C55,"")</f>
        <v>1201.8537234042551</v>
      </c>
      <c r="E55" s="292">
        <f>COUNTIFS(Réttabanki!$W:$W,$A55,Réttabanki!$B:$B,"&lt;&gt;")</f>
        <v>15</v>
      </c>
    </row>
    <row r="56" spans="1:6">
      <c r="A56" t="s">
        <v>1737</v>
      </c>
      <c r="B56" s="263">
        <f>SUMIFS(Réttabanki!$T:$T,Réttabanki!$W:$W,$A56)</f>
        <v>65120</v>
      </c>
      <c r="C56" s="291">
        <f>SUMIFS(Réttabanki!$C:$C,Réttabanki!$W:$W,$A56)/1000</f>
        <v>101</v>
      </c>
      <c r="D56" s="264">
        <f>IFERROR(B56/C56,"")</f>
        <v>644.75247524752479</v>
      </c>
      <c r="E56" s="292">
        <f>COUNTIFS(Réttabanki!$W:$W,$A56,Réttabanki!$B:$B,"&lt;&gt;")</f>
        <v>11</v>
      </c>
    </row>
    <row r="57" spans="1:6">
      <c r="A57" t="s">
        <v>1611</v>
      </c>
      <c r="B57" s="263">
        <f>SUMIFS(Réttabanki!$T:$T,Réttabanki!$W:$W,$A57)</f>
        <v>140237.226</v>
      </c>
      <c r="C57" s="291">
        <f>SUMIFS(Réttabanki!$C:$C,Réttabanki!$W:$W,$A57)/1000</f>
        <v>100.001</v>
      </c>
      <c r="D57" s="264">
        <f>IFERROR(B57/C57,"")</f>
        <v>1402.3582364176357</v>
      </c>
      <c r="E57" s="292">
        <f>COUNTIFS(Réttabanki!$W:$W,$A57,Réttabanki!$B:$B,"&lt;&gt;")</f>
        <v>8</v>
      </c>
      <c r="F57" s="298">
        <v>46276</v>
      </c>
    </row>
    <row r="58" spans="1:6">
      <c r="A58" t="s">
        <v>1499</v>
      </c>
      <c r="B58" s="263">
        <f>SUMIFS(Réttabanki!$T:$T,Réttabanki!$W:$W,$A58)</f>
        <v>122186.70000000001</v>
      </c>
      <c r="C58" s="291">
        <f>SUMIFS(Réttabanki!$C:$C,Réttabanki!$W:$W,$A58)/1000</f>
        <v>100</v>
      </c>
      <c r="D58" s="264">
        <f>IFERROR(B58/C58,"")</f>
        <v>1221.8670000000002</v>
      </c>
      <c r="E58" s="292">
        <f>COUNTIFS(Réttabanki!$W:$W,$A58,Réttabanki!$B:$B,"&lt;&gt;")</f>
        <v>16</v>
      </c>
    </row>
    <row r="59" spans="1:6">
      <c r="A59" t="s">
        <v>1680</v>
      </c>
      <c r="B59" s="263">
        <f>SUMIFS(Réttabanki!$T:$T,Réttabanki!$W:$W,$A59)</f>
        <v>69785</v>
      </c>
      <c r="C59" s="291">
        <f>SUMIFS(Réttabanki!$C:$C,Réttabanki!$W:$W,$A59)/1000</f>
        <v>70</v>
      </c>
      <c r="D59" s="264">
        <f>IFERROR(B59/C59,"")</f>
        <v>996.92857142857144</v>
      </c>
      <c r="E59" s="292">
        <f>COUNTIFS(Réttabanki!$W:$W,$A59,Réttabanki!$B:$B,"&lt;&gt;")</f>
        <v>9</v>
      </c>
    </row>
    <row r="60" spans="1:6">
      <c r="A60" t="s">
        <v>1753</v>
      </c>
      <c r="B60" s="263">
        <f>SUMIFS(Réttabanki!$T:$T,Réttabanki!$W:$W,$A60)</f>
        <v>50560.5</v>
      </c>
      <c r="C60" s="291">
        <f>SUMIFS(Réttabanki!$C:$C,Réttabanki!$W:$W,$A60)/1000</f>
        <v>100.5</v>
      </c>
      <c r="D60" s="264">
        <f>IFERROR(B60/C60,"")</f>
        <v>503.08955223880599</v>
      </c>
      <c r="E60" s="292">
        <f>COUNTIFS(Réttabanki!$W:$W,$A60,Réttabanki!$B:$B,"&lt;&gt;")</f>
        <v>11</v>
      </c>
    </row>
    <row r="61" spans="1:6">
      <c r="A61" t="s">
        <v>1663</v>
      </c>
      <c r="B61" s="263">
        <f>SUMIFS(Réttabanki!$T:$T,Réttabanki!$W:$W,$A61)</f>
        <v>99917.551999999996</v>
      </c>
      <c r="C61" s="291">
        <f>SUMIFS(Réttabanki!$C:$C,Réttabanki!$W:$W,$A61)/1000</f>
        <v>100</v>
      </c>
      <c r="D61" s="264">
        <f>IFERROR(B61/C61,"")</f>
        <v>999.17552000000001</v>
      </c>
      <c r="E61" s="292">
        <f>COUNTIFS(Réttabanki!$W:$W,$A61,Réttabanki!$B:$B,"&lt;&gt;")</f>
        <v>11</v>
      </c>
    </row>
    <row r="62" spans="1:6">
      <c r="A62" t="s">
        <v>1758</v>
      </c>
      <c r="B62" s="263">
        <f>SUMIFS(Réttabanki!$T:$T,Réttabanki!$W:$W,$A62)</f>
        <v>71201.600000000006</v>
      </c>
      <c r="C62" s="291">
        <f>SUMIFS(Réttabanki!$C:$C,Réttabanki!$W:$W,$A62)/1000</f>
        <v>79.98</v>
      </c>
      <c r="D62" s="264">
        <f>IFERROR(B62/C62,"")</f>
        <v>890.24256064016004</v>
      </c>
      <c r="E62" s="292">
        <f>COUNTIFS(Réttabanki!$W:$W,$A62,Réttabanki!$B:$B,"&lt;&gt;")</f>
        <v>5</v>
      </c>
    </row>
    <row r="63" spans="1:6">
      <c r="A63" t="s">
        <v>1769</v>
      </c>
      <c r="B63" s="263">
        <f>SUMIFS(Réttabanki!$T:$T,Réttabanki!$W:$W,$A63)</f>
        <v>42252.925000000003</v>
      </c>
      <c r="C63" s="291">
        <f>SUMIFS(Réttabanki!$C:$C,Réttabanki!$W:$W,$A63)/1000</f>
        <v>45</v>
      </c>
      <c r="D63" s="264">
        <f>IFERROR(B63/C63,"")</f>
        <v>938.95388888888897</v>
      </c>
      <c r="E63" s="292">
        <f>COUNTIFS(Réttabanki!$W:$W,$A63,Réttabanki!$B:$B,"&lt;&gt;")</f>
        <v>11</v>
      </c>
    </row>
    <row r="64" spans="1:6">
      <c r="A64" t="s">
        <v>1642</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1450</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1652</v>
      </c>
      <c r="B66" s="263">
        <f>SUMIFS(Réttabanki!$T:$T,Réttabanki!$W:$W,$A66)</f>
        <v>45720.59</v>
      </c>
      <c r="C66" s="291">
        <f>SUMIFS(Réttabanki!$C:$C,Réttabanki!$W:$W,$A66)/1000</f>
        <v>100.001</v>
      </c>
      <c r="D66" s="264">
        <f>IFERROR(B66/C66,"")</f>
        <v>457.20132798672006</v>
      </c>
      <c r="E66" s="292">
        <f>COUNTIFS(Réttabanki!$W:$W,$A66,Réttabanki!$B:$B,"&lt;&gt;")</f>
        <v>8</v>
      </c>
    </row>
    <row r="67" spans="1:6">
      <c r="A67" t="s">
        <v>1658</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1542</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1537</v>
      </c>
      <c r="B69" s="263">
        <f>SUMIFS(Réttabanki!$T:$T,Réttabanki!$W:$W,$A69)</f>
        <v>183122.86000000002</v>
      </c>
      <c r="C69" s="291">
        <f>SUMIFS(Réttabanki!$C:$C,Réttabanki!$W:$W,$A69)/1000</f>
        <v>100</v>
      </c>
      <c r="D69" s="264">
        <f>IFERROR(B69/C69,"")</f>
        <v>1831.2286000000001</v>
      </c>
      <c r="E69" s="292">
        <f>COUNTIFS(Réttabanki!$W:$W,$A69,Réttabanki!$B:$B,"&lt;&gt;")</f>
        <v>7</v>
      </c>
      <c r="F69" s="298">
        <v>46275</v>
      </c>
    </row>
    <row r="70" spans="1:6">
      <c r="A70" t="s">
        <v>1532</v>
      </c>
      <c r="B70" s="263">
        <f>SUMIFS(Réttabanki!$T:$T,Réttabanki!$W:$W,$A70)</f>
        <v>172919.89</v>
      </c>
      <c r="C70" s="291">
        <f>SUMIFS(Réttabanki!$C:$C,Réttabanki!$W:$W,$A70)/1000</f>
        <v>100</v>
      </c>
      <c r="D70" s="264">
        <f>IFERROR(B70/C70,"")</f>
        <v>1729.1989000000001</v>
      </c>
      <c r="E70" s="292">
        <f>COUNTIFS(Réttabanki!$W:$W,$A70,Réttabanki!$B:$B,"&lt;&gt;")</f>
        <v>7</v>
      </c>
      <c r="F70" s="298">
        <v>46261</v>
      </c>
    </row>
    <row r="71" spans="1:6">
      <c r="A71" t="s">
        <v>4066</v>
      </c>
      <c r="B71">
        <f>SUMIFS(Réttabanki!$T:$T,Réttabanki!$W:$W,$A71)</f>
        <v>0</v>
      </c>
      <c r="C71">
        <f>SUMIFS(Réttabanki!$C:$C,Réttabanki!$W:$W,$A71)/1000</f>
        <v>0</v>
      </c>
      <c r="D71" t="str">
        <f>IFERROR(B71/C71,"")</f>
        <v/>
      </c>
      <c r="E71">
        <f>COUNTIFS(Réttabanki!$W:$W,$A71,Réttabanki!$B:$B,"&lt;&gt;")</f>
        <v>0</v>
      </c>
      <c r="F71" s="298">
        <v>46262</v>
      </c>
    </row>
    <row r="72" spans="1:6">
      <c r="A72" t="s">
        <v>4067</v>
      </c>
      <c r="B72">
        <f>SUMIFS(Réttabanki!$T:$T,Réttabanki!$W:$W,$A72)</f>
        <v>0</v>
      </c>
      <c r="C72">
        <f>SUMIFS(Réttabanki!$C:$C,Réttabanki!$W:$W,$A72)/1000</f>
        <v>0</v>
      </c>
      <c r="D72" t="str">
        <f>IFERROR(B72/C72,"")</f>
        <v/>
      </c>
      <c r="E72">
        <f>COUNTIFS(Réttabanki!$W:$W,$A72,Réttabanki!$B:$B,"&lt;&gt;")</f>
        <v>0</v>
      </c>
      <c r="F72" s="298">
        <v>46265</v>
      </c>
    </row>
    <row r="73" spans="1:6">
      <c r="A73" t="s">
        <v>4068</v>
      </c>
      <c r="B73">
        <f>SUMIFS(Réttabanki!$T:$T,Réttabanki!$W:$W,$A73)</f>
        <v>0</v>
      </c>
      <c r="C73">
        <f>SUMIFS(Réttabanki!$C:$C,Réttabanki!$W:$W,$A73)/1000</f>
        <v>0</v>
      </c>
      <c r="D73" t="str">
        <f>IFERROR(B73/C73,"")</f>
        <v/>
      </c>
      <c r="E73">
        <f>COUNTIFS(Réttabanki!$W:$W,$A73,Réttabanki!$B:$B,"&lt;&gt;")</f>
        <v>0</v>
      </c>
      <c r="F73" s="298">
        <v>46266</v>
      </c>
    </row>
    <row r="74" spans="1:6">
      <c r="A74" t="s">
        <v>4069</v>
      </c>
      <c r="B74">
        <f>SUMIFS(Réttabanki!$T:$T,Réttabanki!$W:$W,$A74)</f>
        <v>0</v>
      </c>
      <c r="C74">
        <f>SUMIFS(Réttabanki!$C:$C,Réttabanki!$W:$W,$A74)/1000</f>
        <v>0</v>
      </c>
      <c r="D74" t="str">
        <f>IFERROR(B74/C74,"")</f>
        <v/>
      </c>
      <c r="E74">
        <f>COUNTIFS(Réttabanki!$W:$W,$A74,Réttabanki!$B:$B,"&lt;&gt;")</f>
        <v>0</v>
      </c>
      <c r="F74" s="298">
        <v>46267</v>
      </c>
    </row>
    <row r="75" spans="1:6">
      <c r="A75" t="s">
        <v>4070</v>
      </c>
      <c r="B75">
        <f>SUMIFS(Réttabanki!$T:$T,Réttabanki!$W:$W,$A75)</f>
        <v>0</v>
      </c>
      <c r="C75">
        <f>SUMIFS(Réttabanki!$C:$C,Réttabanki!$W:$W,$A75)/1000</f>
        <v>0</v>
      </c>
      <c r="D75" t="str">
        <f>IFERROR(B75/C75,"")</f>
        <v/>
      </c>
      <c r="E75">
        <f>COUNTIFS(Réttabanki!$W:$W,$A75,Réttabanki!$B:$B,"&lt;&gt;")</f>
        <v>0</v>
      </c>
      <c r="F75" s="298">
        <v>46268</v>
      </c>
    </row>
    <row r="76" spans="1:6">
      <c r="A76" t="s">
        <v>4071</v>
      </c>
      <c r="B76">
        <f>SUMIFS(Réttabanki!$T:$T,Réttabanki!$W:$W,$A76)</f>
        <v>0</v>
      </c>
      <c r="C76">
        <f>SUMIFS(Réttabanki!$C:$C,Réttabanki!$W:$W,$A76)/1000</f>
        <v>0</v>
      </c>
      <c r="D76" t="str">
        <f>IFERROR(B76/C76,"")</f>
        <v/>
      </c>
      <c r="E76">
        <f>COUNTIFS(Réttabanki!$W:$W,$A76,Réttabanki!$B:$B,"&lt;&gt;")</f>
        <v>0</v>
      </c>
      <c r="F76" s="298">
        <v>46269</v>
      </c>
    </row>
    <row r="77" spans="1:6">
      <c r="A77" t="s">
        <v>4072</v>
      </c>
      <c r="B77">
        <f>SUMIFS(Réttabanki!$T:$T,Réttabanki!$W:$W,$A77)</f>
        <v>0</v>
      </c>
      <c r="C77">
        <f>SUMIFS(Réttabanki!$C:$C,Réttabanki!$W:$W,$A77)/1000</f>
        <v>0</v>
      </c>
      <c r="D77" t="str">
        <f>IFERROR(B77/C77,"")</f>
        <v/>
      </c>
      <c r="E77">
        <f>COUNTIFS(Réttabanki!$W:$W,$A77,Réttabanki!$B:$B,"&lt;&gt;")</f>
        <v>0</v>
      </c>
      <c r="F77" s="298">
        <v>46272</v>
      </c>
    </row>
    <row r="78" spans="1:6">
      <c r="A78" t="s">
        <v>4073</v>
      </c>
      <c r="B78">
        <f>SUMIFS(Réttabanki!$T:$T,Réttabanki!$W:$W,$A78)</f>
        <v>0</v>
      </c>
      <c r="C78">
        <f>SUMIFS(Réttabanki!$C:$C,Réttabanki!$W:$W,$A78)/1000</f>
        <v>0</v>
      </c>
      <c r="D78" t="str">
        <f>IFERROR(B78/C78,"")</f>
        <v/>
      </c>
      <c r="E78">
        <f>COUNTIFS(Réttabanki!$W:$W,$A78,Réttabanki!$B:$B,"&lt;&gt;")</f>
        <v>0</v>
      </c>
      <c r="F78" s="298">
        <v>46273</v>
      </c>
    </row>
    <row r="79" spans="1:6">
      <c r="A79" t="s">
        <v>4074</v>
      </c>
      <c r="B79">
        <f>SUMIFS(Réttabanki!$T:$T,Réttabanki!$W:$W,$A79)</f>
        <v>0</v>
      </c>
      <c r="C79">
        <f>SUMIFS(Réttabanki!$C:$C,Réttabanki!$W:$W,$A79)/1000</f>
        <v>0</v>
      </c>
      <c r="D79" t="str">
        <f>IFERROR(B79/C79,"")</f>
        <v/>
      </c>
      <c r="E79">
        <f>COUNTIFS(Réttabanki!$W:$W,$A79,Réttabanki!$B:$B,"&lt;&gt;")</f>
        <v>0</v>
      </c>
      <c r="F79" s="298">
        <v>46279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2026-07-23T11:50:27Z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