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2178" documentId="8_{9058C769-37DB-4D75-B77A-5C1D47EA4B73}" xr6:coauthVersionLast="47" xr6:coauthVersionMax="47" xr10:uidLastSave="{217E622F-11AF-451D-8686-60A21899CE92}"/>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D967" i="2"/>
  <c r="E967" i="2"/>
  <c r="F967" i="2"/>
  <c r="G967" i="2"/>
  <c r="H967" i="2"/>
  <c r="I967" i="2"/>
  <c r="J967" i="2"/>
  <c r="K967" i="2"/>
  <c r="L967" i="2"/>
  <c r="M967" i="2"/>
  <c r="N967" i="2"/>
  <c r="O967" i="2"/>
  <c r="D968" i="2"/>
  <c r="E968" i="2"/>
  <c r="F968" i="2"/>
  <c r="G968" i="2"/>
  <c r="H968" i="2"/>
  <c r="I968" i="2"/>
  <c r="J968" i="2"/>
  <c r="K968" i="2"/>
  <c r="L968" i="2"/>
  <c r="M968" i="2"/>
  <c r="N968" i="2"/>
  <c r="O968" i="2"/>
  <c r="D969" i="2"/>
  <c r="E969" i="2"/>
  <c r="F969" i="2"/>
  <c r="G969" i="2"/>
  <c r="H969" i="2"/>
  <c r="I969" i="2"/>
  <c r="J969" i="2"/>
  <c r="K969" i="2"/>
  <c r="L969" i="2"/>
  <c r="M969" i="2"/>
  <c r="N969" i="2"/>
  <c r="O969" i="2"/>
  <c r="D970" i="2"/>
  <c r="E970" i="2"/>
  <c r="F970" i="2"/>
  <c r="G970" i="2"/>
  <c r="H970" i="2"/>
  <c r="I970" i="2"/>
  <c r="J970" i="2"/>
  <c r="K970" i="2"/>
  <c r="L970" i="2"/>
  <c r="M970" i="2"/>
  <c r="N970" i="2"/>
  <c r="O970" i="2"/>
  <c r="D971" i="2"/>
  <c r="E971" i="2"/>
  <c r="F971" i="2"/>
  <c r="G971" i="2"/>
  <c r="H971" i="2"/>
  <c r="I971" i="2"/>
  <c r="J971" i="2"/>
  <c r="K971" i="2"/>
  <c r="L971" i="2"/>
  <c r="M971" i="2"/>
  <c r="N971" i="2"/>
  <c r="O971" i="2"/>
  <c r="D972" i="2"/>
  <c r="E972" i="2"/>
  <c r="F972" i="2"/>
  <c r="G972" i="2"/>
  <c r="H972" i="2"/>
  <c r="I972" i="2"/>
  <c r="J972" i="2"/>
  <c r="K972" i="2"/>
  <c r="L972" i="2"/>
  <c r="M972" i="2"/>
  <c r="N972" i="2"/>
  <c r="O972" i="2"/>
  <c r="D973" i="2"/>
  <c r="E973" i="2"/>
  <c r="F973" i="2"/>
  <c r="G973" i="2"/>
  <c r="H973" i="2"/>
  <c r="I973" i="2"/>
  <c r="J973" i="2"/>
  <c r="K973" i="2"/>
  <c r="L973" i="2"/>
  <c r="M973" i="2"/>
  <c r="N973" i="2"/>
  <c r="O973" i="2"/>
  <c r="D974" i="2"/>
  <c r="E974" i="2"/>
  <c r="F974" i="2"/>
  <c r="G974" i="2"/>
  <c r="H974" i="2"/>
  <c r="I974" i="2"/>
  <c r="J974" i="2"/>
  <c r="K974" i="2"/>
  <c r="L974" i="2"/>
  <c r="M974" i="2"/>
  <c r="N974" i="2"/>
  <c r="O974" i="2"/>
  <c r="D975" i="2"/>
  <c r="E975" i="2"/>
  <c r="F975" i="2"/>
  <c r="G975" i="2"/>
  <c r="H975" i="2"/>
  <c r="I975" i="2"/>
  <c r="J975" i="2"/>
  <c r="K975" i="2"/>
  <c r="L975" i="2"/>
  <c r="M975" i="2"/>
  <c r="N975" i="2"/>
  <c r="O975" i="2"/>
  <c r="D976" i="2"/>
  <c r="E976" i="2"/>
  <c r="F976" i="2"/>
  <c r="G976" i="2"/>
  <c r="H976" i="2"/>
  <c r="I976" i="2"/>
  <c r="J976" i="2"/>
  <c r="K976" i="2"/>
  <c r="L976" i="2"/>
  <c r="M976" i="2"/>
  <c r="N976" i="2"/>
  <c r="O976" i="2"/>
  <c r="D977" i="2"/>
  <c r="E977" i="2"/>
  <c r="F977" i="2"/>
  <c r="G977" i="2"/>
  <c r="H977" i="2"/>
  <c r="I977" i="2"/>
  <c r="J977" i="2"/>
  <c r="K977" i="2"/>
  <c r="L977" i="2"/>
  <c r="M977" i="2"/>
  <c r="N977" i="2"/>
  <c r="O977" i="2"/>
  <c r="D978" i="2"/>
  <c r="E978" i="2"/>
  <c r="F978" i="2"/>
  <c r="G978" i="2"/>
  <c r="H978" i="2"/>
  <c r="I978" i="2"/>
  <c r="J978" i="2"/>
  <c r="K978" i="2"/>
  <c r="L978" i="2"/>
  <c r="M978" i="2"/>
  <c r="N978" i="2"/>
  <c r="O978" i="2"/>
  <c r="O979" i="2"/>
  <c r="D980" i="2"/>
  <c r="E980" i="2"/>
  <c r="F980" i="2"/>
  <c r="G980" i="2"/>
  <c r="H980" i="2"/>
  <c r="I980" i="2"/>
  <c r="J980" i="2"/>
  <c r="K980" i="2"/>
  <c r="L980" i="2"/>
  <c r="M980" i="2"/>
  <c r="N980" i="2"/>
  <c r="O980" i="2"/>
  <c r="D981" i="2"/>
  <c r="E981" i="2"/>
  <c r="F981" i="2"/>
  <c r="G981" i="2"/>
  <c r="H981" i="2"/>
  <c r="I981" i="2"/>
  <c r="J981" i="2"/>
  <c r="K981" i="2"/>
  <c r="L981" i="2"/>
  <c r="M981" i="2"/>
  <c r="N981" i="2"/>
  <c r="O981" i="2"/>
  <c r="D982" i="2"/>
  <c r="E982" i="2"/>
  <c r="F982" i="2"/>
  <c r="G982" i="2"/>
  <c r="H982" i="2"/>
  <c r="I982" i="2"/>
  <c r="J982" i="2"/>
  <c r="K982" i="2"/>
  <c r="L982" i="2"/>
  <c r="M982" i="2"/>
  <c r="N982" i="2"/>
  <c r="O982" i="2"/>
  <c r="D983" i="2"/>
  <c r="E983" i="2"/>
  <c r="F983" i="2"/>
  <c r="G983" i="2"/>
  <c r="H983" i="2"/>
  <c r="I983" i="2"/>
  <c r="J983" i="2"/>
  <c r="K983" i="2"/>
  <c r="L983" i="2"/>
  <c r="M983" i="2"/>
  <c r="N983" i="2"/>
  <c r="O983" i="2"/>
  <c r="D984" i="2"/>
  <c r="E984" i="2"/>
  <c r="F984" i="2"/>
  <c r="G984" i="2"/>
  <c r="H984" i="2"/>
  <c r="I984" i="2"/>
  <c r="J984" i="2"/>
  <c r="K984" i="2"/>
  <c r="L984" i="2"/>
  <c r="M984" i="2"/>
  <c r="N984" i="2"/>
  <c r="O984" i="2"/>
  <c r="D985" i="2"/>
  <c r="E985" i="2"/>
  <c r="F985" i="2"/>
  <c r="G985" i="2"/>
  <c r="H985" i="2"/>
  <c r="I985" i="2"/>
  <c r="J985" i="2"/>
  <c r="K985" i="2"/>
  <c r="L985" i="2"/>
  <c r="M985" i="2"/>
  <c r="N985" i="2"/>
  <c r="O985" i="2"/>
  <c r="D986" i="2"/>
  <c r="E986" i="2"/>
  <c r="F986" i="2"/>
  <c r="G986" i="2"/>
  <c r="H986" i="2"/>
  <c r="I986" i="2"/>
  <c r="J986" i="2"/>
  <c r="K986" i="2"/>
  <c r="L986" i="2"/>
  <c r="M986" i="2"/>
  <c r="N986" i="2"/>
  <c r="O986" i="2"/>
  <c r="D987" i="2"/>
  <c r="E987" i="2"/>
  <c r="F987" i="2"/>
  <c r="G987" i="2"/>
  <c r="H987" i="2"/>
  <c r="I987" i="2"/>
  <c r="J987" i="2"/>
  <c r="K987" i="2"/>
  <c r="L987" i="2"/>
  <c r="M987" i="2"/>
  <c r="N987" i="2"/>
  <c r="O987" i="2"/>
  <c r="D988" i="2"/>
  <c r="E988" i="2"/>
  <c r="F988" i="2"/>
  <c r="G988" i="2"/>
  <c r="H988" i="2"/>
  <c r="I988" i="2"/>
  <c r="J988" i="2"/>
  <c r="K988" i="2"/>
  <c r="L988" i="2"/>
  <c r="M988" i="2"/>
  <c r="N988" i="2"/>
  <c r="O988" i="2"/>
  <c r="D989" i="2"/>
  <c r="E989" i="2"/>
  <c r="F989" i="2"/>
  <c r="G989" i="2"/>
  <c r="H989" i="2"/>
  <c r="I989" i="2"/>
  <c r="J989" i="2"/>
  <c r="K989" i="2"/>
  <c r="L989" i="2"/>
  <c r="M989" i="2"/>
  <c r="N989" i="2"/>
  <c r="O989" i="2"/>
  <c r="D990" i="2"/>
  <c r="E990" i="2"/>
  <c r="F990" i="2"/>
  <c r="G990" i="2"/>
  <c r="H990" i="2"/>
  <c r="I990" i="2"/>
  <c r="J990" i="2"/>
  <c r="K990" i="2"/>
  <c r="L990" i="2"/>
  <c r="M990" i="2"/>
  <c r="N990" i="2"/>
  <c r="O990" i="2"/>
  <c r="O991" i="2"/>
  <c r="D992" i="2"/>
  <c r="E992" i="2"/>
  <c r="F992" i="2"/>
  <c r="G992" i="2"/>
  <c r="H992" i="2"/>
  <c r="I992" i="2"/>
  <c r="J992" i="2"/>
  <c r="K992" i="2"/>
  <c r="L992" i="2"/>
  <c r="M992" i="2"/>
  <c r="N992" i="2"/>
  <c r="O992" i="2"/>
  <c r="D993" i="2"/>
  <c r="E993" i="2"/>
  <c r="F993" i="2"/>
  <c r="G993" i="2"/>
  <c r="H993" i="2"/>
  <c r="I993" i="2"/>
  <c r="J993" i="2"/>
  <c r="K993" i="2"/>
  <c r="L993" i="2"/>
  <c r="M993" i="2"/>
  <c r="N993" i="2"/>
  <c r="O993" i="2"/>
  <c r="D994" i="2"/>
  <c r="E994" i="2"/>
  <c r="F994" i="2"/>
  <c r="G994" i="2"/>
  <c r="H994" i="2"/>
  <c r="I994" i="2"/>
  <c r="J994" i="2"/>
  <c r="K994" i="2"/>
  <c r="L994" i="2"/>
  <c r="M994" i="2"/>
  <c r="N994" i="2"/>
  <c r="O994" i="2"/>
  <c r="D995" i="2"/>
  <c r="E995" i="2"/>
  <c r="F995" i="2"/>
  <c r="G995" i="2"/>
  <c r="H995" i="2"/>
  <c r="I995" i="2"/>
  <c r="J995" i="2"/>
  <c r="K995" i="2"/>
  <c r="L995" i="2"/>
  <c r="M995" i="2"/>
  <c r="N995" i="2"/>
  <c r="O995" i="2"/>
  <c r="D996" i="2"/>
  <c r="E996" i="2"/>
  <c r="F996" i="2"/>
  <c r="G996" i="2"/>
  <c r="H996" i="2"/>
  <c r="I996" i="2"/>
  <c r="J996" i="2"/>
  <c r="K996" i="2"/>
  <c r="L996" i="2"/>
  <c r="M996" i="2"/>
  <c r="N996" i="2"/>
  <c r="O996" i="2"/>
  <c r="D997" i="2"/>
  <c r="E997" i="2"/>
  <c r="F997" i="2"/>
  <c r="G997" i="2"/>
  <c r="H997" i="2"/>
  <c r="I997" i="2"/>
  <c r="J997" i="2"/>
  <c r="K997" i="2"/>
  <c r="L997" i="2"/>
  <c r="M997" i="2"/>
  <c r="N997" i="2"/>
  <c r="O997" i="2"/>
  <c r="D998" i="2"/>
  <c r="E998" i="2"/>
  <c r="F998" i="2"/>
  <c r="G998" i="2"/>
  <c r="H998" i="2"/>
  <c r="I998" i="2"/>
  <c r="J998" i="2"/>
  <c r="K998" i="2"/>
  <c r="L998" i="2"/>
  <c r="M998" i="2"/>
  <c r="N998" i="2"/>
  <c r="O998" i="2"/>
  <c r="D999" i="2"/>
  <c r="E999" i="2"/>
  <c r="F999" i="2"/>
  <c r="G999" i="2"/>
  <c r="H999" i="2"/>
  <c r="I999" i="2"/>
  <c r="J999" i="2"/>
  <c r="K999" i="2"/>
  <c r="L999" i="2"/>
  <c r="M999" i="2"/>
  <c r="N999" i="2"/>
  <c r="O999" i="2"/>
  <c r="O1000" i="2"/>
  <c r="D1001" i="2"/>
  <c r="E1001" i="2"/>
  <c r="F1001" i="2"/>
  <c r="G1001" i="2"/>
  <c r="H1001" i="2"/>
  <c r="I1001" i="2"/>
  <c r="J1001" i="2"/>
  <c r="K1001" i="2"/>
  <c r="L1001" i="2"/>
  <c r="M1001" i="2"/>
  <c r="N1001" i="2"/>
  <c r="O1001" i="2"/>
  <c r="D1002" i="2"/>
  <c r="E1002" i="2"/>
  <c r="F1002" i="2"/>
  <c r="G1002" i="2"/>
  <c r="H1002" i="2"/>
  <c r="I1002" i="2"/>
  <c r="J1002" i="2"/>
  <c r="K1002" i="2"/>
  <c r="L1002" i="2"/>
  <c r="M1002" i="2"/>
  <c r="N1002" i="2"/>
  <c r="O1002" i="2"/>
  <c r="D1003" i="2"/>
  <c r="E1003" i="2"/>
  <c r="F1003" i="2"/>
  <c r="G1003" i="2"/>
  <c r="H1003" i="2"/>
  <c r="I1003" i="2"/>
  <c r="J1003" i="2"/>
  <c r="K1003" i="2"/>
  <c r="L1003" i="2"/>
  <c r="M1003" i="2"/>
  <c r="N1003" i="2"/>
  <c r="O1003" i="2"/>
  <c r="O894" i="2"/>
  <c r="D895" i="2"/>
  <c r="E895" i="2"/>
  <c r="F895" i="2"/>
  <c r="G895" i="2"/>
  <c r="H895" i="2"/>
  <c r="I895" i="2"/>
  <c r="J895" i="2"/>
  <c r="K895" i="2"/>
  <c r="L895" i="2"/>
  <c r="M895" i="2"/>
  <c r="N895" i="2"/>
  <c r="O895" i="2"/>
  <c r="D896" i="2"/>
  <c r="E896" i="2"/>
  <c r="F896" i="2"/>
  <c r="G896" i="2"/>
  <c r="H896" i="2"/>
  <c r="I896" i="2"/>
  <c r="J896" i="2"/>
  <c r="K896" i="2"/>
  <c r="L896" i="2"/>
  <c r="M896" i="2"/>
  <c r="N896" i="2"/>
  <c r="O896" i="2"/>
  <c r="D897" i="2"/>
  <c r="E897" i="2"/>
  <c r="F897" i="2"/>
  <c r="G897" i="2"/>
  <c r="H897" i="2"/>
  <c r="I897" i="2"/>
  <c r="J897" i="2"/>
  <c r="K897" i="2"/>
  <c r="L897" i="2"/>
  <c r="M897" i="2"/>
  <c r="N897" i="2"/>
  <c r="O897" i="2"/>
  <c r="D898" i="2"/>
  <c r="E898" i="2"/>
  <c r="F898" i="2"/>
  <c r="G898" i="2"/>
  <c r="H898" i="2"/>
  <c r="I898" i="2"/>
  <c r="J898" i="2"/>
  <c r="K898" i="2"/>
  <c r="L898" i="2"/>
  <c r="M898" i="2"/>
  <c r="N898" i="2"/>
  <c r="O898" i="2"/>
  <c r="D899" i="2"/>
  <c r="E899" i="2"/>
  <c r="F899" i="2"/>
  <c r="G899" i="2"/>
  <c r="H899" i="2"/>
  <c r="I899" i="2"/>
  <c r="J899" i="2"/>
  <c r="K899" i="2"/>
  <c r="L899" i="2"/>
  <c r="M899" i="2"/>
  <c r="N899" i="2"/>
  <c r="O899" i="2"/>
  <c r="D900" i="2"/>
  <c r="E900" i="2"/>
  <c r="F900" i="2"/>
  <c r="G900" i="2"/>
  <c r="H900" i="2"/>
  <c r="I900" i="2"/>
  <c r="J900" i="2"/>
  <c r="K900" i="2"/>
  <c r="L900" i="2"/>
  <c r="M900" i="2"/>
  <c r="N900" i="2"/>
  <c r="O900" i="2"/>
  <c r="D901" i="2"/>
  <c r="E901" i="2"/>
  <c r="F901" i="2"/>
  <c r="G901" i="2"/>
  <c r="H901" i="2"/>
  <c r="I901" i="2"/>
  <c r="J901" i="2"/>
  <c r="K901" i="2"/>
  <c r="L901" i="2"/>
  <c r="M901" i="2"/>
  <c r="N901" i="2"/>
  <c r="O901" i="2"/>
  <c r="D902" i="2"/>
  <c r="E902" i="2"/>
  <c r="F902" i="2"/>
  <c r="G902" i="2"/>
  <c r="H902" i="2"/>
  <c r="I902" i="2"/>
  <c r="J902" i="2"/>
  <c r="K902" i="2"/>
  <c r="L902" i="2"/>
  <c r="M902" i="2"/>
  <c r="N902" i="2"/>
  <c r="O902" i="2"/>
  <c r="D903" i="2"/>
  <c r="E903" i="2"/>
  <c r="F903" i="2"/>
  <c r="G903" i="2"/>
  <c r="H903" i="2"/>
  <c r="I903" i="2"/>
  <c r="J903" i="2"/>
  <c r="K903" i="2"/>
  <c r="L903" i="2"/>
  <c r="M903" i="2"/>
  <c r="N903" i="2"/>
  <c r="O903" i="2"/>
  <c r="D904" i="2"/>
  <c r="E904" i="2"/>
  <c r="F904" i="2"/>
  <c r="G904" i="2"/>
  <c r="H904" i="2"/>
  <c r="I904" i="2"/>
  <c r="J904" i="2"/>
  <c r="K904" i="2"/>
  <c r="L904" i="2"/>
  <c r="M904" i="2"/>
  <c r="N904" i="2"/>
  <c r="O904" i="2"/>
  <c r="D905" i="2"/>
  <c r="E905" i="2"/>
  <c r="F905" i="2"/>
  <c r="G905" i="2"/>
  <c r="H905" i="2"/>
  <c r="I905" i="2"/>
  <c r="J905" i="2"/>
  <c r="K905" i="2"/>
  <c r="L905" i="2"/>
  <c r="M905" i="2"/>
  <c r="N905" i="2"/>
  <c r="O905" i="2"/>
  <c r="O906" i="2"/>
  <c r="D907" i="2"/>
  <c r="E907" i="2"/>
  <c r="F907" i="2"/>
  <c r="G907" i="2"/>
  <c r="H907" i="2"/>
  <c r="I907" i="2"/>
  <c r="J907" i="2"/>
  <c r="K907" i="2"/>
  <c r="L907" i="2"/>
  <c r="M907" i="2"/>
  <c r="N907" i="2"/>
  <c r="O907" i="2"/>
  <c r="D908" i="2"/>
  <c r="E908" i="2"/>
  <c r="F908" i="2"/>
  <c r="G908" i="2"/>
  <c r="H908" i="2"/>
  <c r="I908" i="2"/>
  <c r="J908" i="2"/>
  <c r="K908" i="2"/>
  <c r="L908" i="2"/>
  <c r="M908" i="2"/>
  <c r="N908" i="2"/>
  <c r="O908" i="2"/>
  <c r="D909" i="2"/>
  <c r="E909" i="2"/>
  <c r="F909" i="2"/>
  <c r="G909" i="2"/>
  <c r="H909" i="2"/>
  <c r="I909" i="2"/>
  <c r="J909" i="2"/>
  <c r="K909" i="2"/>
  <c r="L909" i="2"/>
  <c r="M909" i="2"/>
  <c r="N909" i="2"/>
  <c r="O909" i="2"/>
  <c r="D910" i="2"/>
  <c r="E910" i="2"/>
  <c r="F910" i="2"/>
  <c r="G910" i="2"/>
  <c r="H910" i="2"/>
  <c r="I910" i="2"/>
  <c r="J910" i="2"/>
  <c r="K910" i="2"/>
  <c r="L910" i="2"/>
  <c r="M910" i="2"/>
  <c r="N910" i="2"/>
  <c r="O910" i="2"/>
  <c r="D911" i="2"/>
  <c r="E911" i="2"/>
  <c r="F911" i="2"/>
  <c r="G911" i="2"/>
  <c r="H911" i="2"/>
  <c r="I911" i="2"/>
  <c r="J911" i="2"/>
  <c r="K911" i="2"/>
  <c r="L911" i="2"/>
  <c r="M911" i="2"/>
  <c r="N911" i="2"/>
  <c r="O911" i="2"/>
  <c r="D912" i="2"/>
  <c r="E912" i="2"/>
  <c r="F912" i="2"/>
  <c r="G912" i="2"/>
  <c r="H912" i="2"/>
  <c r="I912" i="2"/>
  <c r="J912" i="2"/>
  <c r="K912" i="2"/>
  <c r="L912" i="2"/>
  <c r="M912" i="2"/>
  <c r="N912" i="2"/>
  <c r="O912" i="2"/>
  <c r="D913" i="2"/>
  <c r="E913" i="2"/>
  <c r="F913" i="2"/>
  <c r="G913" i="2"/>
  <c r="H913" i="2"/>
  <c r="I913" i="2"/>
  <c r="J913" i="2"/>
  <c r="K913" i="2"/>
  <c r="L913" i="2"/>
  <c r="M913" i="2"/>
  <c r="N913" i="2"/>
  <c r="O913" i="2"/>
  <c r="D914" i="2"/>
  <c r="E914" i="2"/>
  <c r="F914" i="2"/>
  <c r="G914" i="2"/>
  <c r="H914" i="2"/>
  <c r="I914" i="2"/>
  <c r="J914" i="2"/>
  <c r="K914" i="2"/>
  <c r="L914" i="2"/>
  <c r="M914" i="2"/>
  <c r="N914" i="2"/>
  <c r="O914" i="2"/>
  <c r="O915" i="2"/>
  <c r="D916" i="2"/>
  <c r="E916" i="2"/>
  <c r="F916" i="2"/>
  <c r="G916" i="2"/>
  <c r="H916" i="2"/>
  <c r="I916" i="2"/>
  <c r="J916" i="2"/>
  <c r="K916" i="2"/>
  <c r="L916" i="2"/>
  <c r="M916" i="2"/>
  <c r="N916" i="2"/>
  <c r="O916" i="2"/>
  <c r="D917" i="2"/>
  <c r="E917" i="2"/>
  <c r="F917" i="2"/>
  <c r="G917" i="2"/>
  <c r="H917" i="2"/>
  <c r="I917" i="2"/>
  <c r="J917" i="2"/>
  <c r="K917" i="2"/>
  <c r="L917" i="2"/>
  <c r="M917" i="2"/>
  <c r="N917" i="2"/>
  <c r="O917" i="2"/>
  <c r="D918" i="2"/>
  <c r="E918" i="2"/>
  <c r="F918" i="2"/>
  <c r="G918" i="2"/>
  <c r="H918" i="2"/>
  <c r="I918" i="2"/>
  <c r="J918" i="2"/>
  <c r="K918" i="2"/>
  <c r="L918" i="2"/>
  <c r="M918" i="2"/>
  <c r="N918" i="2"/>
  <c r="O918" i="2"/>
  <c r="D919" i="2"/>
  <c r="E919" i="2"/>
  <c r="F919" i="2"/>
  <c r="G919" i="2"/>
  <c r="H919" i="2"/>
  <c r="I919" i="2"/>
  <c r="J919" i="2"/>
  <c r="K919" i="2"/>
  <c r="L919" i="2"/>
  <c r="M919" i="2"/>
  <c r="N919" i="2"/>
  <c r="O919" i="2"/>
  <c r="D920" i="2"/>
  <c r="E920" i="2"/>
  <c r="F920" i="2"/>
  <c r="G920" i="2"/>
  <c r="H920" i="2"/>
  <c r="I920" i="2"/>
  <c r="J920" i="2"/>
  <c r="K920" i="2"/>
  <c r="L920" i="2"/>
  <c r="M920" i="2"/>
  <c r="N920" i="2"/>
  <c r="O920" i="2"/>
  <c r="D921" i="2"/>
  <c r="E921" i="2"/>
  <c r="F921" i="2"/>
  <c r="G921" i="2"/>
  <c r="H921" i="2"/>
  <c r="I921" i="2"/>
  <c r="J921" i="2"/>
  <c r="K921" i="2"/>
  <c r="L921" i="2"/>
  <c r="M921" i="2"/>
  <c r="N921" i="2"/>
  <c r="O921" i="2"/>
  <c r="D922" i="2"/>
  <c r="E922" i="2"/>
  <c r="F922" i="2"/>
  <c r="G922" i="2"/>
  <c r="H922" i="2"/>
  <c r="I922" i="2"/>
  <c r="J922" i="2"/>
  <c r="K922" i="2"/>
  <c r="L922" i="2"/>
  <c r="M922" i="2"/>
  <c r="N922" i="2"/>
  <c r="O922" i="2"/>
  <c r="D923" i="2"/>
  <c r="E923" i="2"/>
  <c r="F923" i="2"/>
  <c r="G923" i="2"/>
  <c r="H923" i="2"/>
  <c r="I923" i="2"/>
  <c r="J923" i="2"/>
  <c r="K923" i="2"/>
  <c r="L923" i="2"/>
  <c r="M923" i="2"/>
  <c r="N923" i="2"/>
  <c r="O923" i="2"/>
  <c r="O924" i="2"/>
  <c r="D925" i="2"/>
  <c r="E925" i="2"/>
  <c r="F925" i="2"/>
  <c r="G925" i="2"/>
  <c r="H925" i="2"/>
  <c r="I925" i="2"/>
  <c r="J925" i="2"/>
  <c r="K925" i="2"/>
  <c r="L925" i="2"/>
  <c r="M925" i="2"/>
  <c r="N925" i="2"/>
  <c r="O925" i="2"/>
  <c r="D926" i="2"/>
  <c r="E926" i="2"/>
  <c r="F926" i="2"/>
  <c r="G926" i="2"/>
  <c r="H926" i="2"/>
  <c r="I926" i="2"/>
  <c r="J926" i="2"/>
  <c r="K926" i="2"/>
  <c r="L926" i="2"/>
  <c r="M926" i="2"/>
  <c r="N926" i="2"/>
  <c r="O926" i="2"/>
  <c r="D927" i="2"/>
  <c r="E927" i="2"/>
  <c r="F927" i="2"/>
  <c r="G927" i="2"/>
  <c r="H927" i="2"/>
  <c r="I927" i="2"/>
  <c r="J927" i="2"/>
  <c r="K927" i="2"/>
  <c r="L927" i="2"/>
  <c r="M927" i="2"/>
  <c r="N927" i="2"/>
  <c r="O927" i="2"/>
  <c r="D928" i="2"/>
  <c r="E928" i="2"/>
  <c r="F928" i="2"/>
  <c r="G928" i="2"/>
  <c r="H928" i="2"/>
  <c r="I928" i="2"/>
  <c r="J928" i="2"/>
  <c r="K928" i="2"/>
  <c r="L928" i="2"/>
  <c r="M928" i="2"/>
  <c r="N928" i="2"/>
  <c r="O928" i="2"/>
  <c r="D929" i="2"/>
  <c r="E929" i="2"/>
  <c r="F929" i="2"/>
  <c r="G929" i="2"/>
  <c r="H929" i="2"/>
  <c r="I929" i="2"/>
  <c r="J929" i="2"/>
  <c r="K929" i="2"/>
  <c r="L929" i="2"/>
  <c r="M929" i="2"/>
  <c r="N929" i="2"/>
  <c r="O929" i="2"/>
  <c r="D930" i="2"/>
  <c r="E930" i="2"/>
  <c r="F930" i="2"/>
  <c r="G930" i="2"/>
  <c r="H930" i="2"/>
  <c r="I930" i="2"/>
  <c r="J930" i="2"/>
  <c r="K930" i="2"/>
  <c r="L930" i="2"/>
  <c r="M930" i="2"/>
  <c r="N930" i="2"/>
  <c r="O930" i="2"/>
  <c r="D931" i="2"/>
  <c r="E931" i="2"/>
  <c r="F931" i="2"/>
  <c r="G931" i="2"/>
  <c r="H931" i="2"/>
  <c r="I931" i="2"/>
  <c r="J931" i="2"/>
  <c r="K931" i="2"/>
  <c r="L931" i="2"/>
  <c r="M931" i="2"/>
  <c r="N931" i="2"/>
  <c r="O931" i="2"/>
  <c r="D932" i="2"/>
  <c r="E932" i="2"/>
  <c r="F932" i="2"/>
  <c r="G932" i="2"/>
  <c r="H932" i="2"/>
  <c r="I932" i="2"/>
  <c r="J932" i="2"/>
  <c r="K932" i="2"/>
  <c r="L932" i="2"/>
  <c r="M932" i="2"/>
  <c r="N932" i="2"/>
  <c r="O932" i="2"/>
  <c r="D933" i="2"/>
  <c r="E933" i="2"/>
  <c r="F933" i="2"/>
  <c r="G933" i="2"/>
  <c r="H933" i="2"/>
  <c r="I933" i="2"/>
  <c r="J933" i="2"/>
  <c r="K933" i="2"/>
  <c r="L933" i="2"/>
  <c r="M933" i="2"/>
  <c r="N933" i="2"/>
  <c r="O933" i="2"/>
  <c r="D934" i="2"/>
  <c r="E934" i="2"/>
  <c r="F934" i="2"/>
  <c r="G934" i="2"/>
  <c r="H934" i="2"/>
  <c r="I934" i="2"/>
  <c r="J934" i="2"/>
  <c r="K934" i="2"/>
  <c r="L934" i="2"/>
  <c r="M934" i="2"/>
  <c r="N934" i="2"/>
  <c r="O934" i="2"/>
  <c r="D935" i="2"/>
  <c r="E935" i="2"/>
  <c r="F935" i="2"/>
  <c r="G935" i="2"/>
  <c r="H935" i="2"/>
  <c r="I935" i="2"/>
  <c r="J935" i="2"/>
  <c r="K935" i="2"/>
  <c r="L935" i="2"/>
  <c r="M935" i="2"/>
  <c r="N935" i="2"/>
  <c r="O935" i="2"/>
  <c r="O936" i="2"/>
  <c r="D937" i="2"/>
  <c r="E937" i="2"/>
  <c r="F937" i="2"/>
  <c r="G937" i="2"/>
  <c r="H937" i="2"/>
  <c r="I937" i="2"/>
  <c r="J937" i="2"/>
  <c r="K937" i="2"/>
  <c r="L937" i="2"/>
  <c r="M937" i="2"/>
  <c r="N937" i="2"/>
  <c r="O937" i="2"/>
  <c r="D938" i="2"/>
  <c r="E938" i="2"/>
  <c r="F938" i="2"/>
  <c r="G938" i="2"/>
  <c r="H938" i="2"/>
  <c r="I938" i="2"/>
  <c r="J938" i="2"/>
  <c r="K938" i="2"/>
  <c r="L938" i="2"/>
  <c r="M938" i="2"/>
  <c r="N938" i="2"/>
  <c r="O938" i="2"/>
  <c r="D939" i="2"/>
  <c r="E939" i="2"/>
  <c r="F939" i="2"/>
  <c r="G939" i="2"/>
  <c r="H939" i="2"/>
  <c r="I939" i="2"/>
  <c r="J939" i="2"/>
  <c r="K939" i="2"/>
  <c r="L939" i="2"/>
  <c r="M939" i="2"/>
  <c r="N939" i="2"/>
  <c r="O939" i="2"/>
  <c r="D940" i="2"/>
  <c r="E940" i="2"/>
  <c r="F940" i="2"/>
  <c r="G940" i="2"/>
  <c r="H940" i="2"/>
  <c r="I940" i="2"/>
  <c r="J940" i="2"/>
  <c r="K940" i="2"/>
  <c r="L940" i="2"/>
  <c r="M940" i="2"/>
  <c r="N940" i="2"/>
  <c r="O940" i="2"/>
  <c r="D941" i="2"/>
  <c r="E941" i="2"/>
  <c r="F941" i="2"/>
  <c r="G941" i="2"/>
  <c r="H941" i="2"/>
  <c r="I941" i="2"/>
  <c r="J941" i="2"/>
  <c r="K941" i="2"/>
  <c r="L941" i="2"/>
  <c r="M941" i="2"/>
  <c r="N941" i="2"/>
  <c r="O941" i="2"/>
  <c r="D942" i="2"/>
  <c r="E942" i="2"/>
  <c r="F942" i="2"/>
  <c r="G942" i="2"/>
  <c r="H942" i="2"/>
  <c r="I942" i="2"/>
  <c r="J942" i="2"/>
  <c r="K942" i="2"/>
  <c r="L942" i="2"/>
  <c r="M942" i="2"/>
  <c r="N942" i="2"/>
  <c r="O942" i="2"/>
  <c r="O943" i="2"/>
  <c r="D944" i="2"/>
  <c r="E944" i="2"/>
  <c r="F944" i="2"/>
  <c r="G944" i="2"/>
  <c r="H944" i="2"/>
  <c r="I944" i="2"/>
  <c r="J944" i="2"/>
  <c r="K944" i="2"/>
  <c r="L944" i="2"/>
  <c r="M944" i="2"/>
  <c r="N944" i="2"/>
  <c r="O944" i="2"/>
  <c r="D945" i="2"/>
  <c r="E945" i="2"/>
  <c r="F945" i="2"/>
  <c r="G945" i="2"/>
  <c r="H945" i="2"/>
  <c r="I945" i="2"/>
  <c r="J945" i="2"/>
  <c r="K945" i="2"/>
  <c r="L945" i="2"/>
  <c r="M945" i="2"/>
  <c r="N945" i="2"/>
  <c r="O945" i="2"/>
  <c r="D946" i="2"/>
  <c r="E946" i="2"/>
  <c r="F946" i="2"/>
  <c r="G946" i="2"/>
  <c r="H946" i="2"/>
  <c r="I946" i="2"/>
  <c r="J946" i="2"/>
  <c r="K946" i="2"/>
  <c r="L946" i="2"/>
  <c r="M946" i="2"/>
  <c r="N946" i="2"/>
  <c r="O946" i="2"/>
  <c r="D947" i="2"/>
  <c r="E947" i="2"/>
  <c r="F947" i="2"/>
  <c r="G947" i="2"/>
  <c r="H947" i="2"/>
  <c r="I947" i="2"/>
  <c r="J947" i="2"/>
  <c r="K947" i="2"/>
  <c r="L947" i="2"/>
  <c r="M947" i="2"/>
  <c r="N947" i="2"/>
  <c r="O947" i="2"/>
  <c r="D948" i="2"/>
  <c r="E948" i="2"/>
  <c r="F948" i="2"/>
  <c r="G948" i="2"/>
  <c r="H948" i="2"/>
  <c r="I948" i="2"/>
  <c r="J948" i="2"/>
  <c r="K948" i="2"/>
  <c r="L948" i="2"/>
  <c r="M948" i="2"/>
  <c r="N948" i="2"/>
  <c r="O948" i="2"/>
  <c r="D949" i="2"/>
  <c r="E949" i="2"/>
  <c r="F949" i="2"/>
  <c r="G949" i="2"/>
  <c r="H949" i="2"/>
  <c r="I949" i="2"/>
  <c r="J949" i="2"/>
  <c r="K949" i="2"/>
  <c r="L949" i="2"/>
  <c r="M949" i="2"/>
  <c r="N949" i="2"/>
  <c r="O949" i="2"/>
  <c r="D950" i="2"/>
  <c r="E950" i="2"/>
  <c r="F950" i="2"/>
  <c r="G950" i="2"/>
  <c r="H950" i="2"/>
  <c r="I950" i="2"/>
  <c r="J950" i="2"/>
  <c r="K950" i="2"/>
  <c r="L950" i="2"/>
  <c r="M950" i="2"/>
  <c r="N950" i="2"/>
  <c r="O950" i="2"/>
  <c r="D951" i="2"/>
  <c r="E951" i="2"/>
  <c r="F951" i="2"/>
  <c r="G951" i="2"/>
  <c r="H951" i="2"/>
  <c r="I951" i="2"/>
  <c r="J951" i="2"/>
  <c r="K951" i="2"/>
  <c r="L951" i="2"/>
  <c r="M951" i="2"/>
  <c r="N951" i="2"/>
  <c r="O951" i="2"/>
  <c r="O952" i="2"/>
  <c r="D953" i="2"/>
  <c r="E953" i="2"/>
  <c r="F953" i="2"/>
  <c r="G953" i="2"/>
  <c r="H953" i="2"/>
  <c r="I953" i="2"/>
  <c r="J953" i="2"/>
  <c r="K953" i="2"/>
  <c r="L953" i="2"/>
  <c r="M953" i="2"/>
  <c r="N953" i="2"/>
  <c r="O953" i="2"/>
  <c r="D954" i="2"/>
  <c r="E954" i="2"/>
  <c r="F954" i="2"/>
  <c r="G954" i="2"/>
  <c r="H954" i="2"/>
  <c r="I954" i="2"/>
  <c r="J954" i="2"/>
  <c r="K954" i="2"/>
  <c r="L954" i="2"/>
  <c r="M954" i="2"/>
  <c r="N954" i="2"/>
  <c r="O954" i="2"/>
  <c r="D955" i="2"/>
  <c r="E955" i="2"/>
  <c r="F955" i="2"/>
  <c r="G955" i="2"/>
  <c r="H955" i="2"/>
  <c r="I955" i="2"/>
  <c r="J955" i="2"/>
  <c r="K955" i="2"/>
  <c r="L955" i="2"/>
  <c r="M955" i="2"/>
  <c r="N955" i="2"/>
  <c r="O955" i="2"/>
  <c r="D956" i="2"/>
  <c r="E956" i="2"/>
  <c r="F956" i="2"/>
  <c r="G956" i="2"/>
  <c r="H956" i="2"/>
  <c r="I956" i="2"/>
  <c r="J956" i="2"/>
  <c r="K956" i="2"/>
  <c r="L956" i="2"/>
  <c r="M956" i="2"/>
  <c r="N956" i="2"/>
  <c r="O956" i="2"/>
  <c r="D957" i="2"/>
  <c r="E957" i="2"/>
  <c r="F957" i="2"/>
  <c r="G957" i="2"/>
  <c r="H957" i="2"/>
  <c r="I957" i="2"/>
  <c r="J957" i="2"/>
  <c r="K957" i="2"/>
  <c r="L957" i="2"/>
  <c r="M957" i="2"/>
  <c r="N957" i="2"/>
  <c r="O957" i="2"/>
  <c r="D958" i="2"/>
  <c r="E958" i="2"/>
  <c r="F958" i="2"/>
  <c r="G958" i="2"/>
  <c r="H958" i="2"/>
  <c r="I958" i="2"/>
  <c r="J958" i="2"/>
  <c r="K958" i="2"/>
  <c r="L958" i="2"/>
  <c r="M958" i="2"/>
  <c r="N958" i="2"/>
  <c r="O958" i="2"/>
  <c r="D959" i="2"/>
  <c r="E959" i="2"/>
  <c r="F959" i="2"/>
  <c r="G959" i="2"/>
  <c r="H959" i="2"/>
  <c r="I959" i="2"/>
  <c r="J959" i="2"/>
  <c r="K959" i="2"/>
  <c r="L959" i="2"/>
  <c r="M959" i="2"/>
  <c r="N959" i="2"/>
  <c r="O959" i="2"/>
  <c r="O960" i="2"/>
  <c r="D961" i="2"/>
  <c r="E961" i="2"/>
  <c r="F961" i="2"/>
  <c r="G961" i="2"/>
  <c r="H961" i="2"/>
  <c r="I961" i="2"/>
  <c r="J961" i="2"/>
  <c r="K961" i="2"/>
  <c r="L961" i="2"/>
  <c r="M961" i="2"/>
  <c r="N961" i="2"/>
  <c r="O961" i="2"/>
  <c r="D962" i="2"/>
  <c r="E962" i="2"/>
  <c r="F962" i="2"/>
  <c r="G962" i="2"/>
  <c r="H962" i="2"/>
  <c r="I962" i="2"/>
  <c r="J962" i="2"/>
  <c r="K962" i="2"/>
  <c r="L962" i="2"/>
  <c r="M962" i="2"/>
  <c r="N962" i="2"/>
  <c r="O962" i="2"/>
  <c r="D963" i="2"/>
  <c r="E963" i="2"/>
  <c r="F963" i="2"/>
  <c r="G963" i="2"/>
  <c r="H963" i="2"/>
  <c r="I963" i="2"/>
  <c r="J963" i="2"/>
  <c r="K963" i="2"/>
  <c r="L963" i="2"/>
  <c r="M963" i="2"/>
  <c r="N963" i="2"/>
  <c r="O963" i="2"/>
  <c r="D964" i="2"/>
  <c r="E964" i="2"/>
  <c r="F964" i="2"/>
  <c r="G964" i="2"/>
  <c r="H964" i="2"/>
  <c r="I964" i="2"/>
  <c r="J964" i="2"/>
  <c r="K964" i="2"/>
  <c r="L964" i="2"/>
  <c r="M964" i="2"/>
  <c r="N964" i="2"/>
  <c r="O964" i="2"/>
  <c r="D965" i="2"/>
  <c r="E965" i="2"/>
  <c r="F965" i="2"/>
  <c r="G965" i="2"/>
  <c r="H965" i="2"/>
  <c r="I965" i="2"/>
  <c r="J965" i="2"/>
  <c r="K965" i="2"/>
  <c r="L965" i="2"/>
  <c r="M965" i="2"/>
  <c r="N965" i="2"/>
  <c r="O965" i="2"/>
  <c r="O800" i="2"/>
  <c r="D801" i="2"/>
  <c r="E801" i="2"/>
  <c r="F801" i="2"/>
  <c r="G801" i="2"/>
  <c r="H801" i="2"/>
  <c r="I801" i="2"/>
  <c r="J801" i="2"/>
  <c r="K801" i="2"/>
  <c r="L801" i="2"/>
  <c r="M801" i="2"/>
  <c r="N801" i="2"/>
  <c r="O801" i="2"/>
  <c r="D802" i="2"/>
  <c r="E802" i="2"/>
  <c r="F802" i="2"/>
  <c r="G802" i="2"/>
  <c r="H802" i="2"/>
  <c r="I802" i="2"/>
  <c r="J802" i="2"/>
  <c r="K802" i="2"/>
  <c r="L802" i="2"/>
  <c r="M802" i="2"/>
  <c r="N802" i="2"/>
  <c r="O802" i="2"/>
  <c r="D803" i="2"/>
  <c r="E803" i="2"/>
  <c r="F803" i="2"/>
  <c r="G803" i="2"/>
  <c r="H803" i="2"/>
  <c r="I803" i="2"/>
  <c r="J803" i="2"/>
  <c r="K803" i="2"/>
  <c r="L803" i="2"/>
  <c r="M803" i="2"/>
  <c r="N803" i="2"/>
  <c r="O803" i="2"/>
  <c r="D804" i="2"/>
  <c r="E804" i="2"/>
  <c r="F804" i="2"/>
  <c r="G804" i="2"/>
  <c r="H804" i="2"/>
  <c r="I804" i="2"/>
  <c r="J804" i="2"/>
  <c r="K804" i="2"/>
  <c r="L804" i="2"/>
  <c r="M804" i="2"/>
  <c r="N804" i="2"/>
  <c r="O804" i="2"/>
  <c r="D805" i="2"/>
  <c r="E805" i="2"/>
  <c r="F805" i="2"/>
  <c r="G805" i="2"/>
  <c r="H805" i="2"/>
  <c r="I805" i="2"/>
  <c r="J805" i="2"/>
  <c r="K805" i="2"/>
  <c r="L805" i="2"/>
  <c r="M805" i="2"/>
  <c r="N805" i="2"/>
  <c r="O805" i="2"/>
  <c r="D806" i="2"/>
  <c r="E806" i="2"/>
  <c r="F806" i="2"/>
  <c r="G806" i="2"/>
  <c r="H806" i="2"/>
  <c r="I806" i="2"/>
  <c r="J806" i="2"/>
  <c r="K806" i="2"/>
  <c r="L806" i="2"/>
  <c r="M806" i="2"/>
  <c r="N806" i="2"/>
  <c r="O806" i="2"/>
  <c r="O807" i="2"/>
  <c r="D808" i="2"/>
  <c r="E808" i="2"/>
  <c r="F808" i="2"/>
  <c r="G808" i="2"/>
  <c r="H808" i="2"/>
  <c r="I808" i="2"/>
  <c r="J808" i="2"/>
  <c r="K808" i="2"/>
  <c r="L808" i="2"/>
  <c r="M808" i="2"/>
  <c r="N808" i="2"/>
  <c r="O808" i="2"/>
  <c r="D809" i="2"/>
  <c r="E809" i="2"/>
  <c r="F809" i="2"/>
  <c r="G809" i="2"/>
  <c r="H809" i="2"/>
  <c r="I809" i="2"/>
  <c r="J809" i="2"/>
  <c r="K809" i="2"/>
  <c r="L809" i="2"/>
  <c r="M809" i="2"/>
  <c r="N809" i="2"/>
  <c r="O809" i="2"/>
  <c r="D810" i="2"/>
  <c r="E810" i="2"/>
  <c r="F810" i="2"/>
  <c r="G810" i="2"/>
  <c r="H810" i="2"/>
  <c r="I810" i="2"/>
  <c r="J810" i="2"/>
  <c r="K810" i="2"/>
  <c r="L810" i="2"/>
  <c r="M810" i="2"/>
  <c r="N810" i="2"/>
  <c r="O810" i="2"/>
  <c r="D811" i="2"/>
  <c r="E811" i="2"/>
  <c r="F811" i="2"/>
  <c r="G811" i="2"/>
  <c r="H811" i="2"/>
  <c r="I811" i="2"/>
  <c r="J811" i="2"/>
  <c r="K811" i="2"/>
  <c r="L811" i="2"/>
  <c r="M811" i="2"/>
  <c r="N811" i="2"/>
  <c r="O811" i="2"/>
  <c r="O812" i="2"/>
  <c r="D813" i="2"/>
  <c r="E813" i="2"/>
  <c r="F813" i="2"/>
  <c r="G813" i="2"/>
  <c r="H813" i="2"/>
  <c r="I813" i="2"/>
  <c r="J813" i="2"/>
  <c r="K813" i="2"/>
  <c r="L813" i="2"/>
  <c r="M813" i="2"/>
  <c r="N813" i="2"/>
  <c r="O813" i="2"/>
  <c r="D814" i="2"/>
  <c r="E814" i="2"/>
  <c r="F814" i="2"/>
  <c r="G814" i="2"/>
  <c r="H814" i="2"/>
  <c r="I814" i="2"/>
  <c r="J814" i="2"/>
  <c r="K814" i="2"/>
  <c r="L814" i="2"/>
  <c r="M814" i="2"/>
  <c r="N814" i="2"/>
  <c r="O814" i="2"/>
  <c r="D815" i="2"/>
  <c r="E815" i="2"/>
  <c r="F815" i="2"/>
  <c r="G815" i="2"/>
  <c r="H815" i="2"/>
  <c r="I815" i="2"/>
  <c r="J815" i="2"/>
  <c r="K815" i="2"/>
  <c r="L815" i="2"/>
  <c r="M815" i="2"/>
  <c r="N815" i="2"/>
  <c r="O815" i="2"/>
  <c r="D816" i="2"/>
  <c r="E816" i="2"/>
  <c r="F816" i="2"/>
  <c r="G816" i="2"/>
  <c r="H816" i="2"/>
  <c r="I816" i="2"/>
  <c r="J816" i="2"/>
  <c r="K816" i="2"/>
  <c r="L816" i="2"/>
  <c r="M816" i="2"/>
  <c r="N816" i="2"/>
  <c r="O816" i="2"/>
  <c r="D817" i="2"/>
  <c r="E817" i="2"/>
  <c r="F817" i="2"/>
  <c r="G817" i="2"/>
  <c r="H817" i="2"/>
  <c r="I817" i="2"/>
  <c r="J817" i="2"/>
  <c r="K817" i="2"/>
  <c r="L817" i="2"/>
  <c r="M817" i="2"/>
  <c r="N817" i="2"/>
  <c r="O817" i="2"/>
  <c r="D818" i="2"/>
  <c r="E818" i="2"/>
  <c r="F818" i="2"/>
  <c r="G818" i="2"/>
  <c r="H818" i="2"/>
  <c r="I818" i="2"/>
  <c r="J818" i="2"/>
  <c r="K818" i="2"/>
  <c r="L818" i="2"/>
  <c r="M818" i="2"/>
  <c r="N818" i="2"/>
  <c r="O818" i="2"/>
  <c r="D819" i="2"/>
  <c r="E819" i="2"/>
  <c r="F819" i="2"/>
  <c r="G819" i="2"/>
  <c r="H819" i="2"/>
  <c r="I819" i="2"/>
  <c r="J819" i="2"/>
  <c r="K819" i="2"/>
  <c r="L819" i="2"/>
  <c r="M819" i="2"/>
  <c r="N819" i="2"/>
  <c r="O819" i="2"/>
  <c r="O820" i="2"/>
  <c r="D821" i="2"/>
  <c r="E821" i="2"/>
  <c r="F821" i="2"/>
  <c r="G821" i="2"/>
  <c r="H821" i="2"/>
  <c r="I821" i="2"/>
  <c r="J821" i="2"/>
  <c r="K821" i="2"/>
  <c r="L821" i="2"/>
  <c r="M821" i="2"/>
  <c r="N821" i="2"/>
  <c r="O821" i="2"/>
  <c r="D822" i="2"/>
  <c r="E822" i="2"/>
  <c r="F822" i="2"/>
  <c r="G822" i="2"/>
  <c r="H822" i="2"/>
  <c r="I822" i="2"/>
  <c r="J822" i="2"/>
  <c r="K822" i="2"/>
  <c r="L822" i="2"/>
  <c r="M822" i="2"/>
  <c r="N822" i="2"/>
  <c r="O822" i="2"/>
  <c r="D823" i="2"/>
  <c r="E823" i="2"/>
  <c r="F823" i="2"/>
  <c r="G823" i="2"/>
  <c r="H823" i="2"/>
  <c r="I823" i="2"/>
  <c r="J823" i="2"/>
  <c r="K823" i="2"/>
  <c r="L823" i="2"/>
  <c r="M823" i="2"/>
  <c r="N823" i="2"/>
  <c r="O823" i="2"/>
  <c r="D824" i="2"/>
  <c r="E824" i="2"/>
  <c r="F824" i="2"/>
  <c r="G824" i="2"/>
  <c r="H824" i="2"/>
  <c r="I824" i="2"/>
  <c r="J824" i="2"/>
  <c r="K824" i="2"/>
  <c r="L824" i="2"/>
  <c r="M824" i="2"/>
  <c r="N824" i="2"/>
  <c r="O824" i="2"/>
  <c r="D825" i="2"/>
  <c r="E825" i="2"/>
  <c r="F825" i="2"/>
  <c r="G825" i="2"/>
  <c r="H825" i="2"/>
  <c r="I825" i="2"/>
  <c r="J825" i="2"/>
  <c r="K825" i="2"/>
  <c r="L825" i="2"/>
  <c r="M825" i="2"/>
  <c r="N825" i="2"/>
  <c r="O825" i="2"/>
  <c r="D826" i="2"/>
  <c r="E826" i="2"/>
  <c r="F826" i="2"/>
  <c r="G826" i="2"/>
  <c r="H826" i="2"/>
  <c r="I826" i="2"/>
  <c r="J826" i="2"/>
  <c r="K826" i="2"/>
  <c r="L826" i="2"/>
  <c r="M826" i="2"/>
  <c r="N826" i="2"/>
  <c r="O826" i="2"/>
  <c r="D827" i="2"/>
  <c r="E827" i="2"/>
  <c r="F827" i="2"/>
  <c r="G827" i="2"/>
  <c r="H827" i="2"/>
  <c r="I827" i="2"/>
  <c r="J827" i="2"/>
  <c r="K827" i="2"/>
  <c r="L827" i="2"/>
  <c r="M827" i="2"/>
  <c r="N827" i="2"/>
  <c r="O827" i="2"/>
  <c r="D828" i="2"/>
  <c r="E828" i="2"/>
  <c r="F828" i="2"/>
  <c r="G828" i="2"/>
  <c r="H828" i="2"/>
  <c r="I828" i="2"/>
  <c r="J828" i="2"/>
  <c r="K828" i="2"/>
  <c r="L828" i="2"/>
  <c r="M828" i="2"/>
  <c r="N828" i="2"/>
  <c r="O828" i="2"/>
  <c r="O829" i="2"/>
  <c r="D830" i="2"/>
  <c r="E830" i="2"/>
  <c r="F830" i="2"/>
  <c r="G830" i="2"/>
  <c r="H830" i="2"/>
  <c r="I830" i="2"/>
  <c r="J830" i="2"/>
  <c r="K830" i="2"/>
  <c r="L830" i="2"/>
  <c r="M830" i="2"/>
  <c r="N830" i="2"/>
  <c r="O830" i="2"/>
  <c r="D831" i="2"/>
  <c r="E831" i="2"/>
  <c r="F831" i="2"/>
  <c r="G831" i="2"/>
  <c r="H831" i="2"/>
  <c r="I831" i="2"/>
  <c r="J831" i="2"/>
  <c r="K831" i="2"/>
  <c r="L831" i="2"/>
  <c r="M831" i="2"/>
  <c r="N831" i="2"/>
  <c r="O831" i="2"/>
  <c r="D832" i="2"/>
  <c r="E832" i="2"/>
  <c r="F832" i="2"/>
  <c r="G832" i="2"/>
  <c r="H832" i="2"/>
  <c r="I832" i="2"/>
  <c r="J832" i="2"/>
  <c r="K832" i="2"/>
  <c r="L832" i="2"/>
  <c r="M832" i="2"/>
  <c r="N832" i="2"/>
  <c r="O832" i="2"/>
  <c r="D833" i="2"/>
  <c r="E833" i="2"/>
  <c r="F833" i="2"/>
  <c r="G833" i="2"/>
  <c r="H833" i="2"/>
  <c r="I833" i="2"/>
  <c r="J833" i="2"/>
  <c r="K833" i="2"/>
  <c r="L833" i="2"/>
  <c r="M833" i="2"/>
  <c r="N833" i="2"/>
  <c r="O833" i="2"/>
  <c r="D834" i="2"/>
  <c r="E834" i="2"/>
  <c r="F834" i="2"/>
  <c r="G834" i="2"/>
  <c r="H834" i="2"/>
  <c r="I834" i="2"/>
  <c r="J834" i="2"/>
  <c r="K834" i="2"/>
  <c r="L834" i="2"/>
  <c r="M834" i="2"/>
  <c r="N834" i="2"/>
  <c r="O834" i="2"/>
  <c r="D835" i="2"/>
  <c r="E835" i="2"/>
  <c r="F835" i="2"/>
  <c r="G835" i="2"/>
  <c r="H835" i="2"/>
  <c r="I835" i="2"/>
  <c r="J835" i="2"/>
  <c r="K835" i="2"/>
  <c r="L835" i="2"/>
  <c r="M835" i="2"/>
  <c r="N835" i="2"/>
  <c r="O835" i="2"/>
  <c r="D836" i="2"/>
  <c r="E836" i="2"/>
  <c r="F836" i="2"/>
  <c r="G836" i="2"/>
  <c r="H836" i="2"/>
  <c r="I836" i="2"/>
  <c r="J836" i="2"/>
  <c r="K836" i="2"/>
  <c r="L836" i="2"/>
  <c r="M836" i="2"/>
  <c r="N836" i="2"/>
  <c r="O836" i="2"/>
  <c r="D837" i="2"/>
  <c r="E837" i="2"/>
  <c r="F837" i="2"/>
  <c r="G837" i="2"/>
  <c r="H837" i="2"/>
  <c r="I837" i="2"/>
  <c r="J837" i="2"/>
  <c r="K837" i="2"/>
  <c r="L837" i="2"/>
  <c r="M837" i="2"/>
  <c r="N837" i="2"/>
  <c r="O837" i="2"/>
  <c r="O838" i="2"/>
  <c r="D839" i="2"/>
  <c r="E839" i="2"/>
  <c r="F839" i="2"/>
  <c r="G839" i="2"/>
  <c r="H839" i="2"/>
  <c r="I839" i="2"/>
  <c r="J839" i="2"/>
  <c r="K839" i="2"/>
  <c r="L839" i="2"/>
  <c r="M839" i="2"/>
  <c r="N839" i="2"/>
  <c r="O839" i="2"/>
  <c r="D840" i="2"/>
  <c r="E840" i="2"/>
  <c r="F840" i="2"/>
  <c r="G840" i="2"/>
  <c r="H840" i="2"/>
  <c r="I840" i="2"/>
  <c r="J840" i="2"/>
  <c r="K840" i="2"/>
  <c r="L840" i="2"/>
  <c r="M840" i="2"/>
  <c r="N840" i="2"/>
  <c r="O840" i="2"/>
  <c r="D841" i="2"/>
  <c r="E841" i="2"/>
  <c r="F841" i="2"/>
  <c r="G841" i="2"/>
  <c r="H841" i="2"/>
  <c r="I841" i="2"/>
  <c r="J841" i="2"/>
  <c r="K841" i="2"/>
  <c r="L841" i="2"/>
  <c r="M841" i="2"/>
  <c r="N841" i="2"/>
  <c r="O841" i="2"/>
  <c r="D842" i="2"/>
  <c r="E842" i="2"/>
  <c r="F842" i="2"/>
  <c r="G842" i="2"/>
  <c r="H842" i="2"/>
  <c r="I842" i="2"/>
  <c r="J842" i="2"/>
  <c r="K842" i="2"/>
  <c r="L842" i="2"/>
  <c r="M842" i="2"/>
  <c r="N842" i="2"/>
  <c r="O842" i="2"/>
  <c r="D843" i="2"/>
  <c r="E843" i="2"/>
  <c r="F843" i="2"/>
  <c r="G843" i="2"/>
  <c r="H843" i="2"/>
  <c r="I843" i="2"/>
  <c r="J843" i="2"/>
  <c r="K843" i="2"/>
  <c r="L843" i="2"/>
  <c r="M843" i="2"/>
  <c r="N843" i="2"/>
  <c r="O843" i="2"/>
  <c r="D844" i="2"/>
  <c r="E844" i="2"/>
  <c r="F844" i="2"/>
  <c r="G844" i="2"/>
  <c r="H844" i="2"/>
  <c r="I844" i="2"/>
  <c r="J844" i="2"/>
  <c r="K844" i="2"/>
  <c r="L844" i="2"/>
  <c r="M844" i="2"/>
  <c r="N844" i="2"/>
  <c r="O844" i="2"/>
  <c r="D845" i="2"/>
  <c r="E845" i="2"/>
  <c r="F845" i="2"/>
  <c r="G845" i="2"/>
  <c r="H845" i="2"/>
  <c r="I845" i="2"/>
  <c r="J845" i="2"/>
  <c r="K845" i="2"/>
  <c r="L845" i="2"/>
  <c r="M845" i="2"/>
  <c r="N845" i="2"/>
  <c r="O845" i="2"/>
  <c r="D846" i="2"/>
  <c r="E846" i="2"/>
  <c r="F846" i="2"/>
  <c r="G846" i="2"/>
  <c r="H846" i="2"/>
  <c r="I846" i="2"/>
  <c r="J846" i="2"/>
  <c r="K846" i="2"/>
  <c r="L846" i="2"/>
  <c r="M846" i="2"/>
  <c r="N846" i="2"/>
  <c r="O846" i="2"/>
  <c r="D847" i="2"/>
  <c r="E847" i="2"/>
  <c r="F847" i="2"/>
  <c r="G847" i="2"/>
  <c r="H847" i="2"/>
  <c r="I847" i="2"/>
  <c r="J847" i="2"/>
  <c r="K847" i="2"/>
  <c r="L847" i="2"/>
  <c r="M847" i="2"/>
  <c r="N847" i="2"/>
  <c r="O847" i="2"/>
  <c r="D848" i="2"/>
  <c r="E848" i="2"/>
  <c r="F848" i="2"/>
  <c r="G848" i="2"/>
  <c r="H848" i="2"/>
  <c r="I848" i="2"/>
  <c r="J848" i="2"/>
  <c r="K848" i="2"/>
  <c r="L848" i="2"/>
  <c r="M848" i="2"/>
  <c r="N848" i="2"/>
  <c r="O848" i="2"/>
  <c r="D849" i="2"/>
  <c r="E849" i="2"/>
  <c r="F849" i="2"/>
  <c r="G849" i="2"/>
  <c r="H849" i="2"/>
  <c r="I849" i="2"/>
  <c r="J849" i="2"/>
  <c r="K849" i="2"/>
  <c r="L849" i="2"/>
  <c r="M849" i="2"/>
  <c r="N849" i="2"/>
  <c r="O849" i="2"/>
  <c r="D850" i="2"/>
  <c r="E850" i="2"/>
  <c r="F850" i="2"/>
  <c r="G850" i="2"/>
  <c r="H850" i="2"/>
  <c r="I850" i="2"/>
  <c r="J850" i="2"/>
  <c r="K850" i="2"/>
  <c r="L850" i="2"/>
  <c r="M850" i="2"/>
  <c r="N850" i="2"/>
  <c r="O850" i="2"/>
  <c r="D851" i="2"/>
  <c r="E851" i="2"/>
  <c r="F851" i="2"/>
  <c r="G851" i="2"/>
  <c r="H851" i="2"/>
  <c r="I851" i="2"/>
  <c r="J851" i="2"/>
  <c r="K851" i="2"/>
  <c r="L851" i="2"/>
  <c r="M851" i="2"/>
  <c r="N851" i="2"/>
  <c r="O851" i="2"/>
  <c r="D852" i="2"/>
  <c r="E852" i="2"/>
  <c r="F852" i="2"/>
  <c r="G852" i="2"/>
  <c r="H852" i="2"/>
  <c r="I852" i="2"/>
  <c r="J852" i="2"/>
  <c r="K852" i="2"/>
  <c r="L852" i="2"/>
  <c r="M852" i="2"/>
  <c r="N852" i="2"/>
  <c r="O852" i="2"/>
  <c r="D853" i="2"/>
  <c r="E853" i="2"/>
  <c r="F853" i="2"/>
  <c r="G853" i="2"/>
  <c r="H853" i="2"/>
  <c r="I853" i="2"/>
  <c r="J853" i="2"/>
  <c r="K853" i="2"/>
  <c r="L853" i="2"/>
  <c r="M853" i="2"/>
  <c r="N853" i="2"/>
  <c r="O853" i="2"/>
  <c r="D854" i="2"/>
  <c r="E854" i="2"/>
  <c r="F854" i="2"/>
  <c r="G854" i="2"/>
  <c r="H854" i="2"/>
  <c r="I854" i="2"/>
  <c r="J854" i="2"/>
  <c r="K854" i="2"/>
  <c r="L854" i="2"/>
  <c r="M854" i="2"/>
  <c r="N854" i="2"/>
  <c r="O854" i="2"/>
  <c r="D855" i="2"/>
  <c r="E855" i="2"/>
  <c r="F855" i="2"/>
  <c r="G855" i="2"/>
  <c r="H855" i="2"/>
  <c r="I855" i="2"/>
  <c r="J855" i="2"/>
  <c r="K855" i="2"/>
  <c r="L855" i="2"/>
  <c r="M855" i="2"/>
  <c r="N855" i="2"/>
  <c r="O855" i="2"/>
  <c r="D856" i="2"/>
  <c r="E856" i="2"/>
  <c r="F856" i="2"/>
  <c r="G856" i="2"/>
  <c r="H856" i="2"/>
  <c r="I856" i="2"/>
  <c r="J856" i="2"/>
  <c r="K856" i="2"/>
  <c r="L856" i="2"/>
  <c r="M856" i="2"/>
  <c r="N856" i="2"/>
  <c r="O856" i="2"/>
  <c r="O857" i="2"/>
  <c r="D858" i="2"/>
  <c r="E858" i="2"/>
  <c r="F858" i="2"/>
  <c r="G858" i="2"/>
  <c r="H858" i="2"/>
  <c r="I858" i="2"/>
  <c r="J858" i="2"/>
  <c r="K858" i="2"/>
  <c r="L858" i="2"/>
  <c r="M858" i="2"/>
  <c r="N858" i="2"/>
  <c r="O858" i="2"/>
  <c r="D859" i="2"/>
  <c r="E859" i="2"/>
  <c r="F859" i="2"/>
  <c r="G859" i="2"/>
  <c r="H859" i="2"/>
  <c r="I859" i="2"/>
  <c r="J859" i="2"/>
  <c r="K859" i="2"/>
  <c r="L859" i="2"/>
  <c r="M859" i="2"/>
  <c r="N859" i="2"/>
  <c r="O859" i="2"/>
  <c r="D860" i="2"/>
  <c r="E860" i="2"/>
  <c r="F860" i="2"/>
  <c r="G860" i="2"/>
  <c r="H860" i="2"/>
  <c r="I860" i="2"/>
  <c r="J860" i="2"/>
  <c r="K860" i="2"/>
  <c r="L860" i="2"/>
  <c r="M860" i="2"/>
  <c r="N860" i="2"/>
  <c r="O860" i="2"/>
  <c r="D861" i="2"/>
  <c r="E861" i="2"/>
  <c r="F861" i="2"/>
  <c r="G861" i="2"/>
  <c r="H861" i="2"/>
  <c r="I861" i="2"/>
  <c r="J861" i="2"/>
  <c r="K861" i="2"/>
  <c r="L861" i="2"/>
  <c r="M861" i="2"/>
  <c r="N861" i="2"/>
  <c r="O861" i="2"/>
  <c r="D862" i="2"/>
  <c r="E862" i="2"/>
  <c r="F862" i="2"/>
  <c r="G862" i="2"/>
  <c r="H862" i="2"/>
  <c r="I862" i="2"/>
  <c r="J862" i="2"/>
  <c r="K862" i="2"/>
  <c r="L862" i="2"/>
  <c r="M862" i="2"/>
  <c r="N862" i="2"/>
  <c r="O862" i="2"/>
  <c r="D863" i="2"/>
  <c r="E863" i="2"/>
  <c r="F863" i="2"/>
  <c r="G863" i="2"/>
  <c r="H863" i="2"/>
  <c r="I863" i="2"/>
  <c r="J863" i="2"/>
  <c r="K863" i="2"/>
  <c r="L863" i="2"/>
  <c r="M863" i="2"/>
  <c r="N863" i="2"/>
  <c r="O863" i="2"/>
  <c r="D864" i="2"/>
  <c r="E864" i="2"/>
  <c r="F864" i="2"/>
  <c r="G864" i="2"/>
  <c r="H864" i="2"/>
  <c r="I864" i="2"/>
  <c r="J864" i="2"/>
  <c r="K864" i="2"/>
  <c r="L864" i="2"/>
  <c r="M864" i="2"/>
  <c r="N864" i="2"/>
  <c r="O864" i="2"/>
  <c r="D865" i="2"/>
  <c r="E865" i="2"/>
  <c r="F865" i="2"/>
  <c r="G865" i="2"/>
  <c r="H865" i="2"/>
  <c r="I865" i="2"/>
  <c r="J865" i="2"/>
  <c r="K865" i="2"/>
  <c r="L865" i="2"/>
  <c r="M865" i="2"/>
  <c r="N865" i="2"/>
  <c r="O865" i="2"/>
  <c r="D866" i="2"/>
  <c r="E866" i="2"/>
  <c r="F866" i="2"/>
  <c r="G866" i="2"/>
  <c r="H866" i="2"/>
  <c r="I866" i="2"/>
  <c r="J866" i="2"/>
  <c r="K866" i="2"/>
  <c r="L866" i="2"/>
  <c r="M866" i="2"/>
  <c r="N866" i="2"/>
  <c r="O866" i="2"/>
  <c r="D867" i="2"/>
  <c r="E867" i="2"/>
  <c r="F867" i="2"/>
  <c r="G867" i="2"/>
  <c r="H867" i="2"/>
  <c r="I867" i="2"/>
  <c r="J867" i="2"/>
  <c r="K867" i="2"/>
  <c r="L867" i="2"/>
  <c r="M867" i="2"/>
  <c r="N867" i="2"/>
  <c r="O867" i="2"/>
  <c r="D868" i="2"/>
  <c r="E868" i="2"/>
  <c r="F868" i="2"/>
  <c r="G868" i="2"/>
  <c r="H868" i="2"/>
  <c r="I868" i="2"/>
  <c r="J868" i="2"/>
  <c r="K868" i="2"/>
  <c r="L868" i="2"/>
  <c r="M868" i="2"/>
  <c r="N868" i="2"/>
  <c r="O868" i="2"/>
  <c r="D869" i="2"/>
  <c r="E869" i="2"/>
  <c r="F869" i="2"/>
  <c r="G869" i="2"/>
  <c r="H869" i="2"/>
  <c r="I869" i="2"/>
  <c r="J869" i="2"/>
  <c r="K869" i="2"/>
  <c r="L869" i="2"/>
  <c r="M869" i="2"/>
  <c r="N869" i="2"/>
  <c r="O869" i="2"/>
  <c r="O870" i="2"/>
  <c r="D871" i="2"/>
  <c r="E871" i="2"/>
  <c r="F871" i="2"/>
  <c r="G871" i="2"/>
  <c r="H871" i="2"/>
  <c r="I871" i="2"/>
  <c r="J871" i="2"/>
  <c r="K871" i="2"/>
  <c r="L871" i="2"/>
  <c r="M871" i="2"/>
  <c r="N871" i="2"/>
  <c r="O871" i="2"/>
  <c r="D872" i="2"/>
  <c r="E872" i="2"/>
  <c r="F872" i="2"/>
  <c r="G872" i="2"/>
  <c r="H872" i="2"/>
  <c r="I872" i="2"/>
  <c r="J872" i="2"/>
  <c r="K872" i="2"/>
  <c r="L872" i="2"/>
  <c r="M872" i="2"/>
  <c r="N872" i="2"/>
  <c r="O872" i="2"/>
  <c r="D873" i="2"/>
  <c r="E873" i="2"/>
  <c r="F873" i="2"/>
  <c r="G873" i="2"/>
  <c r="H873" i="2"/>
  <c r="I873" i="2"/>
  <c r="J873" i="2"/>
  <c r="K873" i="2"/>
  <c r="L873" i="2"/>
  <c r="M873" i="2"/>
  <c r="N873" i="2"/>
  <c r="O873" i="2"/>
  <c r="D874" i="2"/>
  <c r="E874" i="2"/>
  <c r="F874" i="2"/>
  <c r="G874" i="2"/>
  <c r="H874" i="2"/>
  <c r="I874" i="2"/>
  <c r="J874" i="2"/>
  <c r="K874" i="2"/>
  <c r="L874" i="2"/>
  <c r="M874" i="2"/>
  <c r="N874" i="2"/>
  <c r="O874" i="2"/>
  <c r="D875" i="2"/>
  <c r="E875" i="2"/>
  <c r="F875" i="2"/>
  <c r="G875" i="2"/>
  <c r="H875" i="2"/>
  <c r="I875" i="2"/>
  <c r="J875" i="2"/>
  <c r="K875" i="2"/>
  <c r="L875" i="2"/>
  <c r="M875" i="2"/>
  <c r="N875" i="2"/>
  <c r="O875" i="2"/>
  <c r="D876" i="2"/>
  <c r="E876" i="2"/>
  <c r="F876" i="2"/>
  <c r="G876" i="2"/>
  <c r="H876" i="2"/>
  <c r="I876" i="2"/>
  <c r="J876" i="2"/>
  <c r="K876" i="2"/>
  <c r="L876" i="2"/>
  <c r="M876" i="2"/>
  <c r="N876" i="2"/>
  <c r="O876" i="2"/>
  <c r="D877" i="2"/>
  <c r="E877" i="2"/>
  <c r="F877" i="2"/>
  <c r="G877" i="2"/>
  <c r="H877" i="2"/>
  <c r="I877" i="2"/>
  <c r="J877" i="2"/>
  <c r="K877" i="2"/>
  <c r="L877" i="2"/>
  <c r="M877" i="2"/>
  <c r="N877" i="2"/>
  <c r="O877" i="2"/>
  <c r="D878" i="2"/>
  <c r="E878" i="2"/>
  <c r="F878" i="2"/>
  <c r="G878" i="2"/>
  <c r="H878" i="2"/>
  <c r="I878" i="2"/>
  <c r="J878" i="2"/>
  <c r="K878" i="2"/>
  <c r="L878" i="2"/>
  <c r="M878" i="2"/>
  <c r="N878" i="2"/>
  <c r="O878" i="2"/>
  <c r="D879" i="2"/>
  <c r="E879" i="2"/>
  <c r="F879" i="2"/>
  <c r="G879" i="2"/>
  <c r="H879" i="2"/>
  <c r="I879" i="2"/>
  <c r="J879" i="2"/>
  <c r="K879" i="2"/>
  <c r="L879" i="2"/>
  <c r="M879" i="2"/>
  <c r="N879" i="2"/>
  <c r="O879" i="2"/>
  <c r="D880" i="2"/>
  <c r="E880" i="2"/>
  <c r="F880" i="2"/>
  <c r="G880" i="2"/>
  <c r="H880" i="2"/>
  <c r="I880" i="2"/>
  <c r="J880" i="2"/>
  <c r="K880" i="2"/>
  <c r="L880" i="2"/>
  <c r="M880" i="2"/>
  <c r="N880" i="2"/>
  <c r="O880" i="2"/>
  <c r="D881" i="2"/>
  <c r="E881" i="2"/>
  <c r="F881" i="2"/>
  <c r="G881" i="2"/>
  <c r="H881" i="2"/>
  <c r="I881" i="2"/>
  <c r="J881" i="2"/>
  <c r="K881" i="2"/>
  <c r="L881" i="2"/>
  <c r="M881" i="2"/>
  <c r="N881" i="2"/>
  <c r="O881" i="2"/>
  <c r="D882" i="2"/>
  <c r="E882" i="2"/>
  <c r="F882" i="2"/>
  <c r="G882" i="2"/>
  <c r="H882" i="2"/>
  <c r="I882" i="2"/>
  <c r="J882" i="2"/>
  <c r="K882" i="2"/>
  <c r="L882" i="2"/>
  <c r="M882" i="2"/>
  <c r="N882" i="2"/>
  <c r="O882" i="2"/>
  <c r="D883" i="2"/>
  <c r="E883" i="2"/>
  <c r="F883" i="2"/>
  <c r="G883" i="2"/>
  <c r="H883" i="2"/>
  <c r="I883" i="2"/>
  <c r="J883" i="2"/>
  <c r="K883" i="2"/>
  <c r="L883" i="2"/>
  <c r="M883" i="2"/>
  <c r="N883" i="2"/>
  <c r="O883" i="2"/>
  <c r="O884" i="2"/>
  <c r="D885" i="2"/>
  <c r="E885" i="2"/>
  <c r="F885" i="2"/>
  <c r="G885" i="2"/>
  <c r="H885" i="2"/>
  <c r="I885" i="2"/>
  <c r="J885" i="2"/>
  <c r="K885" i="2"/>
  <c r="L885" i="2"/>
  <c r="M885" i="2"/>
  <c r="N885" i="2"/>
  <c r="O885" i="2"/>
  <c r="D886" i="2"/>
  <c r="E886" i="2"/>
  <c r="F886" i="2"/>
  <c r="G886" i="2"/>
  <c r="H886" i="2"/>
  <c r="I886" i="2"/>
  <c r="J886" i="2"/>
  <c r="K886" i="2"/>
  <c r="L886" i="2"/>
  <c r="M886" i="2"/>
  <c r="N886" i="2"/>
  <c r="O886" i="2"/>
  <c r="D887" i="2"/>
  <c r="E887" i="2"/>
  <c r="F887" i="2"/>
  <c r="G887" i="2"/>
  <c r="H887" i="2"/>
  <c r="I887" i="2"/>
  <c r="J887" i="2"/>
  <c r="K887" i="2"/>
  <c r="L887" i="2"/>
  <c r="M887" i="2"/>
  <c r="N887" i="2"/>
  <c r="O887" i="2"/>
  <c r="D888" i="2"/>
  <c r="E888" i="2"/>
  <c r="F888" i="2"/>
  <c r="G888" i="2"/>
  <c r="H888" i="2"/>
  <c r="I888" i="2"/>
  <c r="J888" i="2"/>
  <c r="K888" i="2"/>
  <c r="L888" i="2"/>
  <c r="M888" i="2"/>
  <c r="N888" i="2"/>
  <c r="O888" i="2"/>
  <c r="D889" i="2"/>
  <c r="E889" i="2"/>
  <c r="F889" i="2"/>
  <c r="G889" i="2"/>
  <c r="H889" i="2"/>
  <c r="I889" i="2"/>
  <c r="J889" i="2"/>
  <c r="K889" i="2"/>
  <c r="L889" i="2"/>
  <c r="M889" i="2"/>
  <c r="N889" i="2"/>
  <c r="O889" i="2"/>
  <c r="D890" i="2"/>
  <c r="E890" i="2"/>
  <c r="F890" i="2"/>
  <c r="G890" i="2"/>
  <c r="H890" i="2"/>
  <c r="I890" i="2"/>
  <c r="J890" i="2"/>
  <c r="K890" i="2"/>
  <c r="L890" i="2"/>
  <c r="M890" i="2"/>
  <c r="N890" i="2"/>
  <c r="O890" i="2"/>
  <c r="D891" i="2"/>
  <c r="E891" i="2"/>
  <c r="F891" i="2"/>
  <c r="G891" i="2"/>
  <c r="H891" i="2"/>
  <c r="I891" i="2"/>
  <c r="J891" i="2"/>
  <c r="K891" i="2"/>
  <c r="L891" i="2"/>
  <c r="M891" i="2"/>
  <c r="N891" i="2"/>
  <c r="O891" i="2"/>
  <c r="D892" i="2"/>
  <c r="E892" i="2"/>
  <c r="F892" i="2"/>
  <c r="G892" i="2"/>
  <c r="H892" i="2"/>
  <c r="I892" i="2"/>
  <c r="J892" i="2"/>
  <c r="K892" i="2"/>
  <c r="L892" i="2"/>
  <c r="M892" i="2"/>
  <c r="N892" i="2"/>
  <c r="O892" i="2"/>
  <c r="D893" i="2"/>
  <c r="E893" i="2"/>
  <c r="F893" i="2"/>
  <c r="G893" i="2"/>
  <c r="H893" i="2"/>
  <c r="I893" i="2"/>
  <c r="J893" i="2"/>
  <c r="K893" i="2"/>
  <c r="L893" i="2"/>
  <c r="M893" i="2"/>
  <c r="N893" i="2"/>
  <c r="O893" i="2"/>
  <c r="D719" i="2"/>
  <c r="E719" i="2"/>
  <c r="F719" i="2"/>
  <c r="G719" i="2"/>
  <c r="H719" i="2"/>
  <c r="I719" i="2"/>
  <c r="J719" i="2"/>
  <c r="K719" i="2"/>
  <c r="L719" i="2"/>
  <c r="M719" i="2"/>
  <c r="N719" i="2"/>
  <c r="O719" i="2"/>
  <c r="D720" i="2"/>
  <c r="E720" i="2"/>
  <c r="F720" i="2"/>
  <c r="G720" i="2"/>
  <c r="H720" i="2"/>
  <c r="I720" i="2"/>
  <c r="J720" i="2"/>
  <c r="K720" i="2"/>
  <c r="L720" i="2"/>
  <c r="M720" i="2"/>
  <c r="N720" i="2"/>
  <c r="O720" i="2"/>
  <c r="D721" i="2"/>
  <c r="E721" i="2"/>
  <c r="F721" i="2"/>
  <c r="G721" i="2"/>
  <c r="H721" i="2"/>
  <c r="I721" i="2"/>
  <c r="J721" i="2"/>
  <c r="K721" i="2"/>
  <c r="L721" i="2"/>
  <c r="M721" i="2"/>
  <c r="N721" i="2"/>
  <c r="O721" i="2"/>
  <c r="O722" i="2"/>
  <c r="D723" i="2"/>
  <c r="E723" i="2"/>
  <c r="F723" i="2"/>
  <c r="G723" i="2"/>
  <c r="H723" i="2"/>
  <c r="I723" i="2"/>
  <c r="J723" i="2"/>
  <c r="K723" i="2"/>
  <c r="L723" i="2"/>
  <c r="M723" i="2"/>
  <c r="N723" i="2"/>
  <c r="O723" i="2"/>
  <c r="D724" i="2"/>
  <c r="E724" i="2"/>
  <c r="F724" i="2"/>
  <c r="G724" i="2"/>
  <c r="H724" i="2"/>
  <c r="I724" i="2"/>
  <c r="J724" i="2"/>
  <c r="K724" i="2"/>
  <c r="L724" i="2"/>
  <c r="M724" i="2"/>
  <c r="N724" i="2"/>
  <c r="O724" i="2"/>
  <c r="D725" i="2"/>
  <c r="E725" i="2"/>
  <c r="F725" i="2"/>
  <c r="G725" i="2"/>
  <c r="H725" i="2"/>
  <c r="I725" i="2"/>
  <c r="J725" i="2"/>
  <c r="K725" i="2"/>
  <c r="L725" i="2"/>
  <c r="M725" i="2"/>
  <c r="N725" i="2"/>
  <c r="O725" i="2"/>
  <c r="D726" i="2"/>
  <c r="E726" i="2"/>
  <c r="F726" i="2"/>
  <c r="G726" i="2"/>
  <c r="H726" i="2"/>
  <c r="I726" i="2"/>
  <c r="J726" i="2"/>
  <c r="K726" i="2"/>
  <c r="L726" i="2"/>
  <c r="M726" i="2"/>
  <c r="N726" i="2"/>
  <c r="O726" i="2"/>
  <c r="D727" i="2"/>
  <c r="E727" i="2"/>
  <c r="F727" i="2"/>
  <c r="G727" i="2"/>
  <c r="H727" i="2"/>
  <c r="I727" i="2"/>
  <c r="J727" i="2"/>
  <c r="K727" i="2"/>
  <c r="L727" i="2"/>
  <c r="M727" i="2"/>
  <c r="N727" i="2"/>
  <c r="O727" i="2"/>
  <c r="D728" i="2"/>
  <c r="E728" i="2"/>
  <c r="F728" i="2"/>
  <c r="G728" i="2"/>
  <c r="H728" i="2"/>
  <c r="I728" i="2"/>
  <c r="J728" i="2"/>
  <c r="K728" i="2"/>
  <c r="L728" i="2"/>
  <c r="M728" i="2"/>
  <c r="N728" i="2"/>
  <c r="O728" i="2"/>
  <c r="D729" i="2"/>
  <c r="E729" i="2"/>
  <c r="F729" i="2"/>
  <c r="G729" i="2"/>
  <c r="H729" i="2"/>
  <c r="I729" i="2"/>
  <c r="J729" i="2"/>
  <c r="K729" i="2"/>
  <c r="L729" i="2"/>
  <c r="M729" i="2"/>
  <c r="N729" i="2"/>
  <c r="O729" i="2"/>
  <c r="D730" i="2"/>
  <c r="E730" i="2"/>
  <c r="F730" i="2"/>
  <c r="G730" i="2"/>
  <c r="H730" i="2"/>
  <c r="I730" i="2"/>
  <c r="J730" i="2"/>
  <c r="K730" i="2"/>
  <c r="L730" i="2"/>
  <c r="M730" i="2"/>
  <c r="N730" i="2"/>
  <c r="O730" i="2"/>
  <c r="D731" i="2"/>
  <c r="E731" i="2"/>
  <c r="F731" i="2"/>
  <c r="G731" i="2"/>
  <c r="H731" i="2"/>
  <c r="I731" i="2"/>
  <c r="J731" i="2"/>
  <c r="K731" i="2"/>
  <c r="L731" i="2"/>
  <c r="M731" i="2"/>
  <c r="N731" i="2"/>
  <c r="O731" i="2"/>
  <c r="O732" i="2"/>
  <c r="D733" i="2"/>
  <c r="E733" i="2"/>
  <c r="F733" i="2"/>
  <c r="G733" i="2"/>
  <c r="H733" i="2"/>
  <c r="I733" i="2"/>
  <c r="J733" i="2"/>
  <c r="K733" i="2"/>
  <c r="L733" i="2"/>
  <c r="M733" i="2"/>
  <c r="N733" i="2"/>
  <c r="O733" i="2"/>
  <c r="D734" i="2"/>
  <c r="E734" i="2"/>
  <c r="F734" i="2"/>
  <c r="G734" i="2"/>
  <c r="H734" i="2"/>
  <c r="I734" i="2"/>
  <c r="J734" i="2"/>
  <c r="K734" i="2"/>
  <c r="L734" i="2"/>
  <c r="M734" i="2"/>
  <c r="N734" i="2"/>
  <c r="O734" i="2"/>
  <c r="D735" i="2"/>
  <c r="E735" i="2"/>
  <c r="F735" i="2"/>
  <c r="G735" i="2"/>
  <c r="H735" i="2"/>
  <c r="I735" i="2"/>
  <c r="J735" i="2"/>
  <c r="K735" i="2"/>
  <c r="L735" i="2"/>
  <c r="M735" i="2"/>
  <c r="N735" i="2"/>
  <c r="O735" i="2"/>
  <c r="D736" i="2"/>
  <c r="E736" i="2"/>
  <c r="F736" i="2"/>
  <c r="G736" i="2"/>
  <c r="H736" i="2"/>
  <c r="I736" i="2"/>
  <c r="J736" i="2"/>
  <c r="K736" i="2"/>
  <c r="L736" i="2"/>
  <c r="M736" i="2"/>
  <c r="N736" i="2"/>
  <c r="O736" i="2"/>
  <c r="D737" i="2"/>
  <c r="E737" i="2"/>
  <c r="F737" i="2"/>
  <c r="G737" i="2"/>
  <c r="H737" i="2"/>
  <c r="I737" i="2"/>
  <c r="J737" i="2"/>
  <c r="K737" i="2"/>
  <c r="L737" i="2"/>
  <c r="M737" i="2"/>
  <c r="N737" i="2"/>
  <c r="O737" i="2"/>
  <c r="D738" i="2"/>
  <c r="E738" i="2"/>
  <c r="F738" i="2"/>
  <c r="G738" i="2"/>
  <c r="H738" i="2"/>
  <c r="I738" i="2"/>
  <c r="J738" i="2"/>
  <c r="K738" i="2"/>
  <c r="L738" i="2"/>
  <c r="M738" i="2"/>
  <c r="N738" i="2"/>
  <c r="O738" i="2"/>
  <c r="D739" i="2"/>
  <c r="E739" i="2"/>
  <c r="F739" i="2"/>
  <c r="G739" i="2"/>
  <c r="H739" i="2"/>
  <c r="I739" i="2"/>
  <c r="J739" i="2"/>
  <c r="K739" i="2"/>
  <c r="L739" i="2"/>
  <c r="M739" i="2"/>
  <c r="N739" i="2"/>
  <c r="O739" i="2"/>
  <c r="D740" i="2"/>
  <c r="E740" i="2"/>
  <c r="F740" i="2"/>
  <c r="G740" i="2"/>
  <c r="H740" i="2"/>
  <c r="I740" i="2"/>
  <c r="J740" i="2"/>
  <c r="K740" i="2"/>
  <c r="L740" i="2"/>
  <c r="M740" i="2"/>
  <c r="N740" i="2"/>
  <c r="O740" i="2"/>
  <c r="D741" i="2"/>
  <c r="E741" i="2"/>
  <c r="F741" i="2"/>
  <c r="G741" i="2"/>
  <c r="H741" i="2"/>
  <c r="I741" i="2"/>
  <c r="J741" i="2"/>
  <c r="K741" i="2"/>
  <c r="L741" i="2"/>
  <c r="M741" i="2"/>
  <c r="N741" i="2"/>
  <c r="O741" i="2"/>
  <c r="O742" i="2"/>
  <c r="D743" i="2"/>
  <c r="E743" i="2"/>
  <c r="F743" i="2"/>
  <c r="G743" i="2"/>
  <c r="H743" i="2"/>
  <c r="I743" i="2"/>
  <c r="J743" i="2"/>
  <c r="K743" i="2"/>
  <c r="L743" i="2"/>
  <c r="M743" i="2"/>
  <c r="N743" i="2"/>
  <c r="O743" i="2"/>
  <c r="D744" i="2"/>
  <c r="E744" i="2"/>
  <c r="F744" i="2"/>
  <c r="G744" i="2"/>
  <c r="H744" i="2"/>
  <c r="I744" i="2"/>
  <c r="J744" i="2"/>
  <c r="K744" i="2"/>
  <c r="L744" i="2"/>
  <c r="M744" i="2"/>
  <c r="N744" i="2"/>
  <c r="O744" i="2"/>
  <c r="D745" i="2"/>
  <c r="E745" i="2"/>
  <c r="F745" i="2"/>
  <c r="G745" i="2"/>
  <c r="H745" i="2"/>
  <c r="I745" i="2"/>
  <c r="J745" i="2"/>
  <c r="K745" i="2"/>
  <c r="L745" i="2"/>
  <c r="M745" i="2"/>
  <c r="N745" i="2"/>
  <c r="O745" i="2"/>
  <c r="D746" i="2"/>
  <c r="E746" i="2"/>
  <c r="F746" i="2"/>
  <c r="G746" i="2"/>
  <c r="H746" i="2"/>
  <c r="I746" i="2"/>
  <c r="J746" i="2"/>
  <c r="K746" i="2"/>
  <c r="L746" i="2"/>
  <c r="M746" i="2"/>
  <c r="N746" i="2"/>
  <c r="O746" i="2"/>
  <c r="D747" i="2"/>
  <c r="E747" i="2"/>
  <c r="F747" i="2"/>
  <c r="G747" i="2"/>
  <c r="H747" i="2"/>
  <c r="I747" i="2"/>
  <c r="J747" i="2"/>
  <c r="K747" i="2"/>
  <c r="L747" i="2"/>
  <c r="M747" i="2"/>
  <c r="N747" i="2"/>
  <c r="O747" i="2"/>
  <c r="D748" i="2"/>
  <c r="E748" i="2"/>
  <c r="F748" i="2"/>
  <c r="G748" i="2"/>
  <c r="H748" i="2"/>
  <c r="I748" i="2"/>
  <c r="J748" i="2"/>
  <c r="K748" i="2"/>
  <c r="L748" i="2"/>
  <c r="M748" i="2"/>
  <c r="N748" i="2"/>
  <c r="O748" i="2"/>
  <c r="D749" i="2"/>
  <c r="E749" i="2"/>
  <c r="F749" i="2"/>
  <c r="G749" i="2"/>
  <c r="H749" i="2"/>
  <c r="I749" i="2"/>
  <c r="J749" i="2"/>
  <c r="K749" i="2"/>
  <c r="L749" i="2"/>
  <c r="M749" i="2"/>
  <c r="N749" i="2"/>
  <c r="O749" i="2"/>
  <c r="D750" i="2"/>
  <c r="E750" i="2"/>
  <c r="F750" i="2"/>
  <c r="G750" i="2"/>
  <c r="H750" i="2"/>
  <c r="I750" i="2"/>
  <c r="J750" i="2"/>
  <c r="K750" i="2"/>
  <c r="L750" i="2"/>
  <c r="M750" i="2"/>
  <c r="N750" i="2"/>
  <c r="O750" i="2"/>
  <c r="D751" i="2"/>
  <c r="E751" i="2"/>
  <c r="F751" i="2"/>
  <c r="G751" i="2"/>
  <c r="H751" i="2"/>
  <c r="I751" i="2"/>
  <c r="J751" i="2"/>
  <c r="K751" i="2"/>
  <c r="L751" i="2"/>
  <c r="M751" i="2"/>
  <c r="N751" i="2"/>
  <c r="O751" i="2"/>
  <c r="O752" i="2"/>
  <c r="D753" i="2"/>
  <c r="E753" i="2"/>
  <c r="F753" i="2"/>
  <c r="G753" i="2"/>
  <c r="H753" i="2"/>
  <c r="I753" i="2"/>
  <c r="J753" i="2"/>
  <c r="K753" i="2"/>
  <c r="L753" i="2"/>
  <c r="M753" i="2"/>
  <c r="N753" i="2"/>
  <c r="O753" i="2"/>
  <c r="D754" i="2"/>
  <c r="E754" i="2"/>
  <c r="F754" i="2"/>
  <c r="G754" i="2"/>
  <c r="H754" i="2"/>
  <c r="I754" i="2"/>
  <c r="J754" i="2"/>
  <c r="K754" i="2"/>
  <c r="L754" i="2"/>
  <c r="M754" i="2"/>
  <c r="N754" i="2"/>
  <c r="O754" i="2"/>
  <c r="D755" i="2"/>
  <c r="E755" i="2"/>
  <c r="F755" i="2"/>
  <c r="G755" i="2"/>
  <c r="H755" i="2"/>
  <c r="I755" i="2"/>
  <c r="J755" i="2"/>
  <c r="K755" i="2"/>
  <c r="L755" i="2"/>
  <c r="M755" i="2"/>
  <c r="N755" i="2"/>
  <c r="O755" i="2"/>
  <c r="D756" i="2"/>
  <c r="E756" i="2"/>
  <c r="F756" i="2"/>
  <c r="G756" i="2"/>
  <c r="H756" i="2"/>
  <c r="I756" i="2"/>
  <c r="J756" i="2"/>
  <c r="K756" i="2"/>
  <c r="L756" i="2"/>
  <c r="M756" i="2"/>
  <c r="N756" i="2"/>
  <c r="O756" i="2"/>
  <c r="D757" i="2"/>
  <c r="E757" i="2"/>
  <c r="F757" i="2"/>
  <c r="G757" i="2"/>
  <c r="H757" i="2"/>
  <c r="I757" i="2"/>
  <c r="J757" i="2"/>
  <c r="K757" i="2"/>
  <c r="L757" i="2"/>
  <c r="M757" i="2"/>
  <c r="N757" i="2"/>
  <c r="O757" i="2"/>
  <c r="D758" i="2"/>
  <c r="E758" i="2"/>
  <c r="F758" i="2"/>
  <c r="G758" i="2"/>
  <c r="H758" i="2"/>
  <c r="I758" i="2"/>
  <c r="J758" i="2"/>
  <c r="K758" i="2"/>
  <c r="L758" i="2"/>
  <c r="M758" i="2"/>
  <c r="N758" i="2"/>
  <c r="O758" i="2"/>
  <c r="D759" i="2"/>
  <c r="E759" i="2"/>
  <c r="F759" i="2"/>
  <c r="G759" i="2"/>
  <c r="H759" i="2"/>
  <c r="I759" i="2"/>
  <c r="J759" i="2"/>
  <c r="K759" i="2"/>
  <c r="L759" i="2"/>
  <c r="M759" i="2"/>
  <c r="N759" i="2"/>
  <c r="O759" i="2"/>
  <c r="D760" i="2"/>
  <c r="E760" i="2"/>
  <c r="F760" i="2"/>
  <c r="G760" i="2"/>
  <c r="H760" i="2"/>
  <c r="I760" i="2"/>
  <c r="J760" i="2"/>
  <c r="K760" i="2"/>
  <c r="L760" i="2"/>
  <c r="M760" i="2"/>
  <c r="N760" i="2"/>
  <c r="O760" i="2"/>
  <c r="O761" i="2"/>
  <c r="D762" i="2"/>
  <c r="E762" i="2"/>
  <c r="F762" i="2"/>
  <c r="G762" i="2"/>
  <c r="H762" i="2"/>
  <c r="I762" i="2"/>
  <c r="J762" i="2"/>
  <c r="K762" i="2"/>
  <c r="L762" i="2"/>
  <c r="M762" i="2"/>
  <c r="N762" i="2"/>
  <c r="O762" i="2"/>
  <c r="D763" i="2"/>
  <c r="E763" i="2"/>
  <c r="F763" i="2"/>
  <c r="G763" i="2"/>
  <c r="H763" i="2"/>
  <c r="I763" i="2"/>
  <c r="J763" i="2"/>
  <c r="K763" i="2"/>
  <c r="L763" i="2"/>
  <c r="M763" i="2"/>
  <c r="N763" i="2"/>
  <c r="O763" i="2"/>
  <c r="D764" i="2"/>
  <c r="E764" i="2"/>
  <c r="F764" i="2"/>
  <c r="G764" i="2"/>
  <c r="H764" i="2"/>
  <c r="I764" i="2"/>
  <c r="J764" i="2"/>
  <c r="K764" i="2"/>
  <c r="L764" i="2"/>
  <c r="M764" i="2"/>
  <c r="N764" i="2"/>
  <c r="O764" i="2"/>
  <c r="D765" i="2"/>
  <c r="E765" i="2"/>
  <c r="F765" i="2"/>
  <c r="G765" i="2"/>
  <c r="H765" i="2"/>
  <c r="I765" i="2"/>
  <c r="J765" i="2"/>
  <c r="K765" i="2"/>
  <c r="L765" i="2"/>
  <c r="M765" i="2"/>
  <c r="N765" i="2"/>
  <c r="O765" i="2"/>
  <c r="D766" i="2"/>
  <c r="E766" i="2"/>
  <c r="F766" i="2"/>
  <c r="G766" i="2"/>
  <c r="H766" i="2"/>
  <c r="I766" i="2"/>
  <c r="J766" i="2"/>
  <c r="K766" i="2"/>
  <c r="L766" i="2"/>
  <c r="M766" i="2"/>
  <c r="N766" i="2"/>
  <c r="O766" i="2"/>
  <c r="D767" i="2"/>
  <c r="E767" i="2"/>
  <c r="F767" i="2"/>
  <c r="G767" i="2"/>
  <c r="H767" i="2"/>
  <c r="I767" i="2"/>
  <c r="J767" i="2"/>
  <c r="K767" i="2"/>
  <c r="L767" i="2"/>
  <c r="M767" i="2"/>
  <c r="N767" i="2"/>
  <c r="O767" i="2"/>
  <c r="D768" i="2"/>
  <c r="E768" i="2"/>
  <c r="F768" i="2"/>
  <c r="G768" i="2"/>
  <c r="H768" i="2"/>
  <c r="I768" i="2"/>
  <c r="J768" i="2"/>
  <c r="K768" i="2"/>
  <c r="L768" i="2"/>
  <c r="M768" i="2"/>
  <c r="N768" i="2"/>
  <c r="O768" i="2"/>
  <c r="D769" i="2"/>
  <c r="E769" i="2"/>
  <c r="F769" i="2"/>
  <c r="G769" i="2"/>
  <c r="H769" i="2"/>
  <c r="I769" i="2"/>
  <c r="J769" i="2"/>
  <c r="K769" i="2"/>
  <c r="L769" i="2"/>
  <c r="M769" i="2"/>
  <c r="N769" i="2"/>
  <c r="O769" i="2"/>
  <c r="D770" i="2"/>
  <c r="E770" i="2"/>
  <c r="F770" i="2"/>
  <c r="G770" i="2"/>
  <c r="H770" i="2"/>
  <c r="I770" i="2"/>
  <c r="J770" i="2"/>
  <c r="K770" i="2"/>
  <c r="L770" i="2"/>
  <c r="M770" i="2"/>
  <c r="N770" i="2"/>
  <c r="O770" i="2"/>
  <c r="D771" i="2"/>
  <c r="E771" i="2"/>
  <c r="F771" i="2"/>
  <c r="G771" i="2"/>
  <c r="H771" i="2"/>
  <c r="I771" i="2"/>
  <c r="J771" i="2"/>
  <c r="K771" i="2"/>
  <c r="L771" i="2"/>
  <c r="M771" i="2"/>
  <c r="N771" i="2"/>
  <c r="O771" i="2"/>
  <c r="D772" i="2"/>
  <c r="E772" i="2"/>
  <c r="F772" i="2"/>
  <c r="G772" i="2"/>
  <c r="H772" i="2"/>
  <c r="I772" i="2"/>
  <c r="J772" i="2"/>
  <c r="K772" i="2"/>
  <c r="L772" i="2"/>
  <c r="M772" i="2"/>
  <c r="N772" i="2"/>
  <c r="O772" i="2"/>
  <c r="O773" i="2"/>
  <c r="D774" i="2"/>
  <c r="E774" i="2"/>
  <c r="F774" i="2"/>
  <c r="G774" i="2"/>
  <c r="H774" i="2"/>
  <c r="I774" i="2"/>
  <c r="J774" i="2"/>
  <c r="K774" i="2"/>
  <c r="L774" i="2"/>
  <c r="M774" i="2"/>
  <c r="N774" i="2"/>
  <c r="O774" i="2"/>
  <c r="D775" i="2"/>
  <c r="E775" i="2"/>
  <c r="F775" i="2"/>
  <c r="G775" i="2"/>
  <c r="H775" i="2"/>
  <c r="I775" i="2"/>
  <c r="J775" i="2"/>
  <c r="K775" i="2"/>
  <c r="L775" i="2"/>
  <c r="M775" i="2"/>
  <c r="N775" i="2"/>
  <c r="O775" i="2"/>
  <c r="D776" i="2"/>
  <c r="E776" i="2"/>
  <c r="F776" i="2"/>
  <c r="G776" i="2"/>
  <c r="H776" i="2"/>
  <c r="I776" i="2"/>
  <c r="J776" i="2"/>
  <c r="K776" i="2"/>
  <c r="L776" i="2"/>
  <c r="M776" i="2"/>
  <c r="N776" i="2"/>
  <c r="O776" i="2"/>
  <c r="D777" i="2"/>
  <c r="E777" i="2"/>
  <c r="F777" i="2"/>
  <c r="G777" i="2"/>
  <c r="H777" i="2"/>
  <c r="I777" i="2"/>
  <c r="J777" i="2"/>
  <c r="K777" i="2"/>
  <c r="L777" i="2"/>
  <c r="M777" i="2"/>
  <c r="N777" i="2"/>
  <c r="O777" i="2"/>
  <c r="D778" i="2"/>
  <c r="E778" i="2"/>
  <c r="F778" i="2"/>
  <c r="G778" i="2"/>
  <c r="H778" i="2"/>
  <c r="I778" i="2"/>
  <c r="J778" i="2"/>
  <c r="K778" i="2"/>
  <c r="L778" i="2"/>
  <c r="M778" i="2"/>
  <c r="N778" i="2"/>
  <c r="O778" i="2"/>
  <c r="D779" i="2"/>
  <c r="E779" i="2"/>
  <c r="F779" i="2"/>
  <c r="G779" i="2"/>
  <c r="H779" i="2"/>
  <c r="I779" i="2"/>
  <c r="J779" i="2"/>
  <c r="K779" i="2"/>
  <c r="L779" i="2"/>
  <c r="M779" i="2"/>
  <c r="N779" i="2"/>
  <c r="O779" i="2"/>
  <c r="D780" i="2"/>
  <c r="E780" i="2"/>
  <c r="F780" i="2"/>
  <c r="G780" i="2"/>
  <c r="H780" i="2"/>
  <c r="I780" i="2"/>
  <c r="J780" i="2"/>
  <c r="K780" i="2"/>
  <c r="L780" i="2"/>
  <c r="M780" i="2"/>
  <c r="N780" i="2"/>
  <c r="O780" i="2"/>
  <c r="D781" i="2"/>
  <c r="E781" i="2"/>
  <c r="F781" i="2"/>
  <c r="G781" i="2"/>
  <c r="H781" i="2"/>
  <c r="I781" i="2"/>
  <c r="J781" i="2"/>
  <c r="K781" i="2"/>
  <c r="L781" i="2"/>
  <c r="M781" i="2"/>
  <c r="N781" i="2"/>
  <c r="O781" i="2"/>
  <c r="O782" i="2"/>
  <c r="D783" i="2"/>
  <c r="E783" i="2"/>
  <c r="F783" i="2"/>
  <c r="G783" i="2"/>
  <c r="H783" i="2"/>
  <c r="I783" i="2"/>
  <c r="J783" i="2"/>
  <c r="K783" i="2"/>
  <c r="L783" i="2"/>
  <c r="M783" i="2"/>
  <c r="N783" i="2"/>
  <c r="O783" i="2"/>
  <c r="D784" i="2"/>
  <c r="E784" i="2"/>
  <c r="F784" i="2"/>
  <c r="G784" i="2"/>
  <c r="H784" i="2"/>
  <c r="I784" i="2"/>
  <c r="J784" i="2"/>
  <c r="K784" i="2"/>
  <c r="L784" i="2"/>
  <c r="M784" i="2"/>
  <c r="N784" i="2"/>
  <c r="O784" i="2"/>
  <c r="D785" i="2"/>
  <c r="E785" i="2"/>
  <c r="F785" i="2"/>
  <c r="G785" i="2"/>
  <c r="H785" i="2"/>
  <c r="I785" i="2"/>
  <c r="J785" i="2"/>
  <c r="K785" i="2"/>
  <c r="L785" i="2"/>
  <c r="M785" i="2"/>
  <c r="N785" i="2"/>
  <c r="O785" i="2"/>
  <c r="D786" i="2"/>
  <c r="E786" i="2"/>
  <c r="F786" i="2"/>
  <c r="G786" i="2"/>
  <c r="H786" i="2"/>
  <c r="I786" i="2"/>
  <c r="J786" i="2"/>
  <c r="K786" i="2"/>
  <c r="L786" i="2"/>
  <c r="M786" i="2"/>
  <c r="N786" i="2"/>
  <c r="O786" i="2"/>
  <c r="D787" i="2"/>
  <c r="E787" i="2"/>
  <c r="F787" i="2"/>
  <c r="G787" i="2"/>
  <c r="H787" i="2"/>
  <c r="I787" i="2"/>
  <c r="J787" i="2"/>
  <c r="K787" i="2"/>
  <c r="L787" i="2"/>
  <c r="M787" i="2"/>
  <c r="N787" i="2"/>
  <c r="O787" i="2"/>
  <c r="D788" i="2"/>
  <c r="E788" i="2"/>
  <c r="F788" i="2"/>
  <c r="G788" i="2"/>
  <c r="H788" i="2"/>
  <c r="I788" i="2"/>
  <c r="J788" i="2"/>
  <c r="K788" i="2"/>
  <c r="L788" i="2"/>
  <c r="M788" i="2"/>
  <c r="N788" i="2"/>
  <c r="O788" i="2"/>
  <c r="D789" i="2"/>
  <c r="E789" i="2"/>
  <c r="F789" i="2"/>
  <c r="G789" i="2"/>
  <c r="H789" i="2"/>
  <c r="I789" i="2"/>
  <c r="J789" i="2"/>
  <c r="K789" i="2"/>
  <c r="L789" i="2"/>
  <c r="M789" i="2"/>
  <c r="N789" i="2"/>
  <c r="O789" i="2"/>
  <c r="D790" i="2"/>
  <c r="E790" i="2"/>
  <c r="F790" i="2"/>
  <c r="G790" i="2"/>
  <c r="H790" i="2"/>
  <c r="I790" i="2"/>
  <c r="J790" i="2"/>
  <c r="K790" i="2"/>
  <c r="L790" i="2"/>
  <c r="M790" i="2"/>
  <c r="N790" i="2"/>
  <c r="O790" i="2"/>
  <c r="D791" i="2"/>
  <c r="E791" i="2"/>
  <c r="F791" i="2"/>
  <c r="G791" i="2"/>
  <c r="H791" i="2"/>
  <c r="I791" i="2"/>
  <c r="J791" i="2"/>
  <c r="K791" i="2"/>
  <c r="L791" i="2"/>
  <c r="M791" i="2"/>
  <c r="N791" i="2"/>
  <c r="O791" i="2"/>
  <c r="O792" i="2"/>
  <c r="D793" i="2"/>
  <c r="E793" i="2"/>
  <c r="F793" i="2"/>
  <c r="G793" i="2"/>
  <c r="H793" i="2"/>
  <c r="I793" i="2"/>
  <c r="J793" i="2"/>
  <c r="K793" i="2"/>
  <c r="L793" i="2"/>
  <c r="M793" i="2"/>
  <c r="N793" i="2"/>
  <c r="O793" i="2"/>
  <c r="D794" i="2"/>
  <c r="E794" i="2"/>
  <c r="F794" i="2"/>
  <c r="G794" i="2"/>
  <c r="H794" i="2"/>
  <c r="I794" i="2"/>
  <c r="J794" i="2"/>
  <c r="K794" i="2"/>
  <c r="L794" i="2"/>
  <c r="M794" i="2"/>
  <c r="N794" i="2"/>
  <c r="O794" i="2"/>
  <c r="D795" i="2"/>
  <c r="E795" i="2"/>
  <c r="F795" i="2"/>
  <c r="G795" i="2"/>
  <c r="H795" i="2"/>
  <c r="I795" i="2"/>
  <c r="J795" i="2"/>
  <c r="K795" i="2"/>
  <c r="L795" i="2"/>
  <c r="M795" i="2"/>
  <c r="N795" i="2"/>
  <c r="O795" i="2"/>
  <c r="D796" i="2"/>
  <c r="E796" i="2"/>
  <c r="F796" i="2"/>
  <c r="G796" i="2"/>
  <c r="H796" i="2"/>
  <c r="I796" i="2"/>
  <c r="J796" i="2"/>
  <c r="K796" i="2"/>
  <c r="L796" i="2"/>
  <c r="M796" i="2"/>
  <c r="N796" i="2"/>
  <c r="O796" i="2"/>
  <c r="D797" i="2"/>
  <c r="E797" i="2"/>
  <c r="F797" i="2"/>
  <c r="G797" i="2"/>
  <c r="H797" i="2"/>
  <c r="I797" i="2"/>
  <c r="J797" i="2"/>
  <c r="K797" i="2"/>
  <c r="L797" i="2"/>
  <c r="M797" i="2"/>
  <c r="N797" i="2"/>
  <c r="O797" i="2"/>
  <c r="D798" i="2"/>
  <c r="E798" i="2"/>
  <c r="F798" i="2"/>
  <c r="G798" i="2"/>
  <c r="H798" i="2"/>
  <c r="I798" i="2"/>
  <c r="J798" i="2"/>
  <c r="K798" i="2"/>
  <c r="L798" i="2"/>
  <c r="M798" i="2"/>
  <c r="N798" i="2"/>
  <c r="O798" i="2"/>
  <c r="D799" i="2"/>
  <c r="E799" i="2"/>
  <c r="F799" i="2"/>
  <c r="G799" i="2"/>
  <c r="H799" i="2"/>
  <c r="I799" i="2"/>
  <c r="J799" i="2"/>
  <c r="K799" i="2"/>
  <c r="L799" i="2"/>
  <c r="M799" i="2"/>
  <c r="N799" i="2"/>
  <c r="O799" i="2"/>
  <c r="O625" i="2"/>
  <c r="D626" i="2"/>
  <c r="E626" i="2"/>
  <c r="F626" i="2"/>
  <c r="G626" i="2"/>
  <c r="H626" i="2"/>
  <c r="I626" i="2"/>
  <c r="J626" i="2"/>
  <c r="K626" i="2"/>
  <c r="L626" i="2"/>
  <c r="M626" i="2"/>
  <c r="N626" i="2"/>
  <c r="O626" i="2"/>
  <c r="D627" i="2"/>
  <c r="E627" i="2"/>
  <c r="F627" i="2"/>
  <c r="G627" i="2"/>
  <c r="H627" i="2"/>
  <c r="I627" i="2"/>
  <c r="J627" i="2"/>
  <c r="K627" i="2"/>
  <c r="L627" i="2"/>
  <c r="M627" i="2"/>
  <c r="N627" i="2"/>
  <c r="O627" i="2"/>
  <c r="D628" i="2"/>
  <c r="E628" i="2"/>
  <c r="F628" i="2"/>
  <c r="G628" i="2"/>
  <c r="H628" i="2"/>
  <c r="I628" i="2"/>
  <c r="J628" i="2"/>
  <c r="K628" i="2"/>
  <c r="L628" i="2"/>
  <c r="M628" i="2"/>
  <c r="N628" i="2"/>
  <c r="O628" i="2"/>
  <c r="D629" i="2"/>
  <c r="E629" i="2"/>
  <c r="F629" i="2"/>
  <c r="G629" i="2"/>
  <c r="H629" i="2"/>
  <c r="I629" i="2"/>
  <c r="J629" i="2"/>
  <c r="K629" i="2"/>
  <c r="L629" i="2"/>
  <c r="M629" i="2"/>
  <c r="N629" i="2"/>
  <c r="O629" i="2"/>
  <c r="D630" i="2"/>
  <c r="E630" i="2"/>
  <c r="F630" i="2"/>
  <c r="G630" i="2"/>
  <c r="H630" i="2"/>
  <c r="I630" i="2"/>
  <c r="J630" i="2"/>
  <c r="K630" i="2"/>
  <c r="L630" i="2"/>
  <c r="M630" i="2"/>
  <c r="N630" i="2"/>
  <c r="O630" i="2"/>
  <c r="D631" i="2"/>
  <c r="E631" i="2"/>
  <c r="F631" i="2"/>
  <c r="G631" i="2"/>
  <c r="H631" i="2"/>
  <c r="I631" i="2"/>
  <c r="J631" i="2"/>
  <c r="K631" i="2"/>
  <c r="L631" i="2"/>
  <c r="M631" i="2"/>
  <c r="N631" i="2"/>
  <c r="O631" i="2"/>
  <c r="D632" i="2"/>
  <c r="E632" i="2"/>
  <c r="F632" i="2"/>
  <c r="G632" i="2"/>
  <c r="H632" i="2"/>
  <c r="I632" i="2"/>
  <c r="J632" i="2"/>
  <c r="K632" i="2"/>
  <c r="L632" i="2"/>
  <c r="M632" i="2"/>
  <c r="N632" i="2"/>
  <c r="O632" i="2"/>
  <c r="D633" i="2"/>
  <c r="E633" i="2"/>
  <c r="F633" i="2"/>
  <c r="G633" i="2"/>
  <c r="H633" i="2"/>
  <c r="I633" i="2"/>
  <c r="J633" i="2"/>
  <c r="K633" i="2"/>
  <c r="L633" i="2"/>
  <c r="M633" i="2"/>
  <c r="N633" i="2"/>
  <c r="O633" i="2"/>
  <c r="O634" i="2"/>
  <c r="D635" i="2"/>
  <c r="E635" i="2"/>
  <c r="F635" i="2"/>
  <c r="G635" i="2"/>
  <c r="H635" i="2"/>
  <c r="I635" i="2"/>
  <c r="J635" i="2"/>
  <c r="K635" i="2"/>
  <c r="L635" i="2"/>
  <c r="M635" i="2"/>
  <c r="N635" i="2"/>
  <c r="O635" i="2"/>
  <c r="D636" i="2"/>
  <c r="E636" i="2"/>
  <c r="F636" i="2"/>
  <c r="G636" i="2"/>
  <c r="H636" i="2"/>
  <c r="I636" i="2"/>
  <c r="J636" i="2"/>
  <c r="K636" i="2"/>
  <c r="L636" i="2"/>
  <c r="M636" i="2"/>
  <c r="N636" i="2"/>
  <c r="O636" i="2"/>
  <c r="D637" i="2"/>
  <c r="E637" i="2"/>
  <c r="F637" i="2"/>
  <c r="G637" i="2"/>
  <c r="H637" i="2"/>
  <c r="I637" i="2"/>
  <c r="J637" i="2"/>
  <c r="K637" i="2"/>
  <c r="L637" i="2"/>
  <c r="M637" i="2"/>
  <c r="N637" i="2"/>
  <c r="O637" i="2"/>
  <c r="D638" i="2"/>
  <c r="E638" i="2"/>
  <c r="F638" i="2"/>
  <c r="G638" i="2"/>
  <c r="H638" i="2"/>
  <c r="I638" i="2"/>
  <c r="J638" i="2"/>
  <c r="K638" i="2"/>
  <c r="L638" i="2"/>
  <c r="M638" i="2"/>
  <c r="N638" i="2"/>
  <c r="O638" i="2"/>
  <c r="D639" i="2"/>
  <c r="E639" i="2"/>
  <c r="F639" i="2"/>
  <c r="G639" i="2"/>
  <c r="H639" i="2"/>
  <c r="I639" i="2"/>
  <c r="J639" i="2"/>
  <c r="K639" i="2"/>
  <c r="L639" i="2"/>
  <c r="M639" i="2"/>
  <c r="N639" i="2"/>
  <c r="O639" i="2"/>
  <c r="D640" i="2"/>
  <c r="E640" i="2"/>
  <c r="F640" i="2"/>
  <c r="G640" i="2"/>
  <c r="H640" i="2"/>
  <c r="I640" i="2"/>
  <c r="J640" i="2"/>
  <c r="K640" i="2"/>
  <c r="L640" i="2"/>
  <c r="M640" i="2"/>
  <c r="N640" i="2"/>
  <c r="O640" i="2"/>
  <c r="D641" i="2"/>
  <c r="E641" i="2"/>
  <c r="F641" i="2"/>
  <c r="G641" i="2"/>
  <c r="H641" i="2"/>
  <c r="I641" i="2"/>
  <c r="J641" i="2"/>
  <c r="K641" i="2"/>
  <c r="L641" i="2"/>
  <c r="M641" i="2"/>
  <c r="N641" i="2"/>
  <c r="O641" i="2"/>
  <c r="O642" i="2"/>
  <c r="D643" i="2"/>
  <c r="E643" i="2"/>
  <c r="F643" i="2"/>
  <c r="G643" i="2"/>
  <c r="H643" i="2"/>
  <c r="I643" i="2"/>
  <c r="J643" i="2"/>
  <c r="K643" i="2"/>
  <c r="L643" i="2"/>
  <c r="M643" i="2"/>
  <c r="N643" i="2"/>
  <c r="N642" i="2" s="1"/>
  <c r="O643" i="2"/>
  <c r="D644" i="2"/>
  <c r="E644" i="2"/>
  <c r="F644" i="2"/>
  <c r="G644" i="2"/>
  <c r="H644" i="2"/>
  <c r="I644" i="2"/>
  <c r="J644" i="2"/>
  <c r="K644" i="2"/>
  <c r="L644" i="2"/>
  <c r="M644" i="2"/>
  <c r="N644" i="2"/>
  <c r="O644" i="2"/>
  <c r="D645" i="2"/>
  <c r="E645" i="2"/>
  <c r="F645" i="2"/>
  <c r="G645" i="2"/>
  <c r="H645" i="2"/>
  <c r="I645" i="2"/>
  <c r="J645" i="2"/>
  <c r="K645" i="2"/>
  <c r="L645" i="2"/>
  <c r="M645" i="2"/>
  <c r="N645" i="2"/>
  <c r="O645" i="2"/>
  <c r="D646" i="2"/>
  <c r="E646" i="2"/>
  <c r="F646" i="2"/>
  <c r="G646" i="2"/>
  <c r="H646" i="2"/>
  <c r="I646" i="2"/>
  <c r="J646" i="2"/>
  <c r="K646" i="2"/>
  <c r="L646" i="2"/>
  <c r="M646" i="2"/>
  <c r="N646" i="2"/>
  <c r="O646" i="2"/>
  <c r="D647" i="2"/>
  <c r="E647" i="2"/>
  <c r="F647" i="2"/>
  <c r="G647" i="2"/>
  <c r="H647" i="2"/>
  <c r="I647" i="2"/>
  <c r="J647" i="2"/>
  <c r="K647" i="2"/>
  <c r="L647" i="2"/>
  <c r="M647" i="2"/>
  <c r="N647" i="2"/>
  <c r="O647" i="2"/>
  <c r="D648" i="2"/>
  <c r="E648" i="2"/>
  <c r="F648" i="2"/>
  <c r="G648" i="2"/>
  <c r="H648" i="2"/>
  <c r="I648" i="2"/>
  <c r="J648" i="2"/>
  <c r="K648" i="2"/>
  <c r="L648" i="2"/>
  <c r="M648" i="2"/>
  <c r="N648" i="2"/>
  <c r="O648" i="2"/>
  <c r="D649" i="2"/>
  <c r="E649" i="2"/>
  <c r="F649" i="2"/>
  <c r="G649" i="2"/>
  <c r="H649" i="2"/>
  <c r="I649" i="2"/>
  <c r="J649" i="2"/>
  <c r="K649" i="2"/>
  <c r="L649" i="2"/>
  <c r="M649" i="2"/>
  <c r="N649" i="2"/>
  <c r="O649" i="2"/>
  <c r="D650" i="2"/>
  <c r="E650" i="2"/>
  <c r="F650" i="2"/>
  <c r="G650" i="2"/>
  <c r="H650" i="2"/>
  <c r="I650" i="2"/>
  <c r="J650" i="2"/>
  <c r="K650" i="2"/>
  <c r="L650" i="2"/>
  <c r="M650" i="2"/>
  <c r="N650" i="2"/>
  <c r="O650" i="2"/>
  <c r="O651" i="2"/>
  <c r="D652" i="2"/>
  <c r="E652" i="2"/>
  <c r="F652" i="2"/>
  <c r="G652" i="2"/>
  <c r="H652" i="2"/>
  <c r="I652" i="2"/>
  <c r="J652" i="2"/>
  <c r="K652" i="2"/>
  <c r="L652" i="2"/>
  <c r="M652" i="2"/>
  <c r="N652" i="2"/>
  <c r="O652" i="2"/>
  <c r="D653" i="2"/>
  <c r="E653" i="2"/>
  <c r="F653" i="2"/>
  <c r="G653" i="2"/>
  <c r="H653" i="2"/>
  <c r="I653" i="2"/>
  <c r="J653" i="2"/>
  <c r="K653" i="2"/>
  <c r="L653" i="2"/>
  <c r="M653" i="2"/>
  <c r="N653" i="2"/>
  <c r="O653" i="2"/>
  <c r="D654" i="2"/>
  <c r="E654" i="2"/>
  <c r="F654" i="2"/>
  <c r="G654" i="2"/>
  <c r="H654" i="2"/>
  <c r="I654" i="2"/>
  <c r="J654" i="2"/>
  <c r="K654" i="2"/>
  <c r="L654" i="2"/>
  <c r="M654" i="2"/>
  <c r="N654" i="2"/>
  <c r="O654" i="2"/>
  <c r="D655" i="2"/>
  <c r="E655" i="2"/>
  <c r="F655" i="2"/>
  <c r="G655" i="2"/>
  <c r="H655" i="2"/>
  <c r="I655" i="2"/>
  <c r="J655" i="2"/>
  <c r="K655" i="2"/>
  <c r="L655" i="2"/>
  <c r="M655" i="2"/>
  <c r="N655" i="2"/>
  <c r="O655" i="2"/>
  <c r="D656" i="2"/>
  <c r="E656" i="2"/>
  <c r="F656" i="2"/>
  <c r="G656" i="2"/>
  <c r="H656" i="2"/>
  <c r="I656" i="2"/>
  <c r="J656" i="2"/>
  <c r="K656" i="2"/>
  <c r="L656" i="2"/>
  <c r="M656" i="2"/>
  <c r="N656" i="2"/>
  <c r="O656" i="2"/>
  <c r="D657" i="2"/>
  <c r="E657" i="2"/>
  <c r="F657" i="2"/>
  <c r="G657" i="2"/>
  <c r="H657" i="2"/>
  <c r="I657" i="2"/>
  <c r="J657" i="2"/>
  <c r="K657" i="2"/>
  <c r="L657" i="2"/>
  <c r="M657" i="2"/>
  <c r="N657" i="2"/>
  <c r="O657" i="2"/>
  <c r="D658" i="2"/>
  <c r="E658" i="2"/>
  <c r="F658" i="2"/>
  <c r="G658" i="2"/>
  <c r="H658" i="2"/>
  <c r="I658" i="2"/>
  <c r="J658" i="2"/>
  <c r="K658" i="2"/>
  <c r="L658" i="2"/>
  <c r="M658" i="2"/>
  <c r="N658" i="2"/>
  <c r="O658" i="2"/>
  <c r="O659" i="2"/>
  <c r="D660" i="2"/>
  <c r="E660" i="2"/>
  <c r="F660" i="2"/>
  <c r="G660" i="2"/>
  <c r="H660" i="2"/>
  <c r="I660" i="2"/>
  <c r="J660" i="2"/>
  <c r="K660" i="2"/>
  <c r="L660" i="2"/>
  <c r="M660" i="2"/>
  <c r="N660" i="2"/>
  <c r="O660" i="2"/>
  <c r="D661" i="2"/>
  <c r="E661" i="2"/>
  <c r="F661" i="2"/>
  <c r="G661" i="2"/>
  <c r="H661" i="2"/>
  <c r="I661" i="2"/>
  <c r="J661" i="2"/>
  <c r="K661" i="2"/>
  <c r="L661" i="2"/>
  <c r="M661" i="2"/>
  <c r="N661" i="2"/>
  <c r="O661" i="2"/>
  <c r="D662" i="2"/>
  <c r="E662" i="2"/>
  <c r="F662" i="2"/>
  <c r="G662" i="2"/>
  <c r="H662" i="2"/>
  <c r="I662" i="2"/>
  <c r="J662" i="2"/>
  <c r="K662" i="2"/>
  <c r="L662" i="2"/>
  <c r="M662" i="2"/>
  <c r="N662" i="2"/>
  <c r="O662" i="2"/>
  <c r="D663" i="2"/>
  <c r="E663" i="2"/>
  <c r="F663" i="2"/>
  <c r="G663" i="2"/>
  <c r="H663" i="2"/>
  <c r="I663" i="2"/>
  <c r="J663" i="2"/>
  <c r="K663" i="2"/>
  <c r="L663" i="2"/>
  <c r="M663" i="2"/>
  <c r="N663" i="2"/>
  <c r="O663" i="2"/>
  <c r="D664" i="2"/>
  <c r="E664" i="2"/>
  <c r="F664" i="2"/>
  <c r="G664" i="2"/>
  <c r="H664" i="2"/>
  <c r="I664" i="2"/>
  <c r="J664" i="2"/>
  <c r="K664" i="2"/>
  <c r="L664" i="2"/>
  <c r="M664" i="2"/>
  <c r="N664" i="2"/>
  <c r="O664" i="2"/>
  <c r="D665" i="2"/>
  <c r="E665" i="2"/>
  <c r="F665" i="2"/>
  <c r="G665" i="2"/>
  <c r="H665" i="2"/>
  <c r="I665" i="2"/>
  <c r="J665" i="2"/>
  <c r="K665" i="2"/>
  <c r="L665" i="2"/>
  <c r="M665" i="2"/>
  <c r="N665" i="2"/>
  <c r="O665" i="2"/>
  <c r="D666" i="2"/>
  <c r="E666" i="2"/>
  <c r="F666" i="2"/>
  <c r="G666" i="2"/>
  <c r="H666" i="2"/>
  <c r="I666" i="2"/>
  <c r="J666" i="2"/>
  <c r="K666" i="2"/>
  <c r="L666" i="2"/>
  <c r="M666" i="2"/>
  <c r="N666" i="2"/>
  <c r="O666" i="2"/>
  <c r="D667" i="2"/>
  <c r="E667" i="2"/>
  <c r="F667" i="2"/>
  <c r="G667" i="2"/>
  <c r="H667" i="2"/>
  <c r="I667" i="2"/>
  <c r="J667" i="2"/>
  <c r="K667" i="2"/>
  <c r="L667" i="2"/>
  <c r="M667" i="2"/>
  <c r="N667" i="2"/>
  <c r="O667" i="2"/>
  <c r="O668" i="2"/>
  <c r="D669" i="2"/>
  <c r="E669" i="2"/>
  <c r="F669" i="2"/>
  <c r="G669" i="2"/>
  <c r="H669" i="2"/>
  <c r="I669" i="2"/>
  <c r="J669" i="2"/>
  <c r="K669" i="2"/>
  <c r="L669" i="2"/>
  <c r="M669" i="2"/>
  <c r="N669" i="2"/>
  <c r="O669" i="2"/>
  <c r="D670" i="2"/>
  <c r="E670" i="2"/>
  <c r="F670" i="2"/>
  <c r="G670" i="2"/>
  <c r="H670" i="2"/>
  <c r="I670" i="2"/>
  <c r="J670" i="2"/>
  <c r="K670" i="2"/>
  <c r="L670" i="2"/>
  <c r="M670" i="2"/>
  <c r="N670" i="2"/>
  <c r="O670" i="2"/>
  <c r="D671" i="2"/>
  <c r="E671" i="2"/>
  <c r="F671" i="2"/>
  <c r="G671" i="2"/>
  <c r="H671" i="2"/>
  <c r="I671" i="2"/>
  <c r="J671" i="2"/>
  <c r="K671" i="2"/>
  <c r="L671" i="2"/>
  <c r="M671" i="2"/>
  <c r="N671" i="2"/>
  <c r="O671" i="2"/>
  <c r="D672" i="2"/>
  <c r="E672" i="2"/>
  <c r="F672" i="2"/>
  <c r="G672" i="2"/>
  <c r="H672" i="2"/>
  <c r="I672" i="2"/>
  <c r="J672" i="2"/>
  <c r="K672" i="2"/>
  <c r="L672" i="2"/>
  <c r="M672" i="2"/>
  <c r="N672" i="2"/>
  <c r="O672" i="2"/>
  <c r="D673" i="2"/>
  <c r="E673" i="2"/>
  <c r="F673" i="2"/>
  <c r="G673" i="2"/>
  <c r="H673" i="2"/>
  <c r="I673" i="2"/>
  <c r="J673" i="2"/>
  <c r="K673" i="2"/>
  <c r="L673" i="2"/>
  <c r="M673" i="2"/>
  <c r="N673" i="2"/>
  <c r="O673" i="2"/>
  <c r="D674" i="2"/>
  <c r="E674" i="2"/>
  <c r="F674" i="2"/>
  <c r="G674" i="2"/>
  <c r="H674" i="2"/>
  <c r="I674" i="2"/>
  <c r="J674" i="2"/>
  <c r="K674" i="2"/>
  <c r="L674" i="2"/>
  <c r="M674" i="2"/>
  <c r="N674" i="2"/>
  <c r="O674" i="2"/>
  <c r="D675" i="2"/>
  <c r="E675" i="2"/>
  <c r="F675" i="2"/>
  <c r="G675" i="2"/>
  <c r="H675" i="2"/>
  <c r="I675" i="2"/>
  <c r="J675" i="2"/>
  <c r="K675" i="2"/>
  <c r="L675" i="2"/>
  <c r="M675" i="2"/>
  <c r="N675" i="2"/>
  <c r="O675" i="2"/>
  <c r="D676" i="2"/>
  <c r="E676" i="2"/>
  <c r="F676" i="2"/>
  <c r="G676" i="2"/>
  <c r="H676" i="2"/>
  <c r="I676" i="2"/>
  <c r="J676" i="2"/>
  <c r="K676" i="2"/>
  <c r="L676" i="2"/>
  <c r="M676" i="2"/>
  <c r="N676" i="2"/>
  <c r="O676" i="2"/>
  <c r="O677" i="2"/>
  <c r="D678" i="2"/>
  <c r="E678" i="2"/>
  <c r="F678" i="2"/>
  <c r="G678" i="2"/>
  <c r="H678" i="2"/>
  <c r="I678" i="2"/>
  <c r="J678" i="2"/>
  <c r="K678" i="2"/>
  <c r="L678" i="2"/>
  <c r="M678" i="2"/>
  <c r="N678" i="2"/>
  <c r="O678" i="2"/>
  <c r="D679" i="2"/>
  <c r="E679" i="2"/>
  <c r="F679" i="2"/>
  <c r="G679" i="2"/>
  <c r="H679" i="2"/>
  <c r="I679" i="2"/>
  <c r="J679" i="2"/>
  <c r="K679" i="2"/>
  <c r="L679" i="2"/>
  <c r="M679" i="2"/>
  <c r="N679" i="2"/>
  <c r="O679" i="2"/>
  <c r="D680" i="2"/>
  <c r="E680" i="2"/>
  <c r="F680" i="2"/>
  <c r="G680" i="2"/>
  <c r="H680" i="2"/>
  <c r="I680" i="2"/>
  <c r="J680" i="2"/>
  <c r="K680" i="2"/>
  <c r="L680" i="2"/>
  <c r="M680" i="2"/>
  <c r="N680" i="2"/>
  <c r="O680" i="2"/>
  <c r="D681" i="2"/>
  <c r="E681" i="2"/>
  <c r="F681" i="2"/>
  <c r="G681" i="2"/>
  <c r="H681" i="2"/>
  <c r="I681" i="2"/>
  <c r="J681" i="2"/>
  <c r="K681" i="2"/>
  <c r="L681" i="2"/>
  <c r="M681" i="2"/>
  <c r="N681" i="2"/>
  <c r="O681" i="2"/>
  <c r="D682" i="2"/>
  <c r="E682" i="2"/>
  <c r="F682" i="2"/>
  <c r="G682" i="2"/>
  <c r="H682" i="2"/>
  <c r="I682" i="2"/>
  <c r="J682" i="2"/>
  <c r="K682" i="2"/>
  <c r="L682" i="2"/>
  <c r="M682" i="2"/>
  <c r="N682" i="2"/>
  <c r="O682" i="2"/>
  <c r="D683" i="2"/>
  <c r="E683" i="2"/>
  <c r="F683" i="2"/>
  <c r="G683" i="2"/>
  <c r="H683" i="2"/>
  <c r="I683" i="2"/>
  <c r="J683" i="2"/>
  <c r="K683" i="2"/>
  <c r="L683" i="2"/>
  <c r="M683" i="2"/>
  <c r="N683" i="2"/>
  <c r="O683" i="2"/>
  <c r="D684" i="2"/>
  <c r="E684" i="2"/>
  <c r="F684" i="2"/>
  <c r="G684" i="2"/>
  <c r="H684" i="2"/>
  <c r="I684" i="2"/>
  <c r="J684" i="2"/>
  <c r="K684" i="2"/>
  <c r="L684" i="2"/>
  <c r="M684" i="2"/>
  <c r="N684" i="2"/>
  <c r="O684" i="2"/>
  <c r="D685" i="2"/>
  <c r="E685" i="2"/>
  <c r="F685" i="2"/>
  <c r="G685" i="2"/>
  <c r="H685" i="2"/>
  <c r="I685" i="2"/>
  <c r="J685" i="2"/>
  <c r="K685" i="2"/>
  <c r="L685" i="2"/>
  <c r="M685" i="2"/>
  <c r="N685" i="2"/>
  <c r="O685" i="2"/>
  <c r="O686" i="2"/>
  <c r="D687" i="2"/>
  <c r="E687" i="2"/>
  <c r="F687" i="2"/>
  <c r="G687" i="2"/>
  <c r="H687" i="2"/>
  <c r="I687" i="2"/>
  <c r="J687" i="2"/>
  <c r="K687" i="2"/>
  <c r="L687" i="2"/>
  <c r="M687" i="2"/>
  <c r="N687" i="2"/>
  <c r="O687" i="2"/>
  <c r="D688" i="2"/>
  <c r="E688" i="2"/>
  <c r="F688" i="2"/>
  <c r="G688" i="2"/>
  <c r="H688" i="2"/>
  <c r="I688" i="2"/>
  <c r="J688" i="2"/>
  <c r="K688" i="2"/>
  <c r="L688" i="2"/>
  <c r="M688" i="2"/>
  <c r="N688" i="2"/>
  <c r="O688" i="2"/>
  <c r="D689" i="2"/>
  <c r="E689" i="2"/>
  <c r="F689" i="2"/>
  <c r="G689" i="2"/>
  <c r="H689" i="2"/>
  <c r="I689" i="2"/>
  <c r="J689" i="2"/>
  <c r="K689" i="2"/>
  <c r="L689" i="2"/>
  <c r="M689" i="2"/>
  <c r="N689" i="2"/>
  <c r="O689" i="2"/>
  <c r="D690" i="2"/>
  <c r="E690" i="2"/>
  <c r="F690" i="2"/>
  <c r="G690" i="2"/>
  <c r="H690" i="2"/>
  <c r="I690" i="2"/>
  <c r="J690" i="2"/>
  <c r="K690" i="2"/>
  <c r="L690" i="2"/>
  <c r="M690" i="2"/>
  <c r="N690" i="2"/>
  <c r="O690" i="2"/>
  <c r="D691" i="2"/>
  <c r="E691" i="2"/>
  <c r="F691" i="2"/>
  <c r="G691" i="2"/>
  <c r="H691" i="2"/>
  <c r="I691" i="2"/>
  <c r="J691" i="2"/>
  <c r="K691" i="2"/>
  <c r="L691" i="2"/>
  <c r="M691" i="2"/>
  <c r="N691" i="2"/>
  <c r="O691" i="2"/>
  <c r="D692" i="2"/>
  <c r="E692" i="2"/>
  <c r="F692" i="2"/>
  <c r="G692" i="2"/>
  <c r="H692" i="2"/>
  <c r="I692" i="2"/>
  <c r="J692" i="2"/>
  <c r="K692" i="2"/>
  <c r="L692" i="2"/>
  <c r="M692" i="2"/>
  <c r="N692" i="2"/>
  <c r="O692" i="2"/>
  <c r="D693" i="2"/>
  <c r="E693" i="2"/>
  <c r="F693" i="2"/>
  <c r="G693" i="2"/>
  <c r="H693" i="2"/>
  <c r="I693" i="2"/>
  <c r="J693" i="2"/>
  <c r="K693" i="2"/>
  <c r="L693" i="2"/>
  <c r="M693" i="2"/>
  <c r="N693" i="2"/>
  <c r="O693" i="2"/>
  <c r="O694" i="2"/>
  <c r="D695" i="2"/>
  <c r="E695" i="2"/>
  <c r="F695" i="2"/>
  <c r="G695" i="2"/>
  <c r="H695" i="2"/>
  <c r="I695" i="2"/>
  <c r="J695" i="2"/>
  <c r="K695" i="2"/>
  <c r="L695" i="2"/>
  <c r="M695" i="2"/>
  <c r="N695" i="2"/>
  <c r="O695" i="2"/>
  <c r="D696" i="2"/>
  <c r="E696" i="2"/>
  <c r="F696" i="2"/>
  <c r="G696" i="2"/>
  <c r="H696" i="2"/>
  <c r="I696" i="2"/>
  <c r="J696" i="2"/>
  <c r="K696" i="2"/>
  <c r="L696" i="2"/>
  <c r="M696" i="2"/>
  <c r="N696" i="2"/>
  <c r="O696" i="2"/>
  <c r="D697" i="2"/>
  <c r="E697" i="2"/>
  <c r="F697" i="2"/>
  <c r="G697" i="2"/>
  <c r="H697" i="2"/>
  <c r="I697" i="2"/>
  <c r="J697" i="2"/>
  <c r="K697" i="2"/>
  <c r="L697" i="2"/>
  <c r="M697" i="2"/>
  <c r="N697" i="2"/>
  <c r="O697" i="2"/>
  <c r="D698" i="2"/>
  <c r="E698" i="2"/>
  <c r="F698" i="2"/>
  <c r="G698" i="2"/>
  <c r="H698" i="2"/>
  <c r="I698" i="2"/>
  <c r="J698" i="2"/>
  <c r="K698" i="2"/>
  <c r="L698" i="2"/>
  <c r="M698" i="2"/>
  <c r="N698" i="2"/>
  <c r="O698" i="2"/>
  <c r="D699" i="2"/>
  <c r="E699" i="2"/>
  <c r="F699" i="2"/>
  <c r="G699" i="2"/>
  <c r="H699" i="2"/>
  <c r="I699" i="2"/>
  <c r="J699" i="2"/>
  <c r="K699" i="2"/>
  <c r="L699" i="2"/>
  <c r="M699" i="2"/>
  <c r="N699" i="2"/>
  <c r="O699" i="2"/>
  <c r="D700" i="2"/>
  <c r="E700" i="2"/>
  <c r="F700" i="2"/>
  <c r="G700" i="2"/>
  <c r="H700" i="2"/>
  <c r="I700" i="2"/>
  <c r="J700" i="2"/>
  <c r="K700" i="2"/>
  <c r="L700" i="2"/>
  <c r="M700" i="2"/>
  <c r="N700" i="2"/>
  <c r="O700" i="2"/>
  <c r="D701" i="2"/>
  <c r="E701" i="2"/>
  <c r="F701" i="2"/>
  <c r="G701" i="2"/>
  <c r="H701" i="2"/>
  <c r="I701" i="2"/>
  <c r="J701" i="2"/>
  <c r="K701" i="2"/>
  <c r="L701" i="2"/>
  <c r="M701" i="2"/>
  <c r="N701" i="2"/>
  <c r="O701" i="2"/>
  <c r="O702" i="2"/>
  <c r="D703" i="2"/>
  <c r="E703" i="2"/>
  <c r="F703" i="2"/>
  <c r="G703" i="2"/>
  <c r="H703" i="2"/>
  <c r="I703" i="2"/>
  <c r="J703" i="2"/>
  <c r="K703" i="2"/>
  <c r="L703" i="2"/>
  <c r="M703" i="2"/>
  <c r="N703" i="2"/>
  <c r="O703" i="2"/>
  <c r="D704" i="2"/>
  <c r="E704" i="2"/>
  <c r="F704" i="2"/>
  <c r="G704" i="2"/>
  <c r="H704" i="2"/>
  <c r="I704" i="2"/>
  <c r="J704" i="2"/>
  <c r="K704" i="2"/>
  <c r="L704" i="2"/>
  <c r="M704" i="2"/>
  <c r="N704" i="2"/>
  <c r="O704" i="2"/>
  <c r="D705" i="2"/>
  <c r="E705" i="2"/>
  <c r="F705" i="2"/>
  <c r="G705" i="2"/>
  <c r="H705" i="2"/>
  <c r="I705" i="2"/>
  <c r="J705" i="2"/>
  <c r="K705" i="2"/>
  <c r="L705" i="2"/>
  <c r="M705" i="2"/>
  <c r="N705" i="2"/>
  <c r="O705" i="2"/>
  <c r="D706" i="2"/>
  <c r="E706" i="2"/>
  <c r="F706" i="2"/>
  <c r="G706" i="2"/>
  <c r="H706" i="2"/>
  <c r="I706" i="2"/>
  <c r="J706" i="2"/>
  <c r="K706" i="2"/>
  <c r="L706" i="2"/>
  <c r="M706" i="2"/>
  <c r="N706" i="2"/>
  <c r="O706" i="2"/>
  <c r="D707" i="2"/>
  <c r="E707" i="2"/>
  <c r="F707" i="2"/>
  <c r="G707" i="2"/>
  <c r="H707" i="2"/>
  <c r="I707" i="2"/>
  <c r="J707" i="2"/>
  <c r="K707" i="2"/>
  <c r="L707" i="2"/>
  <c r="M707" i="2"/>
  <c r="N707" i="2"/>
  <c r="O707" i="2"/>
  <c r="D708" i="2"/>
  <c r="E708" i="2"/>
  <c r="F708" i="2"/>
  <c r="G708" i="2"/>
  <c r="H708" i="2"/>
  <c r="I708" i="2"/>
  <c r="J708" i="2"/>
  <c r="K708" i="2"/>
  <c r="L708" i="2"/>
  <c r="M708" i="2"/>
  <c r="N708" i="2"/>
  <c r="O708" i="2"/>
  <c r="D709" i="2"/>
  <c r="E709" i="2"/>
  <c r="F709" i="2"/>
  <c r="G709" i="2"/>
  <c r="H709" i="2"/>
  <c r="I709" i="2"/>
  <c r="J709" i="2"/>
  <c r="K709" i="2"/>
  <c r="L709" i="2"/>
  <c r="M709" i="2"/>
  <c r="N709" i="2"/>
  <c r="O709" i="2"/>
  <c r="D710" i="2"/>
  <c r="E710" i="2"/>
  <c r="F710" i="2"/>
  <c r="G710" i="2"/>
  <c r="H710" i="2"/>
  <c r="I710" i="2"/>
  <c r="J710" i="2"/>
  <c r="K710" i="2"/>
  <c r="L710" i="2"/>
  <c r="M710" i="2"/>
  <c r="N710" i="2"/>
  <c r="O710" i="2"/>
  <c r="D711" i="2"/>
  <c r="E711" i="2"/>
  <c r="F711" i="2"/>
  <c r="G711" i="2"/>
  <c r="H711" i="2"/>
  <c r="I711" i="2"/>
  <c r="J711" i="2"/>
  <c r="K711" i="2"/>
  <c r="L711" i="2"/>
  <c r="M711" i="2"/>
  <c r="N711" i="2"/>
  <c r="O711" i="2"/>
  <c r="D712" i="2"/>
  <c r="E712" i="2"/>
  <c r="F712" i="2"/>
  <c r="G712" i="2"/>
  <c r="H712" i="2"/>
  <c r="I712" i="2"/>
  <c r="J712" i="2"/>
  <c r="K712" i="2"/>
  <c r="L712" i="2"/>
  <c r="M712" i="2"/>
  <c r="N712" i="2"/>
  <c r="O712" i="2"/>
  <c r="D713" i="2"/>
  <c r="E713" i="2"/>
  <c r="F713" i="2"/>
  <c r="G713" i="2"/>
  <c r="H713" i="2"/>
  <c r="I713" i="2"/>
  <c r="J713" i="2"/>
  <c r="K713" i="2"/>
  <c r="L713" i="2"/>
  <c r="M713" i="2"/>
  <c r="N713" i="2"/>
  <c r="O713" i="2"/>
  <c r="O714" i="2"/>
  <c r="D715" i="2"/>
  <c r="E715" i="2"/>
  <c r="E714" i="2" s="1" a="1"/>
  <c r="F715" i="2"/>
  <c r="G715" i="2"/>
  <c r="H715" i="2"/>
  <c r="I715" i="2"/>
  <c r="J715" i="2"/>
  <c r="K715" i="2"/>
  <c r="K714" i="2" s="1"/>
  <c r="L715" i="2"/>
  <c r="M715" i="2"/>
  <c r="N715" i="2"/>
  <c r="N714" i="2" s="1"/>
  <c r="O715" i="2"/>
  <c r="D716" i="2"/>
  <c r="E716" i="2"/>
  <c r="F716" i="2"/>
  <c r="G716" i="2"/>
  <c r="H716" i="2"/>
  <c r="I716" i="2"/>
  <c r="J716" i="2"/>
  <c r="K716" i="2"/>
  <c r="L716" i="2"/>
  <c r="M716" i="2"/>
  <c r="N716" i="2"/>
  <c r="O716" i="2"/>
  <c r="D717" i="2"/>
  <c r="E717" i="2"/>
  <c r="F717" i="2"/>
  <c r="G717" i="2"/>
  <c r="H717" i="2"/>
  <c r="I717" i="2"/>
  <c r="J717" i="2"/>
  <c r="K717" i="2"/>
  <c r="L717" i="2"/>
  <c r="M717" i="2"/>
  <c r="N717" i="2"/>
  <c r="O717" i="2"/>
  <c r="D718" i="2"/>
  <c r="E718" i="2"/>
  <c r="F718" i="2"/>
  <c r="G718" i="2"/>
  <c r="H718" i="2"/>
  <c r="I718" i="2"/>
  <c r="J718" i="2"/>
  <c r="K718" i="2"/>
  <c r="L718" i="2"/>
  <c r="M718" i="2"/>
  <c r="N718" i="2"/>
  <c r="O718" i="2"/>
  <c r="O548" i="2"/>
  <c r="D549" i="2"/>
  <c r="E549" i="2"/>
  <c r="F549" i="2"/>
  <c r="G549" i="2"/>
  <c r="H549" i="2"/>
  <c r="I549" i="2"/>
  <c r="J549" i="2"/>
  <c r="K549" i="2"/>
  <c r="L549" i="2"/>
  <c r="M549" i="2"/>
  <c r="N549" i="2"/>
  <c r="O549" i="2"/>
  <c r="D550" i="2"/>
  <c r="E550" i="2"/>
  <c r="F550" i="2"/>
  <c r="G550" i="2"/>
  <c r="H550" i="2"/>
  <c r="I550" i="2"/>
  <c r="J550" i="2"/>
  <c r="K550" i="2"/>
  <c r="L550" i="2"/>
  <c r="M550" i="2"/>
  <c r="N550" i="2"/>
  <c r="O550" i="2"/>
  <c r="D551" i="2"/>
  <c r="E551" i="2"/>
  <c r="F551" i="2"/>
  <c r="G551" i="2"/>
  <c r="H551" i="2"/>
  <c r="I551" i="2"/>
  <c r="J551" i="2"/>
  <c r="K551" i="2"/>
  <c r="L551" i="2"/>
  <c r="M551" i="2"/>
  <c r="N551" i="2"/>
  <c r="O551" i="2"/>
  <c r="D552" i="2"/>
  <c r="E552" i="2"/>
  <c r="F552" i="2"/>
  <c r="G552" i="2"/>
  <c r="H552" i="2"/>
  <c r="I552" i="2"/>
  <c r="J552" i="2"/>
  <c r="K552" i="2"/>
  <c r="L552" i="2"/>
  <c r="M552" i="2"/>
  <c r="N552" i="2"/>
  <c r="O552" i="2"/>
  <c r="D553" i="2"/>
  <c r="E553" i="2"/>
  <c r="F553" i="2"/>
  <c r="G553" i="2"/>
  <c r="H553" i="2"/>
  <c r="I553" i="2"/>
  <c r="J553" i="2"/>
  <c r="K553" i="2"/>
  <c r="L553" i="2"/>
  <c r="M553" i="2"/>
  <c r="N553" i="2"/>
  <c r="O553" i="2"/>
  <c r="D554" i="2"/>
  <c r="E554" i="2"/>
  <c r="F554" i="2"/>
  <c r="G554" i="2"/>
  <c r="H554" i="2"/>
  <c r="I554" i="2"/>
  <c r="J554" i="2"/>
  <c r="K554" i="2"/>
  <c r="L554" i="2"/>
  <c r="M554" i="2"/>
  <c r="N554" i="2"/>
  <c r="O554" i="2"/>
  <c r="D555" i="2"/>
  <c r="E555" i="2"/>
  <c r="F555" i="2"/>
  <c r="G555" i="2"/>
  <c r="H555" i="2"/>
  <c r="I555" i="2"/>
  <c r="J555" i="2"/>
  <c r="K555" i="2"/>
  <c r="L555" i="2"/>
  <c r="M555" i="2"/>
  <c r="N555" i="2"/>
  <c r="O555" i="2"/>
  <c r="D556" i="2"/>
  <c r="E556" i="2"/>
  <c r="F556" i="2"/>
  <c r="G556" i="2"/>
  <c r="H556" i="2"/>
  <c r="I556" i="2"/>
  <c r="J556" i="2"/>
  <c r="K556" i="2"/>
  <c r="L556" i="2"/>
  <c r="M556" i="2"/>
  <c r="N556" i="2"/>
  <c r="O556" i="2"/>
  <c r="O557" i="2"/>
  <c r="D558" i="2"/>
  <c r="E558" i="2"/>
  <c r="F558" i="2"/>
  <c r="G558" i="2"/>
  <c r="H558" i="2"/>
  <c r="I558" i="2"/>
  <c r="J558" i="2"/>
  <c r="K558" i="2"/>
  <c r="L558" i="2"/>
  <c r="M558" i="2"/>
  <c r="M557" i="2" s="1"/>
  <c r="N558" i="2"/>
  <c r="O558" i="2"/>
  <c r="D559" i="2"/>
  <c r="E559" i="2"/>
  <c r="F559" i="2"/>
  <c r="G559" i="2"/>
  <c r="H559" i="2"/>
  <c r="I559" i="2"/>
  <c r="J559" i="2"/>
  <c r="K559" i="2"/>
  <c r="L559" i="2"/>
  <c r="M559" i="2"/>
  <c r="N559" i="2"/>
  <c r="O559" i="2"/>
  <c r="D560" i="2"/>
  <c r="E560" i="2"/>
  <c r="F560" i="2"/>
  <c r="G560" i="2"/>
  <c r="H560" i="2"/>
  <c r="I560" i="2"/>
  <c r="J560" i="2"/>
  <c r="K560" i="2"/>
  <c r="L560" i="2"/>
  <c r="M560" i="2"/>
  <c r="N560" i="2"/>
  <c r="O560" i="2"/>
  <c r="D561" i="2"/>
  <c r="E561" i="2"/>
  <c r="F561" i="2"/>
  <c r="G561" i="2"/>
  <c r="H561" i="2"/>
  <c r="I561" i="2"/>
  <c r="J561" i="2"/>
  <c r="K561" i="2"/>
  <c r="L561" i="2"/>
  <c r="M561" i="2"/>
  <c r="N561" i="2"/>
  <c r="O561" i="2"/>
  <c r="D562" i="2"/>
  <c r="E562" i="2"/>
  <c r="F562" i="2"/>
  <c r="G562" i="2"/>
  <c r="H562" i="2"/>
  <c r="I562" i="2"/>
  <c r="J562" i="2"/>
  <c r="K562" i="2"/>
  <c r="L562" i="2"/>
  <c r="M562" i="2"/>
  <c r="N562" i="2"/>
  <c r="O562" i="2"/>
  <c r="D563" i="2"/>
  <c r="E563" i="2"/>
  <c r="F563" i="2"/>
  <c r="G563" i="2"/>
  <c r="H563" i="2"/>
  <c r="I563" i="2"/>
  <c r="J563" i="2"/>
  <c r="K563" i="2"/>
  <c r="L563" i="2"/>
  <c r="M563" i="2"/>
  <c r="N563" i="2"/>
  <c r="O563" i="2"/>
  <c r="D564" i="2"/>
  <c r="E564" i="2"/>
  <c r="F564" i="2"/>
  <c r="G564" i="2"/>
  <c r="H564" i="2"/>
  <c r="I564" i="2"/>
  <c r="J564" i="2"/>
  <c r="K564" i="2"/>
  <c r="L564" i="2"/>
  <c r="M564" i="2"/>
  <c r="N564" i="2"/>
  <c r="O564" i="2"/>
  <c r="O565" i="2"/>
  <c r="D566" i="2"/>
  <c r="E566" i="2"/>
  <c r="F566" i="2"/>
  <c r="G566" i="2"/>
  <c r="H566" i="2"/>
  <c r="I566" i="2"/>
  <c r="J566" i="2"/>
  <c r="K566" i="2"/>
  <c r="L566" i="2"/>
  <c r="M566" i="2"/>
  <c r="N566" i="2"/>
  <c r="O566" i="2"/>
  <c r="D567" i="2"/>
  <c r="E567" i="2"/>
  <c r="F567" i="2"/>
  <c r="G567" i="2"/>
  <c r="H567" i="2"/>
  <c r="I567" i="2"/>
  <c r="J567" i="2"/>
  <c r="K567" i="2"/>
  <c r="L567" i="2"/>
  <c r="M567" i="2"/>
  <c r="N567" i="2"/>
  <c r="O567" i="2"/>
  <c r="D568" i="2"/>
  <c r="E568" i="2"/>
  <c r="F568" i="2"/>
  <c r="G568" i="2"/>
  <c r="H568" i="2"/>
  <c r="I568" i="2"/>
  <c r="J568" i="2"/>
  <c r="K568" i="2"/>
  <c r="L568" i="2"/>
  <c r="M568" i="2"/>
  <c r="N568" i="2"/>
  <c r="O568" i="2"/>
  <c r="D569" i="2"/>
  <c r="E569" i="2"/>
  <c r="F569" i="2"/>
  <c r="G569" i="2"/>
  <c r="H569" i="2"/>
  <c r="I569" i="2"/>
  <c r="J569" i="2"/>
  <c r="K569" i="2"/>
  <c r="L569" i="2"/>
  <c r="M569" i="2"/>
  <c r="N569" i="2"/>
  <c r="O569" i="2"/>
  <c r="D570" i="2"/>
  <c r="E570" i="2"/>
  <c r="F570" i="2"/>
  <c r="G570" i="2"/>
  <c r="H570" i="2"/>
  <c r="I570" i="2"/>
  <c r="J570" i="2"/>
  <c r="K570" i="2"/>
  <c r="L570" i="2"/>
  <c r="M570" i="2"/>
  <c r="N570" i="2"/>
  <c r="O570" i="2"/>
  <c r="D571" i="2"/>
  <c r="E571" i="2"/>
  <c r="F571" i="2"/>
  <c r="G571" i="2"/>
  <c r="H571" i="2"/>
  <c r="I571" i="2"/>
  <c r="J571" i="2"/>
  <c r="K571" i="2"/>
  <c r="L571" i="2"/>
  <c r="M571" i="2"/>
  <c r="N571" i="2"/>
  <c r="O571" i="2"/>
  <c r="D572" i="2"/>
  <c r="E572" i="2"/>
  <c r="F572" i="2"/>
  <c r="G572" i="2"/>
  <c r="H572" i="2"/>
  <c r="I572" i="2"/>
  <c r="J572" i="2"/>
  <c r="K572" i="2"/>
  <c r="L572" i="2"/>
  <c r="M572" i="2"/>
  <c r="N572" i="2"/>
  <c r="O572" i="2"/>
  <c r="O573" i="2"/>
  <c r="D574" i="2"/>
  <c r="E574" i="2"/>
  <c r="F574" i="2"/>
  <c r="G574" i="2"/>
  <c r="H574" i="2"/>
  <c r="H573" i="2" s="1"/>
  <c r="I574" i="2"/>
  <c r="J574" i="2"/>
  <c r="K574" i="2"/>
  <c r="L574" i="2"/>
  <c r="M574" i="2"/>
  <c r="N574" i="2"/>
  <c r="O574" i="2"/>
  <c r="D575" i="2"/>
  <c r="E575" i="2"/>
  <c r="F575" i="2"/>
  <c r="G575" i="2"/>
  <c r="H575" i="2"/>
  <c r="I575" i="2"/>
  <c r="J575" i="2"/>
  <c r="K575" i="2"/>
  <c r="L575" i="2"/>
  <c r="M575" i="2"/>
  <c r="N575" i="2"/>
  <c r="O575" i="2"/>
  <c r="D576" i="2"/>
  <c r="E576" i="2"/>
  <c r="F576" i="2"/>
  <c r="G576" i="2"/>
  <c r="H576" i="2"/>
  <c r="I576" i="2"/>
  <c r="J576" i="2"/>
  <c r="K576" i="2"/>
  <c r="L576" i="2"/>
  <c r="M576" i="2"/>
  <c r="N576" i="2"/>
  <c r="O576" i="2"/>
  <c r="D577" i="2"/>
  <c r="E577" i="2"/>
  <c r="F577" i="2"/>
  <c r="G577" i="2"/>
  <c r="H577" i="2"/>
  <c r="I577" i="2"/>
  <c r="J577" i="2"/>
  <c r="K577" i="2"/>
  <c r="L577" i="2"/>
  <c r="M577" i="2"/>
  <c r="N577" i="2"/>
  <c r="O577" i="2"/>
  <c r="D578" i="2"/>
  <c r="E578" i="2"/>
  <c r="F578" i="2"/>
  <c r="G578" i="2"/>
  <c r="H578" i="2"/>
  <c r="I578" i="2"/>
  <c r="J578" i="2"/>
  <c r="K578" i="2"/>
  <c r="L578" i="2"/>
  <c r="M578" i="2"/>
  <c r="N578" i="2"/>
  <c r="O578" i="2"/>
  <c r="D579" i="2"/>
  <c r="E579" i="2"/>
  <c r="F579" i="2"/>
  <c r="G579" i="2"/>
  <c r="H579" i="2"/>
  <c r="I579" i="2"/>
  <c r="J579" i="2"/>
  <c r="K579" i="2"/>
  <c r="L579" i="2"/>
  <c r="M579" i="2"/>
  <c r="N579" i="2"/>
  <c r="O579" i="2"/>
  <c r="D580" i="2"/>
  <c r="E580" i="2"/>
  <c r="F580" i="2"/>
  <c r="G580" i="2"/>
  <c r="H580" i="2"/>
  <c r="I580" i="2"/>
  <c r="J580" i="2"/>
  <c r="K580" i="2"/>
  <c r="L580" i="2"/>
  <c r="M580" i="2"/>
  <c r="N580" i="2"/>
  <c r="O580" i="2"/>
  <c r="O581" i="2"/>
  <c r="D582" i="2"/>
  <c r="E582" i="2"/>
  <c r="F582" i="2"/>
  <c r="G582" i="2"/>
  <c r="H582" i="2"/>
  <c r="I582" i="2"/>
  <c r="J582" i="2"/>
  <c r="K582" i="2"/>
  <c r="L582" i="2"/>
  <c r="M582" i="2"/>
  <c r="N582" i="2"/>
  <c r="O582" i="2"/>
  <c r="D583" i="2"/>
  <c r="E583" i="2"/>
  <c r="F583" i="2"/>
  <c r="G583" i="2"/>
  <c r="H583" i="2"/>
  <c r="I583" i="2"/>
  <c r="J583" i="2"/>
  <c r="K583" i="2"/>
  <c r="L583" i="2"/>
  <c r="M583" i="2"/>
  <c r="N583" i="2"/>
  <c r="O583" i="2"/>
  <c r="D584" i="2"/>
  <c r="E584" i="2"/>
  <c r="F584" i="2"/>
  <c r="G584" i="2"/>
  <c r="H584" i="2"/>
  <c r="I584" i="2"/>
  <c r="J584" i="2"/>
  <c r="K584" i="2"/>
  <c r="L584" i="2"/>
  <c r="M584" i="2"/>
  <c r="N584" i="2"/>
  <c r="O584" i="2"/>
  <c r="D585" i="2"/>
  <c r="E585" i="2"/>
  <c r="F585" i="2"/>
  <c r="G585" i="2"/>
  <c r="H585" i="2"/>
  <c r="I585" i="2"/>
  <c r="J585" i="2"/>
  <c r="K585" i="2"/>
  <c r="L585" i="2"/>
  <c r="M585" i="2"/>
  <c r="N585" i="2"/>
  <c r="O585" i="2"/>
  <c r="D586" i="2"/>
  <c r="E586" i="2"/>
  <c r="F586" i="2"/>
  <c r="G586" i="2"/>
  <c r="H586" i="2"/>
  <c r="I586" i="2"/>
  <c r="J586" i="2"/>
  <c r="K586" i="2"/>
  <c r="L586" i="2"/>
  <c r="M586" i="2"/>
  <c r="N586" i="2"/>
  <c r="O586" i="2"/>
  <c r="D587" i="2"/>
  <c r="E587" i="2"/>
  <c r="F587" i="2"/>
  <c r="G587" i="2"/>
  <c r="H587" i="2"/>
  <c r="I587" i="2"/>
  <c r="J587" i="2"/>
  <c r="K587" i="2"/>
  <c r="L587" i="2"/>
  <c r="M587" i="2"/>
  <c r="N587" i="2"/>
  <c r="O587" i="2"/>
  <c r="D588" i="2"/>
  <c r="E588" i="2"/>
  <c r="F588" i="2"/>
  <c r="G588" i="2"/>
  <c r="H588" i="2"/>
  <c r="I588" i="2"/>
  <c r="J588" i="2"/>
  <c r="K588" i="2"/>
  <c r="L588" i="2"/>
  <c r="M588" i="2"/>
  <c r="N588" i="2"/>
  <c r="O588" i="2"/>
  <c r="D589" i="2"/>
  <c r="E589" i="2"/>
  <c r="F589" i="2"/>
  <c r="G589" i="2"/>
  <c r="H589" i="2"/>
  <c r="I589" i="2"/>
  <c r="J589" i="2"/>
  <c r="K589" i="2"/>
  <c r="L589" i="2"/>
  <c r="M589" i="2"/>
  <c r="N589" i="2"/>
  <c r="O589" i="2"/>
  <c r="O590" i="2"/>
  <c r="D591" i="2"/>
  <c r="E591" i="2"/>
  <c r="F591" i="2"/>
  <c r="G591" i="2"/>
  <c r="H591" i="2"/>
  <c r="I591" i="2"/>
  <c r="J591" i="2"/>
  <c r="J590" i="2" s="1"/>
  <c r="K591" i="2"/>
  <c r="L591" i="2"/>
  <c r="M591" i="2"/>
  <c r="N591" i="2"/>
  <c r="O591" i="2"/>
  <c r="D592" i="2"/>
  <c r="E592" i="2"/>
  <c r="F592" i="2"/>
  <c r="G592" i="2"/>
  <c r="H592" i="2"/>
  <c r="I592" i="2"/>
  <c r="J592" i="2"/>
  <c r="K592" i="2"/>
  <c r="L592" i="2"/>
  <c r="M592" i="2"/>
  <c r="N592" i="2"/>
  <c r="O592" i="2"/>
  <c r="D593" i="2"/>
  <c r="E593" i="2"/>
  <c r="F593" i="2"/>
  <c r="G593" i="2"/>
  <c r="H593" i="2"/>
  <c r="I593" i="2"/>
  <c r="J593" i="2"/>
  <c r="K593" i="2"/>
  <c r="L593" i="2"/>
  <c r="M593" i="2"/>
  <c r="N593" i="2"/>
  <c r="O593" i="2"/>
  <c r="D594" i="2"/>
  <c r="E594" i="2"/>
  <c r="F594" i="2"/>
  <c r="G594" i="2"/>
  <c r="H594" i="2"/>
  <c r="I594" i="2"/>
  <c r="J594" i="2"/>
  <c r="K594" i="2"/>
  <c r="L594" i="2"/>
  <c r="M594" i="2"/>
  <c r="N594" i="2"/>
  <c r="O594" i="2"/>
  <c r="D595" i="2"/>
  <c r="E595" i="2"/>
  <c r="F595" i="2"/>
  <c r="G595" i="2"/>
  <c r="H595" i="2"/>
  <c r="I595" i="2"/>
  <c r="J595" i="2"/>
  <c r="K595" i="2"/>
  <c r="L595" i="2"/>
  <c r="M595" i="2"/>
  <c r="N595" i="2"/>
  <c r="O595" i="2"/>
  <c r="D596" i="2"/>
  <c r="E596" i="2"/>
  <c r="F596" i="2"/>
  <c r="G596" i="2"/>
  <c r="H596" i="2"/>
  <c r="I596" i="2"/>
  <c r="J596" i="2"/>
  <c r="K596" i="2"/>
  <c r="L596" i="2"/>
  <c r="M596" i="2"/>
  <c r="N596" i="2"/>
  <c r="O596" i="2"/>
  <c r="D597" i="2"/>
  <c r="E597" i="2"/>
  <c r="F597" i="2"/>
  <c r="G597" i="2"/>
  <c r="H597" i="2"/>
  <c r="I597" i="2"/>
  <c r="J597" i="2"/>
  <c r="K597" i="2"/>
  <c r="L597" i="2"/>
  <c r="M597" i="2"/>
  <c r="N597" i="2"/>
  <c r="O597" i="2"/>
  <c r="O598" i="2"/>
  <c r="D599" i="2"/>
  <c r="E599" i="2"/>
  <c r="F599" i="2"/>
  <c r="G599" i="2"/>
  <c r="H599" i="2"/>
  <c r="I599" i="2"/>
  <c r="J599" i="2"/>
  <c r="K599" i="2"/>
  <c r="L599" i="2"/>
  <c r="M599" i="2"/>
  <c r="N599" i="2"/>
  <c r="O599" i="2"/>
  <c r="D600" i="2"/>
  <c r="E600" i="2"/>
  <c r="F600" i="2"/>
  <c r="G600" i="2"/>
  <c r="H600" i="2"/>
  <c r="I600" i="2"/>
  <c r="J600" i="2"/>
  <c r="K600" i="2"/>
  <c r="L600" i="2"/>
  <c r="M600" i="2"/>
  <c r="N600" i="2"/>
  <c r="O600" i="2"/>
  <c r="D601" i="2"/>
  <c r="E601" i="2"/>
  <c r="F601" i="2"/>
  <c r="G601" i="2"/>
  <c r="H601" i="2"/>
  <c r="I601" i="2"/>
  <c r="J601" i="2"/>
  <c r="K601" i="2"/>
  <c r="L601" i="2"/>
  <c r="M601" i="2"/>
  <c r="N601" i="2"/>
  <c r="O601" i="2"/>
  <c r="D602" i="2"/>
  <c r="E602" i="2"/>
  <c r="F602" i="2"/>
  <c r="G602" i="2"/>
  <c r="H602" i="2"/>
  <c r="I602" i="2"/>
  <c r="J602" i="2"/>
  <c r="K602" i="2"/>
  <c r="L602" i="2"/>
  <c r="M602" i="2"/>
  <c r="N602" i="2"/>
  <c r="O602" i="2"/>
  <c r="D603" i="2"/>
  <c r="E603" i="2"/>
  <c r="F603" i="2"/>
  <c r="G603" i="2"/>
  <c r="H603" i="2"/>
  <c r="I603" i="2"/>
  <c r="J603" i="2"/>
  <c r="K603" i="2"/>
  <c r="L603" i="2"/>
  <c r="M603" i="2"/>
  <c r="N603" i="2"/>
  <c r="O603" i="2"/>
  <c r="D604" i="2"/>
  <c r="E604" i="2"/>
  <c r="F604" i="2"/>
  <c r="G604" i="2"/>
  <c r="H604" i="2"/>
  <c r="I604" i="2"/>
  <c r="J604" i="2"/>
  <c r="K604" i="2"/>
  <c r="L604" i="2"/>
  <c r="M604" i="2"/>
  <c r="N604" i="2"/>
  <c r="O604" i="2"/>
  <c r="D605" i="2"/>
  <c r="E605" i="2"/>
  <c r="F605" i="2"/>
  <c r="G605" i="2"/>
  <c r="H605" i="2"/>
  <c r="I605" i="2"/>
  <c r="J605" i="2"/>
  <c r="K605" i="2"/>
  <c r="L605" i="2"/>
  <c r="M605" i="2"/>
  <c r="N605" i="2"/>
  <c r="O605" i="2"/>
  <c r="D606" i="2"/>
  <c r="E606" i="2"/>
  <c r="F606" i="2"/>
  <c r="G606" i="2"/>
  <c r="H606" i="2"/>
  <c r="I606" i="2"/>
  <c r="J606" i="2"/>
  <c r="K606" i="2"/>
  <c r="L606" i="2"/>
  <c r="M606" i="2"/>
  <c r="N606" i="2"/>
  <c r="O606" i="2"/>
  <c r="O607" i="2"/>
  <c r="D608" i="2"/>
  <c r="E608" i="2"/>
  <c r="F608" i="2"/>
  <c r="G608" i="2"/>
  <c r="G607" i="2" s="1"/>
  <c r="H608" i="2"/>
  <c r="I608" i="2"/>
  <c r="I607" i="2" s="1"/>
  <c r="J608" i="2"/>
  <c r="K608" i="2"/>
  <c r="L608" i="2"/>
  <c r="M608" i="2"/>
  <c r="N608" i="2"/>
  <c r="O608" i="2"/>
  <c r="D609" i="2"/>
  <c r="E609" i="2"/>
  <c r="F609" i="2"/>
  <c r="G609" i="2"/>
  <c r="H609" i="2"/>
  <c r="I609" i="2"/>
  <c r="J609" i="2"/>
  <c r="K609" i="2"/>
  <c r="L609" i="2"/>
  <c r="M609" i="2"/>
  <c r="N609" i="2"/>
  <c r="O609" i="2"/>
  <c r="D610" i="2"/>
  <c r="E610" i="2"/>
  <c r="F610" i="2"/>
  <c r="G610" i="2"/>
  <c r="H610" i="2"/>
  <c r="I610" i="2"/>
  <c r="J610" i="2"/>
  <c r="K610" i="2"/>
  <c r="L610" i="2"/>
  <c r="M610" i="2"/>
  <c r="N610" i="2"/>
  <c r="O610" i="2"/>
  <c r="D611" i="2"/>
  <c r="E611" i="2"/>
  <c r="F611" i="2"/>
  <c r="G611" i="2"/>
  <c r="H611" i="2"/>
  <c r="I611" i="2"/>
  <c r="J611" i="2"/>
  <c r="K611" i="2"/>
  <c r="L611" i="2"/>
  <c r="M611" i="2"/>
  <c r="N611" i="2"/>
  <c r="O611" i="2"/>
  <c r="D612" i="2"/>
  <c r="E612" i="2"/>
  <c r="F612" i="2"/>
  <c r="G612" i="2"/>
  <c r="H612" i="2"/>
  <c r="I612" i="2"/>
  <c r="J612" i="2"/>
  <c r="K612" i="2"/>
  <c r="L612" i="2"/>
  <c r="M612" i="2"/>
  <c r="N612" i="2"/>
  <c r="O612" i="2"/>
  <c r="D613" i="2"/>
  <c r="E613" i="2"/>
  <c r="F613" i="2"/>
  <c r="G613" i="2"/>
  <c r="H613" i="2"/>
  <c r="I613" i="2"/>
  <c r="J613" i="2"/>
  <c r="K613" i="2"/>
  <c r="L613" i="2"/>
  <c r="M613" i="2"/>
  <c r="N613" i="2"/>
  <c r="O613" i="2"/>
  <c r="D614" i="2"/>
  <c r="E614" i="2"/>
  <c r="F614" i="2"/>
  <c r="G614" i="2"/>
  <c r="H614" i="2"/>
  <c r="I614" i="2"/>
  <c r="J614" i="2"/>
  <c r="K614" i="2"/>
  <c r="L614" i="2"/>
  <c r="M614" i="2"/>
  <c r="N614" i="2"/>
  <c r="O614" i="2"/>
  <c r="D615" i="2"/>
  <c r="E615" i="2"/>
  <c r="F615" i="2"/>
  <c r="G615" i="2"/>
  <c r="H615" i="2"/>
  <c r="I615" i="2"/>
  <c r="J615" i="2"/>
  <c r="K615" i="2"/>
  <c r="L615" i="2"/>
  <c r="M615" i="2"/>
  <c r="N615" i="2"/>
  <c r="O615" i="2"/>
  <c r="O616" i="2"/>
  <c r="D617" i="2"/>
  <c r="E617" i="2"/>
  <c r="F617" i="2"/>
  <c r="G617" i="2"/>
  <c r="H617" i="2"/>
  <c r="I617" i="2"/>
  <c r="J617" i="2"/>
  <c r="K617" i="2"/>
  <c r="L617" i="2"/>
  <c r="M617" i="2"/>
  <c r="N617" i="2"/>
  <c r="O617" i="2"/>
  <c r="D618" i="2"/>
  <c r="E618" i="2"/>
  <c r="F618" i="2"/>
  <c r="G618" i="2"/>
  <c r="H618" i="2"/>
  <c r="I618" i="2"/>
  <c r="J618" i="2"/>
  <c r="K618" i="2"/>
  <c r="L618" i="2"/>
  <c r="M618" i="2"/>
  <c r="N618" i="2"/>
  <c r="O618" i="2"/>
  <c r="D619" i="2"/>
  <c r="E619" i="2"/>
  <c r="F619" i="2"/>
  <c r="G619" i="2"/>
  <c r="H619" i="2"/>
  <c r="I619" i="2"/>
  <c r="J619" i="2"/>
  <c r="K619" i="2"/>
  <c r="L619" i="2"/>
  <c r="M619" i="2"/>
  <c r="N619" i="2"/>
  <c r="O619" i="2"/>
  <c r="D620" i="2"/>
  <c r="E620" i="2"/>
  <c r="F620" i="2"/>
  <c r="G620" i="2"/>
  <c r="H620" i="2"/>
  <c r="I620" i="2"/>
  <c r="J620" i="2"/>
  <c r="K620" i="2"/>
  <c r="L620" i="2"/>
  <c r="M620" i="2"/>
  <c r="N620" i="2"/>
  <c r="O620" i="2"/>
  <c r="D621" i="2"/>
  <c r="E621" i="2"/>
  <c r="F621" i="2"/>
  <c r="G621" i="2"/>
  <c r="H621" i="2"/>
  <c r="I621" i="2"/>
  <c r="J621" i="2"/>
  <c r="K621" i="2"/>
  <c r="L621" i="2"/>
  <c r="M621" i="2"/>
  <c r="N621" i="2"/>
  <c r="O621" i="2"/>
  <c r="D622" i="2"/>
  <c r="E622" i="2"/>
  <c r="F622" i="2"/>
  <c r="G622" i="2"/>
  <c r="H622" i="2"/>
  <c r="I622" i="2"/>
  <c r="J622" i="2"/>
  <c r="K622" i="2"/>
  <c r="L622" i="2"/>
  <c r="M622" i="2"/>
  <c r="N622" i="2"/>
  <c r="O622" i="2"/>
  <c r="D623" i="2"/>
  <c r="E623" i="2"/>
  <c r="F623" i="2"/>
  <c r="G623" i="2"/>
  <c r="H623" i="2"/>
  <c r="I623" i="2"/>
  <c r="J623" i="2"/>
  <c r="K623" i="2"/>
  <c r="L623" i="2"/>
  <c r="M623" i="2"/>
  <c r="N623" i="2"/>
  <c r="O623" i="2"/>
  <c r="D624" i="2"/>
  <c r="E624" i="2"/>
  <c r="F624" i="2"/>
  <c r="G624" i="2"/>
  <c r="H624" i="2"/>
  <c r="I624" i="2"/>
  <c r="J624" i="2"/>
  <c r="K624" i="2"/>
  <c r="L624" i="2"/>
  <c r="M624" i="2"/>
  <c r="N624" i="2"/>
  <c r="O624" i="2"/>
  <c r="D469" i="2"/>
  <c r="E469" i="2"/>
  <c r="F469" i="2"/>
  <c r="G469" i="2"/>
  <c r="H469" i="2"/>
  <c r="I469" i="2"/>
  <c r="J469" i="2"/>
  <c r="K469" i="2"/>
  <c r="L469" i="2"/>
  <c r="M469" i="2"/>
  <c r="N469" i="2"/>
  <c r="O469" i="2"/>
  <c r="O470" i="2"/>
  <c r="D471" i="2"/>
  <c r="E471" i="2"/>
  <c r="F471" i="2"/>
  <c r="G471" i="2"/>
  <c r="H471" i="2"/>
  <c r="I471" i="2"/>
  <c r="J471" i="2"/>
  <c r="K471" i="2"/>
  <c r="L471" i="2"/>
  <c r="M471" i="2"/>
  <c r="N471" i="2"/>
  <c r="O471" i="2"/>
  <c r="D472" i="2"/>
  <c r="E472" i="2"/>
  <c r="F472" i="2"/>
  <c r="G472" i="2"/>
  <c r="H472" i="2"/>
  <c r="I472" i="2"/>
  <c r="J472" i="2"/>
  <c r="K472" i="2"/>
  <c r="L472" i="2"/>
  <c r="M472" i="2"/>
  <c r="N472" i="2"/>
  <c r="O472" i="2"/>
  <c r="D473" i="2"/>
  <c r="E473" i="2"/>
  <c r="F473" i="2"/>
  <c r="G473" i="2"/>
  <c r="H473" i="2"/>
  <c r="I473" i="2"/>
  <c r="J473" i="2"/>
  <c r="K473" i="2"/>
  <c r="L473" i="2"/>
  <c r="M473" i="2"/>
  <c r="N473" i="2"/>
  <c r="O473" i="2"/>
  <c r="D474" i="2"/>
  <c r="E474" i="2"/>
  <c r="F474" i="2"/>
  <c r="G474" i="2"/>
  <c r="H474" i="2"/>
  <c r="I474" i="2"/>
  <c r="J474" i="2"/>
  <c r="K474" i="2"/>
  <c r="L474" i="2"/>
  <c r="M474" i="2"/>
  <c r="N474" i="2"/>
  <c r="O474" i="2"/>
  <c r="D475" i="2"/>
  <c r="E475" i="2"/>
  <c r="F475" i="2"/>
  <c r="G475" i="2"/>
  <c r="H475" i="2"/>
  <c r="I475" i="2"/>
  <c r="J475" i="2"/>
  <c r="K475" i="2"/>
  <c r="L475" i="2"/>
  <c r="M475" i="2"/>
  <c r="N475" i="2"/>
  <c r="O475" i="2"/>
  <c r="D476" i="2"/>
  <c r="E476" i="2"/>
  <c r="F476" i="2"/>
  <c r="G476" i="2"/>
  <c r="H476" i="2"/>
  <c r="I476" i="2"/>
  <c r="J476" i="2"/>
  <c r="K476" i="2"/>
  <c r="L476" i="2"/>
  <c r="M476" i="2"/>
  <c r="N476" i="2"/>
  <c r="O476" i="2"/>
  <c r="D477" i="2"/>
  <c r="E477" i="2"/>
  <c r="F477" i="2"/>
  <c r="G477" i="2"/>
  <c r="H477" i="2"/>
  <c r="I477" i="2"/>
  <c r="J477" i="2"/>
  <c r="K477" i="2"/>
  <c r="L477" i="2"/>
  <c r="M477" i="2"/>
  <c r="N477" i="2"/>
  <c r="O477" i="2"/>
  <c r="D478" i="2"/>
  <c r="E478" i="2"/>
  <c r="F478" i="2"/>
  <c r="G478" i="2"/>
  <c r="H478" i="2"/>
  <c r="I478" i="2"/>
  <c r="J478" i="2"/>
  <c r="K478" i="2"/>
  <c r="L478" i="2"/>
  <c r="M478" i="2"/>
  <c r="N478" i="2"/>
  <c r="O478" i="2"/>
  <c r="D479" i="2"/>
  <c r="E479" i="2"/>
  <c r="F479" i="2"/>
  <c r="G479" i="2"/>
  <c r="H479" i="2"/>
  <c r="I479" i="2"/>
  <c r="J479" i="2"/>
  <c r="K479" i="2"/>
  <c r="L479" i="2"/>
  <c r="M479" i="2"/>
  <c r="N479" i="2"/>
  <c r="O479" i="2"/>
  <c r="O480" i="2"/>
  <c r="D481" i="2"/>
  <c r="E481" i="2"/>
  <c r="F481" i="2"/>
  <c r="G481" i="2"/>
  <c r="H481" i="2"/>
  <c r="I481" i="2"/>
  <c r="J481" i="2"/>
  <c r="K481" i="2"/>
  <c r="L481" i="2"/>
  <c r="M481" i="2"/>
  <c r="N481" i="2"/>
  <c r="O481" i="2"/>
  <c r="D482" i="2"/>
  <c r="E482" i="2"/>
  <c r="F482" i="2"/>
  <c r="G482" i="2"/>
  <c r="H482" i="2"/>
  <c r="I482" i="2"/>
  <c r="J482" i="2"/>
  <c r="K482" i="2"/>
  <c r="L482" i="2"/>
  <c r="M482" i="2"/>
  <c r="N482" i="2"/>
  <c r="O482" i="2"/>
  <c r="D483" i="2"/>
  <c r="E483" i="2"/>
  <c r="F483" i="2"/>
  <c r="G483" i="2"/>
  <c r="H483" i="2"/>
  <c r="I483" i="2"/>
  <c r="J483" i="2"/>
  <c r="K483" i="2"/>
  <c r="L483" i="2"/>
  <c r="M483" i="2"/>
  <c r="N483" i="2"/>
  <c r="O483" i="2"/>
  <c r="D484" i="2"/>
  <c r="E484" i="2"/>
  <c r="F484" i="2"/>
  <c r="G484" i="2"/>
  <c r="H484" i="2"/>
  <c r="I484" i="2"/>
  <c r="J484" i="2"/>
  <c r="K484" i="2"/>
  <c r="L484" i="2"/>
  <c r="M484" i="2"/>
  <c r="N484" i="2"/>
  <c r="O484" i="2"/>
  <c r="D485" i="2"/>
  <c r="E485" i="2"/>
  <c r="F485" i="2"/>
  <c r="G485" i="2"/>
  <c r="H485" i="2"/>
  <c r="I485" i="2"/>
  <c r="J485" i="2"/>
  <c r="K485" i="2"/>
  <c r="L485" i="2"/>
  <c r="M485" i="2"/>
  <c r="N485" i="2"/>
  <c r="O485" i="2"/>
  <c r="D486" i="2"/>
  <c r="E486" i="2"/>
  <c r="F486" i="2"/>
  <c r="G486" i="2"/>
  <c r="H486" i="2"/>
  <c r="I486" i="2"/>
  <c r="J486" i="2"/>
  <c r="K486" i="2"/>
  <c r="L486" i="2"/>
  <c r="M486" i="2"/>
  <c r="N486" i="2"/>
  <c r="O486" i="2"/>
  <c r="D487" i="2"/>
  <c r="E487" i="2"/>
  <c r="F487" i="2"/>
  <c r="G487" i="2"/>
  <c r="H487" i="2"/>
  <c r="I487" i="2"/>
  <c r="J487" i="2"/>
  <c r="K487" i="2"/>
  <c r="L487" i="2"/>
  <c r="M487" i="2"/>
  <c r="N487" i="2"/>
  <c r="O487" i="2"/>
  <c r="D488" i="2"/>
  <c r="E488" i="2"/>
  <c r="F488" i="2"/>
  <c r="G488" i="2"/>
  <c r="H488" i="2"/>
  <c r="I488" i="2"/>
  <c r="J488" i="2"/>
  <c r="K488" i="2"/>
  <c r="L488" i="2"/>
  <c r="M488" i="2"/>
  <c r="N488" i="2"/>
  <c r="O488" i="2"/>
  <c r="O489" i="2"/>
  <c r="D490" i="2"/>
  <c r="E490" i="2"/>
  <c r="F490" i="2"/>
  <c r="G490" i="2"/>
  <c r="H490" i="2"/>
  <c r="I490" i="2"/>
  <c r="J490" i="2"/>
  <c r="K490" i="2"/>
  <c r="L490" i="2"/>
  <c r="M490" i="2"/>
  <c r="N490" i="2"/>
  <c r="O490" i="2"/>
  <c r="D491" i="2"/>
  <c r="E491" i="2"/>
  <c r="F491" i="2"/>
  <c r="G491" i="2"/>
  <c r="H491" i="2"/>
  <c r="I491" i="2"/>
  <c r="J491" i="2"/>
  <c r="K491" i="2"/>
  <c r="L491" i="2"/>
  <c r="M491" i="2"/>
  <c r="N491" i="2"/>
  <c r="O491" i="2"/>
  <c r="D492" i="2"/>
  <c r="E492" i="2"/>
  <c r="F492" i="2"/>
  <c r="G492" i="2"/>
  <c r="H492" i="2"/>
  <c r="I492" i="2"/>
  <c r="J492" i="2"/>
  <c r="K492" i="2"/>
  <c r="L492" i="2"/>
  <c r="M492" i="2"/>
  <c r="N492" i="2"/>
  <c r="O492" i="2"/>
  <c r="D493" i="2"/>
  <c r="E493" i="2"/>
  <c r="F493" i="2"/>
  <c r="G493" i="2"/>
  <c r="H493" i="2"/>
  <c r="I493" i="2"/>
  <c r="J493" i="2"/>
  <c r="K493" i="2"/>
  <c r="L493" i="2"/>
  <c r="M493" i="2"/>
  <c r="N493" i="2"/>
  <c r="O493" i="2"/>
  <c r="D494" i="2"/>
  <c r="E494" i="2"/>
  <c r="F494" i="2"/>
  <c r="G494" i="2"/>
  <c r="H494" i="2"/>
  <c r="I494" i="2"/>
  <c r="J494" i="2"/>
  <c r="K494" i="2"/>
  <c r="L494" i="2"/>
  <c r="M494" i="2"/>
  <c r="N494" i="2"/>
  <c r="O494" i="2"/>
  <c r="D495" i="2"/>
  <c r="E495" i="2"/>
  <c r="F495" i="2"/>
  <c r="G495" i="2"/>
  <c r="H495" i="2"/>
  <c r="I495" i="2"/>
  <c r="J495" i="2"/>
  <c r="K495" i="2"/>
  <c r="L495" i="2"/>
  <c r="M495" i="2"/>
  <c r="N495" i="2"/>
  <c r="O495" i="2"/>
  <c r="D496" i="2"/>
  <c r="E496" i="2"/>
  <c r="F496" i="2"/>
  <c r="G496" i="2"/>
  <c r="H496" i="2"/>
  <c r="I496" i="2"/>
  <c r="J496" i="2"/>
  <c r="K496" i="2"/>
  <c r="L496" i="2"/>
  <c r="M496" i="2"/>
  <c r="N496" i="2"/>
  <c r="O496" i="2"/>
  <c r="O497" i="2"/>
  <c r="D498" i="2"/>
  <c r="E498" i="2"/>
  <c r="F498" i="2"/>
  <c r="G498" i="2"/>
  <c r="H498" i="2"/>
  <c r="I498" i="2"/>
  <c r="J498" i="2"/>
  <c r="K498" i="2"/>
  <c r="L498" i="2"/>
  <c r="M498" i="2"/>
  <c r="N498" i="2"/>
  <c r="O498" i="2"/>
  <c r="D499" i="2"/>
  <c r="E499" i="2"/>
  <c r="F499" i="2"/>
  <c r="G499" i="2"/>
  <c r="H499" i="2"/>
  <c r="I499" i="2"/>
  <c r="J499" i="2"/>
  <c r="K499" i="2"/>
  <c r="L499" i="2"/>
  <c r="M499" i="2"/>
  <c r="N499" i="2"/>
  <c r="O499" i="2"/>
  <c r="D500" i="2"/>
  <c r="E500" i="2"/>
  <c r="F500" i="2"/>
  <c r="G500" i="2"/>
  <c r="H500" i="2"/>
  <c r="I500" i="2"/>
  <c r="J500" i="2"/>
  <c r="K500" i="2"/>
  <c r="L500" i="2"/>
  <c r="M500" i="2"/>
  <c r="N500" i="2"/>
  <c r="O500" i="2"/>
  <c r="D501" i="2"/>
  <c r="E501" i="2"/>
  <c r="F501" i="2"/>
  <c r="G501" i="2"/>
  <c r="H501" i="2"/>
  <c r="I501" i="2"/>
  <c r="J501" i="2"/>
  <c r="K501" i="2"/>
  <c r="L501" i="2"/>
  <c r="M501" i="2"/>
  <c r="N501" i="2"/>
  <c r="O501" i="2"/>
  <c r="D502" i="2"/>
  <c r="E502" i="2"/>
  <c r="F502" i="2"/>
  <c r="G502" i="2"/>
  <c r="H502" i="2"/>
  <c r="I502" i="2"/>
  <c r="J502" i="2"/>
  <c r="K502" i="2"/>
  <c r="L502" i="2"/>
  <c r="M502" i="2"/>
  <c r="N502" i="2"/>
  <c r="O502" i="2"/>
  <c r="D503" i="2"/>
  <c r="E503" i="2"/>
  <c r="F503" i="2"/>
  <c r="G503" i="2"/>
  <c r="H503" i="2"/>
  <c r="I503" i="2"/>
  <c r="J503" i="2"/>
  <c r="K503" i="2"/>
  <c r="L503" i="2"/>
  <c r="M503" i="2"/>
  <c r="N503" i="2"/>
  <c r="O503" i="2"/>
  <c r="D504" i="2"/>
  <c r="E504" i="2"/>
  <c r="F504" i="2"/>
  <c r="G504" i="2"/>
  <c r="H504" i="2"/>
  <c r="I504" i="2"/>
  <c r="J504" i="2"/>
  <c r="K504" i="2"/>
  <c r="L504" i="2"/>
  <c r="M504" i="2"/>
  <c r="N504" i="2"/>
  <c r="O504" i="2"/>
  <c r="D505" i="2"/>
  <c r="E505" i="2"/>
  <c r="F505" i="2"/>
  <c r="G505" i="2"/>
  <c r="H505" i="2"/>
  <c r="I505" i="2"/>
  <c r="J505" i="2"/>
  <c r="K505" i="2"/>
  <c r="L505" i="2"/>
  <c r="M505" i="2"/>
  <c r="N505" i="2"/>
  <c r="O505" i="2"/>
  <c r="O506" i="2"/>
  <c r="D507" i="2"/>
  <c r="E507" i="2"/>
  <c r="F507" i="2"/>
  <c r="G507" i="2"/>
  <c r="H507" i="2"/>
  <c r="I507" i="2"/>
  <c r="J507" i="2"/>
  <c r="K507" i="2"/>
  <c r="L507" i="2"/>
  <c r="M507" i="2"/>
  <c r="N507" i="2"/>
  <c r="O507" i="2"/>
  <c r="D508" i="2"/>
  <c r="E508" i="2"/>
  <c r="F508" i="2"/>
  <c r="G508" i="2"/>
  <c r="H508" i="2"/>
  <c r="I508" i="2"/>
  <c r="J508" i="2"/>
  <c r="K508" i="2"/>
  <c r="L508" i="2"/>
  <c r="M508" i="2"/>
  <c r="N508" i="2"/>
  <c r="O508" i="2"/>
  <c r="D509" i="2"/>
  <c r="E509" i="2"/>
  <c r="F509" i="2"/>
  <c r="G509" i="2"/>
  <c r="H509" i="2"/>
  <c r="I509" i="2"/>
  <c r="J509" i="2"/>
  <c r="K509" i="2"/>
  <c r="L509" i="2"/>
  <c r="M509" i="2"/>
  <c r="N509" i="2"/>
  <c r="O509" i="2"/>
  <c r="D510" i="2"/>
  <c r="E510" i="2"/>
  <c r="F510" i="2"/>
  <c r="G510" i="2"/>
  <c r="H510" i="2"/>
  <c r="I510" i="2"/>
  <c r="J510" i="2"/>
  <c r="K510" i="2"/>
  <c r="L510" i="2"/>
  <c r="M510" i="2"/>
  <c r="N510" i="2"/>
  <c r="O510" i="2"/>
  <c r="D511" i="2"/>
  <c r="E511" i="2"/>
  <c r="F511" i="2"/>
  <c r="G511" i="2"/>
  <c r="H511" i="2"/>
  <c r="I511" i="2"/>
  <c r="J511" i="2"/>
  <c r="K511" i="2"/>
  <c r="L511" i="2"/>
  <c r="M511" i="2"/>
  <c r="N511" i="2"/>
  <c r="O511" i="2"/>
  <c r="D512" i="2"/>
  <c r="E512" i="2"/>
  <c r="F512" i="2"/>
  <c r="G512" i="2"/>
  <c r="H512" i="2"/>
  <c r="I512" i="2"/>
  <c r="J512" i="2"/>
  <c r="K512" i="2"/>
  <c r="L512" i="2"/>
  <c r="M512" i="2"/>
  <c r="N512" i="2"/>
  <c r="O512" i="2"/>
  <c r="D513" i="2"/>
  <c r="E513" i="2"/>
  <c r="F513" i="2"/>
  <c r="G513" i="2"/>
  <c r="H513" i="2"/>
  <c r="I513" i="2"/>
  <c r="J513" i="2"/>
  <c r="K513" i="2"/>
  <c r="L513" i="2"/>
  <c r="M513" i="2"/>
  <c r="N513" i="2"/>
  <c r="O513" i="2"/>
  <c r="D514" i="2"/>
  <c r="E514" i="2"/>
  <c r="F514" i="2"/>
  <c r="G514" i="2"/>
  <c r="H514" i="2"/>
  <c r="I514" i="2"/>
  <c r="J514" i="2"/>
  <c r="K514" i="2"/>
  <c r="L514" i="2"/>
  <c r="M514" i="2"/>
  <c r="N514" i="2"/>
  <c r="O514" i="2"/>
  <c r="O515" i="2"/>
  <c r="D516" i="2"/>
  <c r="E516" i="2"/>
  <c r="F516" i="2"/>
  <c r="G516" i="2"/>
  <c r="H516" i="2"/>
  <c r="I516" i="2"/>
  <c r="J516" i="2"/>
  <c r="K516" i="2"/>
  <c r="L516" i="2"/>
  <c r="M516" i="2"/>
  <c r="N516" i="2"/>
  <c r="O516" i="2"/>
  <c r="D517" i="2"/>
  <c r="E517" i="2"/>
  <c r="F517" i="2"/>
  <c r="G517" i="2"/>
  <c r="H517" i="2"/>
  <c r="I517" i="2"/>
  <c r="J517" i="2"/>
  <c r="K517" i="2"/>
  <c r="L517" i="2"/>
  <c r="M517" i="2"/>
  <c r="N517" i="2"/>
  <c r="O517" i="2"/>
  <c r="D518" i="2"/>
  <c r="E518" i="2"/>
  <c r="F518" i="2"/>
  <c r="G518" i="2"/>
  <c r="H518" i="2"/>
  <c r="I518" i="2"/>
  <c r="J518" i="2"/>
  <c r="K518" i="2"/>
  <c r="L518" i="2"/>
  <c r="M518" i="2"/>
  <c r="N518" i="2"/>
  <c r="O518" i="2"/>
  <c r="D519" i="2"/>
  <c r="E519" i="2"/>
  <c r="F519" i="2"/>
  <c r="G519" i="2"/>
  <c r="H519" i="2"/>
  <c r="I519" i="2"/>
  <c r="J519" i="2"/>
  <c r="K519" i="2"/>
  <c r="L519" i="2"/>
  <c r="M519" i="2"/>
  <c r="N519" i="2"/>
  <c r="O519" i="2"/>
  <c r="D520" i="2"/>
  <c r="E520" i="2"/>
  <c r="F520" i="2"/>
  <c r="G520" i="2"/>
  <c r="H520" i="2"/>
  <c r="I520" i="2"/>
  <c r="J520" i="2"/>
  <c r="K520" i="2"/>
  <c r="L520" i="2"/>
  <c r="M520" i="2"/>
  <c r="N520" i="2"/>
  <c r="O520" i="2"/>
  <c r="D521" i="2"/>
  <c r="E521" i="2"/>
  <c r="F521" i="2"/>
  <c r="G521" i="2"/>
  <c r="H521" i="2"/>
  <c r="I521" i="2"/>
  <c r="J521" i="2"/>
  <c r="K521" i="2"/>
  <c r="L521" i="2"/>
  <c r="M521" i="2"/>
  <c r="N521" i="2"/>
  <c r="O521" i="2"/>
  <c r="D522" i="2"/>
  <c r="E522" i="2"/>
  <c r="F522" i="2"/>
  <c r="G522" i="2"/>
  <c r="H522" i="2"/>
  <c r="I522" i="2"/>
  <c r="J522" i="2"/>
  <c r="K522" i="2"/>
  <c r="L522" i="2"/>
  <c r="M522" i="2"/>
  <c r="N522" i="2"/>
  <c r="O522" i="2"/>
  <c r="O523" i="2"/>
  <c r="D524" i="2"/>
  <c r="E524" i="2"/>
  <c r="F524" i="2"/>
  <c r="G524" i="2"/>
  <c r="H524" i="2"/>
  <c r="I524" i="2"/>
  <c r="J524" i="2"/>
  <c r="K524" i="2"/>
  <c r="L524" i="2"/>
  <c r="M524" i="2"/>
  <c r="N524" i="2"/>
  <c r="O524" i="2"/>
  <c r="D525" i="2"/>
  <c r="E525" i="2"/>
  <c r="F525" i="2"/>
  <c r="G525" i="2"/>
  <c r="H525" i="2"/>
  <c r="I525" i="2"/>
  <c r="J525" i="2"/>
  <c r="K525" i="2"/>
  <c r="L525" i="2"/>
  <c r="M525" i="2"/>
  <c r="N525" i="2"/>
  <c r="O525" i="2"/>
  <c r="D526" i="2"/>
  <c r="E526" i="2"/>
  <c r="F526" i="2"/>
  <c r="G526" i="2"/>
  <c r="H526" i="2"/>
  <c r="I526" i="2"/>
  <c r="J526" i="2"/>
  <c r="K526" i="2"/>
  <c r="L526" i="2"/>
  <c r="M526" i="2"/>
  <c r="N526" i="2"/>
  <c r="O526" i="2"/>
  <c r="D527" i="2"/>
  <c r="E527" i="2"/>
  <c r="F527" i="2"/>
  <c r="G527" i="2"/>
  <c r="H527" i="2"/>
  <c r="I527" i="2"/>
  <c r="J527" i="2"/>
  <c r="K527" i="2"/>
  <c r="L527" i="2"/>
  <c r="M527" i="2"/>
  <c r="N527" i="2"/>
  <c r="O527" i="2"/>
  <c r="D528" i="2"/>
  <c r="E528" i="2"/>
  <c r="F528" i="2"/>
  <c r="G528" i="2"/>
  <c r="H528" i="2"/>
  <c r="I528" i="2"/>
  <c r="J528" i="2"/>
  <c r="K528" i="2"/>
  <c r="L528" i="2"/>
  <c r="M528" i="2"/>
  <c r="N528" i="2"/>
  <c r="O528" i="2"/>
  <c r="D529" i="2"/>
  <c r="E529" i="2"/>
  <c r="F529" i="2"/>
  <c r="G529" i="2"/>
  <c r="H529" i="2"/>
  <c r="I529" i="2"/>
  <c r="J529" i="2"/>
  <c r="K529" i="2"/>
  <c r="L529" i="2"/>
  <c r="M529" i="2"/>
  <c r="N529" i="2"/>
  <c r="O529" i="2"/>
  <c r="O530" i="2"/>
  <c r="D531" i="2"/>
  <c r="E531" i="2"/>
  <c r="F531" i="2"/>
  <c r="G531" i="2"/>
  <c r="H531" i="2"/>
  <c r="I531" i="2"/>
  <c r="J531" i="2"/>
  <c r="K531" i="2"/>
  <c r="L531" i="2"/>
  <c r="M531" i="2"/>
  <c r="N531" i="2"/>
  <c r="O531" i="2"/>
  <c r="D532" i="2"/>
  <c r="E532" i="2"/>
  <c r="F532" i="2"/>
  <c r="G532" i="2"/>
  <c r="H532" i="2"/>
  <c r="I532" i="2"/>
  <c r="J532" i="2"/>
  <c r="K532" i="2"/>
  <c r="L532" i="2"/>
  <c r="M532" i="2"/>
  <c r="N532" i="2"/>
  <c r="O532" i="2"/>
  <c r="D533" i="2"/>
  <c r="E533" i="2"/>
  <c r="F533" i="2"/>
  <c r="G533" i="2"/>
  <c r="H533" i="2"/>
  <c r="I533" i="2"/>
  <c r="J533" i="2"/>
  <c r="K533" i="2"/>
  <c r="L533" i="2"/>
  <c r="M533" i="2"/>
  <c r="N533" i="2"/>
  <c r="O533" i="2"/>
  <c r="D534" i="2"/>
  <c r="E534" i="2"/>
  <c r="F534" i="2"/>
  <c r="G534" i="2"/>
  <c r="H534" i="2"/>
  <c r="I534" i="2"/>
  <c r="J534" i="2"/>
  <c r="K534" i="2"/>
  <c r="L534" i="2"/>
  <c r="M534" i="2"/>
  <c r="N534" i="2"/>
  <c r="O534" i="2"/>
  <c r="D535" i="2"/>
  <c r="E535" i="2"/>
  <c r="F535" i="2"/>
  <c r="G535" i="2"/>
  <c r="H535" i="2"/>
  <c r="I535" i="2"/>
  <c r="J535" i="2"/>
  <c r="K535" i="2"/>
  <c r="L535" i="2"/>
  <c r="M535" i="2"/>
  <c r="N535" i="2"/>
  <c r="O535" i="2"/>
  <c r="D536" i="2"/>
  <c r="E536" i="2"/>
  <c r="F536" i="2"/>
  <c r="G536" i="2"/>
  <c r="H536" i="2"/>
  <c r="I536" i="2"/>
  <c r="J536" i="2"/>
  <c r="K536" i="2"/>
  <c r="L536" i="2"/>
  <c r="M536" i="2"/>
  <c r="N536" i="2"/>
  <c r="O536" i="2"/>
  <c r="D537" i="2"/>
  <c r="E537" i="2"/>
  <c r="F537" i="2"/>
  <c r="G537" i="2"/>
  <c r="H537" i="2"/>
  <c r="I537" i="2"/>
  <c r="J537" i="2"/>
  <c r="K537" i="2"/>
  <c r="L537" i="2"/>
  <c r="M537" i="2"/>
  <c r="N537" i="2"/>
  <c r="O537" i="2"/>
  <c r="D538" i="2"/>
  <c r="E538" i="2"/>
  <c r="F538" i="2"/>
  <c r="G538" i="2"/>
  <c r="H538" i="2"/>
  <c r="I538" i="2"/>
  <c r="J538" i="2"/>
  <c r="K538" i="2"/>
  <c r="L538" i="2"/>
  <c r="M538" i="2"/>
  <c r="N538" i="2"/>
  <c r="O538" i="2"/>
  <c r="O539" i="2"/>
  <c r="D540" i="2"/>
  <c r="E540" i="2"/>
  <c r="F540" i="2"/>
  <c r="G540" i="2"/>
  <c r="H540" i="2"/>
  <c r="I540" i="2"/>
  <c r="J540" i="2"/>
  <c r="K540" i="2"/>
  <c r="L540" i="2"/>
  <c r="M540" i="2"/>
  <c r="N540" i="2"/>
  <c r="O540" i="2"/>
  <c r="D541" i="2"/>
  <c r="E541" i="2"/>
  <c r="F541" i="2"/>
  <c r="G541" i="2"/>
  <c r="H541" i="2"/>
  <c r="I541" i="2"/>
  <c r="J541" i="2"/>
  <c r="K541" i="2"/>
  <c r="L541" i="2"/>
  <c r="M541" i="2"/>
  <c r="N541" i="2"/>
  <c r="O541" i="2"/>
  <c r="D542" i="2"/>
  <c r="E542" i="2"/>
  <c r="F542" i="2"/>
  <c r="G542" i="2"/>
  <c r="H542" i="2"/>
  <c r="I542" i="2"/>
  <c r="J542" i="2"/>
  <c r="K542" i="2"/>
  <c r="L542" i="2"/>
  <c r="M542" i="2"/>
  <c r="N542" i="2"/>
  <c r="O542" i="2"/>
  <c r="D543" i="2"/>
  <c r="E543" i="2"/>
  <c r="F543" i="2"/>
  <c r="G543" i="2"/>
  <c r="H543" i="2"/>
  <c r="I543" i="2"/>
  <c r="J543" i="2"/>
  <c r="K543" i="2"/>
  <c r="L543" i="2"/>
  <c r="M543" i="2"/>
  <c r="N543" i="2"/>
  <c r="O543" i="2"/>
  <c r="D544" i="2"/>
  <c r="E544" i="2"/>
  <c r="F544" i="2"/>
  <c r="G544" i="2"/>
  <c r="H544" i="2"/>
  <c r="I544" i="2"/>
  <c r="J544" i="2"/>
  <c r="K544" i="2"/>
  <c r="L544" i="2"/>
  <c r="M544" i="2"/>
  <c r="N544" i="2"/>
  <c r="O544" i="2"/>
  <c r="D545" i="2"/>
  <c r="E545" i="2"/>
  <c r="F545" i="2"/>
  <c r="G545" i="2"/>
  <c r="H545" i="2"/>
  <c r="I545" i="2"/>
  <c r="J545" i="2"/>
  <c r="K545" i="2"/>
  <c r="L545" i="2"/>
  <c r="M545" i="2"/>
  <c r="N545" i="2"/>
  <c r="O545" i="2"/>
  <c r="D546" i="2"/>
  <c r="E546" i="2"/>
  <c r="F546" i="2"/>
  <c r="G546" i="2"/>
  <c r="H546" i="2"/>
  <c r="I546" i="2"/>
  <c r="J546" i="2"/>
  <c r="K546" i="2"/>
  <c r="L546" i="2"/>
  <c r="M546" i="2"/>
  <c r="N546" i="2"/>
  <c r="O546" i="2"/>
  <c r="D547" i="2"/>
  <c r="E547" i="2"/>
  <c r="F547" i="2"/>
  <c r="G547" i="2"/>
  <c r="H547" i="2"/>
  <c r="I547" i="2"/>
  <c r="J547" i="2"/>
  <c r="K547" i="2"/>
  <c r="L547" i="2"/>
  <c r="M547" i="2"/>
  <c r="N547" i="2"/>
  <c r="O547" i="2"/>
  <c r="O375" i="2"/>
  <c r="D376" i="2"/>
  <c r="E376" i="2"/>
  <c r="F376" i="2"/>
  <c r="G376" i="2"/>
  <c r="H376" i="2"/>
  <c r="I376" i="2"/>
  <c r="J376" i="2"/>
  <c r="K376" i="2"/>
  <c r="L376" i="2"/>
  <c r="M376" i="2"/>
  <c r="N376" i="2"/>
  <c r="O376" i="2"/>
  <c r="D377" i="2"/>
  <c r="E377" i="2"/>
  <c r="F377" i="2"/>
  <c r="G377" i="2"/>
  <c r="H377" i="2"/>
  <c r="I377" i="2"/>
  <c r="J377" i="2"/>
  <c r="K377" i="2"/>
  <c r="L377" i="2"/>
  <c r="M377" i="2"/>
  <c r="N377" i="2"/>
  <c r="O377" i="2"/>
  <c r="D378" i="2"/>
  <c r="E378" i="2"/>
  <c r="F378" i="2"/>
  <c r="G378" i="2"/>
  <c r="H378" i="2"/>
  <c r="I378" i="2"/>
  <c r="J378" i="2"/>
  <c r="K378" i="2"/>
  <c r="L378" i="2"/>
  <c r="M378" i="2"/>
  <c r="N378" i="2"/>
  <c r="O378" i="2"/>
  <c r="D379" i="2"/>
  <c r="E379" i="2"/>
  <c r="F379" i="2"/>
  <c r="G379" i="2"/>
  <c r="H379" i="2"/>
  <c r="I379" i="2"/>
  <c r="J379" i="2"/>
  <c r="K379" i="2"/>
  <c r="L379" i="2"/>
  <c r="M379" i="2"/>
  <c r="N379" i="2"/>
  <c r="O379" i="2"/>
  <c r="D380" i="2"/>
  <c r="E380" i="2"/>
  <c r="F380" i="2"/>
  <c r="G380" i="2"/>
  <c r="H380" i="2"/>
  <c r="I380" i="2"/>
  <c r="J380" i="2"/>
  <c r="K380" i="2"/>
  <c r="L380" i="2"/>
  <c r="M380" i="2"/>
  <c r="N380" i="2"/>
  <c r="O380" i="2"/>
  <c r="D381" i="2"/>
  <c r="E381" i="2"/>
  <c r="F381" i="2"/>
  <c r="G381" i="2"/>
  <c r="H381" i="2"/>
  <c r="I381" i="2"/>
  <c r="J381" i="2"/>
  <c r="K381" i="2"/>
  <c r="L381" i="2"/>
  <c r="M381" i="2"/>
  <c r="N381" i="2"/>
  <c r="O381" i="2"/>
  <c r="D382" i="2"/>
  <c r="E382" i="2"/>
  <c r="F382" i="2"/>
  <c r="G382" i="2"/>
  <c r="H382" i="2"/>
  <c r="I382" i="2"/>
  <c r="J382" i="2"/>
  <c r="K382" i="2"/>
  <c r="L382" i="2"/>
  <c r="M382" i="2"/>
  <c r="N382" i="2"/>
  <c r="O382" i="2"/>
  <c r="D383" i="2"/>
  <c r="E383" i="2"/>
  <c r="F383" i="2"/>
  <c r="G383" i="2"/>
  <c r="H383" i="2"/>
  <c r="I383" i="2"/>
  <c r="J383" i="2"/>
  <c r="K383" i="2"/>
  <c r="L383" i="2"/>
  <c r="M383" i="2"/>
  <c r="N383" i="2"/>
  <c r="O383" i="2"/>
  <c r="O384" i="2"/>
  <c r="D385" i="2"/>
  <c r="E385" i="2"/>
  <c r="F385" i="2"/>
  <c r="G385" i="2"/>
  <c r="H385" i="2"/>
  <c r="I385" i="2"/>
  <c r="J385" i="2"/>
  <c r="K385" i="2"/>
  <c r="L385" i="2"/>
  <c r="M385" i="2"/>
  <c r="N385" i="2"/>
  <c r="O385" i="2"/>
  <c r="D386" i="2"/>
  <c r="E386" i="2"/>
  <c r="F386" i="2"/>
  <c r="G386" i="2"/>
  <c r="H386" i="2"/>
  <c r="I386" i="2"/>
  <c r="J386" i="2"/>
  <c r="K386" i="2"/>
  <c r="L386" i="2"/>
  <c r="M386" i="2"/>
  <c r="N386" i="2"/>
  <c r="O386" i="2"/>
  <c r="D387" i="2"/>
  <c r="E387" i="2"/>
  <c r="F387" i="2"/>
  <c r="G387" i="2"/>
  <c r="H387" i="2"/>
  <c r="I387" i="2"/>
  <c r="J387" i="2"/>
  <c r="K387" i="2"/>
  <c r="L387" i="2"/>
  <c r="M387" i="2"/>
  <c r="N387" i="2"/>
  <c r="O387" i="2"/>
  <c r="D388" i="2"/>
  <c r="E388" i="2"/>
  <c r="F388" i="2"/>
  <c r="G388" i="2"/>
  <c r="H388" i="2"/>
  <c r="I388" i="2"/>
  <c r="J388" i="2"/>
  <c r="K388" i="2"/>
  <c r="L388" i="2"/>
  <c r="M388" i="2"/>
  <c r="N388" i="2"/>
  <c r="O388" i="2"/>
  <c r="D389" i="2"/>
  <c r="E389" i="2"/>
  <c r="F389" i="2"/>
  <c r="G389" i="2"/>
  <c r="H389" i="2"/>
  <c r="I389" i="2"/>
  <c r="J389" i="2"/>
  <c r="K389" i="2"/>
  <c r="L389" i="2"/>
  <c r="M389" i="2"/>
  <c r="N389" i="2"/>
  <c r="O389" i="2"/>
  <c r="D390" i="2"/>
  <c r="E390" i="2"/>
  <c r="F390" i="2"/>
  <c r="G390" i="2"/>
  <c r="H390" i="2"/>
  <c r="I390" i="2"/>
  <c r="J390" i="2"/>
  <c r="K390" i="2"/>
  <c r="L390" i="2"/>
  <c r="M390" i="2"/>
  <c r="N390" i="2"/>
  <c r="O390" i="2"/>
  <c r="D391" i="2"/>
  <c r="E391" i="2"/>
  <c r="F391" i="2"/>
  <c r="G391" i="2"/>
  <c r="H391" i="2"/>
  <c r="I391" i="2"/>
  <c r="J391" i="2"/>
  <c r="K391" i="2"/>
  <c r="L391" i="2"/>
  <c r="M391" i="2"/>
  <c r="N391" i="2"/>
  <c r="O391" i="2"/>
  <c r="O392" i="2"/>
  <c r="D393" i="2"/>
  <c r="E393" i="2"/>
  <c r="F393" i="2"/>
  <c r="G393" i="2"/>
  <c r="H393" i="2"/>
  <c r="I393" i="2"/>
  <c r="J393" i="2"/>
  <c r="K393" i="2"/>
  <c r="L393" i="2"/>
  <c r="M393" i="2"/>
  <c r="N393" i="2"/>
  <c r="O393" i="2"/>
  <c r="D394" i="2"/>
  <c r="E394" i="2"/>
  <c r="F394" i="2"/>
  <c r="G394" i="2"/>
  <c r="H394" i="2"/>
  <c r="I394" i="2"/>
  <c r="J394" i="2"/>
  <c r="K394" i="2"/>
  <c r="L394" i="2"/>
  <c r="M394" i="2"/>
  <c r="N394" i="2"/>
  <c r="O394" i="2"/>
  <c r="D395" i="2"/>
  <c r="E395" i="2"/>
  <c r="F395" i="2"/>
  <c r="G395" i="2"/>
  <c r="H395" i="2"/>
  <c r="I395" i="2"/>
  <c r="J395" i="2"/>
  <c r="K395" i="2"/>
  <c r="L395" i="2"/>
  <c r="M395" i="2"/>
  <c r="N395" i="2"/>
  <c r="O395" i="2"/>
  <c r="D396" i="2"/>
  <c r="E396" i="2"/>
  <c r="F396" i="2"/>
  <c r="G396" i="2"/>
  <c r="H396" i="2"/>
  <c r="I396" i="2"/>
  <c r="J396" i="2"/>
  <c r="K396" i="2"/>
  <c r="L396" i="2"/>
  <c r="M396" i="2"/>
  <c r="N396" i="2"/>
  <c r="O396" i="2"/>
  <c r="D397" i="2"/>
  <c r="E397" i="2"/>
  <c r="F397" i="2"/>
  <c r="G397" i="2"/>
  <c r="H397" i="2"/>
  <c r="I397" i="2"/>
  <c r="J397" i="2"/>
  <c r="K397" i="2"/>
  <c r="L397" i="2"/>
  <c r="M397" i="2"/>
  <c r="N397" i="2"/>
  <c r="O397" i="2"/>
  <c r="D398" i="2"/>
  <c r="E398" i="2"/>
  <c r="F398" i="2"/>
  <c r="G398" i="2"/>
  <c r="H398" i="2"/>
  <c r="I398" i="2"/>
  <c r="J398" i="2"/>
  <c r="K398" i="2"/>
  <c r="L398" i="2"/>
  <c r="M398" i="2"/>
  <c r="N398" i="2"/>
  <c r="O398" i="2"/>
  <c r="D399" i="2"/>
  <c r="E399" i="2"/>
  <c r="F399" i="2"/>
  <c r="G399" i="2"/>
  <c r="H399" i="2"/>
  <c r="I399" i="2"/>
  <c r="J399" i="2"/>
  <c r="K399" i="2"/>
  <c r="L399" i="2"/>
  <c r="M399" i="2"/>
  <c r="N399" i="2"/>
  <c r="O399" i="2"/>
  <c r="D400" i="2"/>
  <c r="E400" i="2"/>
  <c r="F400" i="2"/>
  <c r="G400" i="2"/>
  <c r="H400" i="2"/>
  <c r="I400" i="2"/>
  <c r="J400" i="2"/>
  <c r="K400" i="2"/>
  <c r="L400" i="2"/>
  <c r="M400" i="2"/>
  <c r="N400" i="2"/>
  <c r="O400" i="2"/>
  <c r="D401" i="2"/>
  <c r="E401" i="2"/>
  <c r="F401" i="2"/>
  <c r="G401" i="2"/>
  <c r="H401" i="2"/>
  <c r="I401" i="2"/>
  <c r="J401" i="2"/>
  <c r="K401" i="2"/>
  <c r="L401" i="2"/>
  <c r="M401" i="2"/>
  <c r="N401" i="2"/>
  <c r="O401" i="2"/>
  <c r="D402" i="2"/>
  <c r="E402" i="2"/>
  <c r="F402" i="2"/>
  <c r="G402" i="2"/>
  <c r="H402" i="2"/>
  <c r="I402" i="2"/>
  <c r="J402" i="2"/>
  <c r="K402" i="2"/>
  <c r="L402" i="2"/>
  <c r="M402" i="2"/>
  <c r="N402" i="2"/>
  <c r="O402" i="2"/>
  <c r="D403" i="2"/>
  <c r="E403" i="2"/>
  <c r="F403" i="2"/>
  <c r="G403" i="2"/>
  <c r="H403" i="2"/>
  <c r="I403" i="2"/>
  <c r="J403" i="2"/>
  <c r="K403" i="2"/>
  <c r="L403" i="2"/>
  <c r="M403" i="2"/>
  <c r="N403" i="2"/>
  <c r="O403" i="2"/>
  <c r="D404" i="2"/>
  <c r="E404" i="2"/>
  <c r="F404" i="2"/>
  <c r="G404" i="2"/>
  <c r="H404" i="2"/>
  <c r="I404" i="2"/>
  <c r="J404" i="2"/>
  <c r="K404" i="2"/>
  <c r="L404" i="2"/>
  <c r="M404" i="2"/>
  <c r="N404" i="2"/>
  <c r="O404" i="2"/>
  <c r="O405" i="2"/>
  <c r="D406" i="2"/>
  <c r="E406" i="2"/>
  <c r="F406" i="2"/>
  <c r="G406" i="2"/>
  <c r="H406" i="2"/>
  <c r="I406" i="2"/>
  <c r="J406" i="2"/>
  <c r="K406" i="2"/>
  <c r="L406" i="2"/>
  <c r="M406" i="2"/>
  <c r="N406" i="2"/>
  <c r="O406" i="2"/>
  <c r="D407" i="2"/>
  <c r="E407" i="2"/>
  <c r="F407" i="2"/>
  <c r="G407" i="2"/>
  <c r="H407" i="2"/>
  <c r="I407" i="2"/>
  <c r="J407" i="2"/>
  <c r="K407" i="2"/>
  <c r="L407" i="2"/>
  <c r="M407" i="2"/>
  <c r="N407" i="2"/>
  <c r="O407" i="2"/>
  <c r="D408" i="2"/>
  <c r="E408" i="2"/>
  <c r="F408" i="2"/>
  <c r="G408" i="2"/>
  <c r="H408" i="2"/>
  <c r="I408" i="2"/>
  <c r="J408" i="2"/>
  <c r="K408" i="2"/>
  <c r="L408" i="2"/>
  <c r="M408" i="2"/>
  <c r="N408" i="2"/>
  <c r="O408" i="2"/>
  <c r="D409" i="2"/>
  <c r="E409" i="2"/>
  <c r="F409" i="2"/>
  <c r="G409" i="2"/>
  <c r="H409" i="2"/>
  <c r="I409" i="2"/>
  <c r="J409" i="2"/>
  <c r="K409" i="2"/>
  <c r="L409" i="2"/>
  <c r="M409" i="2"/>
  <c r="N409" i="2"/>
  <c r="O409" i="2"/>
  <c r="D410" i="2"/>
  <c r="E410" i="2"/>
  <c r="F410" i="2"/>
  <c r="G410" i="2"/>
  <c r="H410" i="2"/>
  <c r="I410" i="2"/>
  <c r="J410" i="2"/>
  <c r="K410" i="2"/>
  <c r="L410" i="2"/>
  <c r="M410" i="2"/>
  <c r="N410" i="2"/>
  <c r="O410" i="2"/>
  <c r="D411" i="2"/>
  <c r="E411" i="2"/>
  <c r="F411" i="2"/>
  <c r="G411" i="2"/>
  <c r="H411" i="2"/>
  <c r="I411" i="2"/>
  <c r="J411" i="2"/>
  <c r="K411" i="2"/>
  <c r="L411" i="2"/>
  <c r="M411" i="2"/>
  <c r="N411" i="2"/>
  <c r="O411" i="2"/>
  <c r="D412" i="2"/>
  <c r="E412" i="2"/>
  <c r="F412" i="2"/>
  <c r="G412" i="2"/>
  <c r="H412" i="2"/>
  <c r="I412" i="2"/>
  <c r="J412" i="2"/>
  <c r="K412" i="2"/>
  <c r="L412" i="2"/>
  <c r="M412" i="2"/>
  <c r="N412" i="2"/>
  <c r="O412" i="2"/>
  <c r="D413" i="2"/>
  <c r="E413" i="2"/>
  <c r="F413" i="2"/>
  <c r="G413" i="2"/>
  <c r="H413" i="2"/>
  <c r="I413" i="2"/>
  <c r="J413" i="2"/>
  <c r="K413" i="2"/>
  <c r="L413" i="2"/>
  <c r="M413" i="2"/>
  <c r="N413" i="2"/>
  <c r="O413" i="2"/>
  <c r="D414" i="2"/>
  <c r="E414" i="2"/>
  <c r="F414" i="2"/>
  <c r="G414" i="2"/>
  <c r="H414" i="2"/>
  <c r="I414" i="2"/>
  <c r="J414" i="2"/>
  <c r="K414" i="2"/>
  <c r="L414" i="2"/>
  <c r="M414" i="2"/>
  <c r="N414" i="2"/>
  <c r="O414" i="2"/>
  <c r="D415" i="2"/>
  <c r="E415" i="2"/>
  <c r="F415" i="2"/>
  <c r="G415" i="2"/>
  <c r="H415" i="2"/>
  <c r="I415" i="2"/>
  <c r="J415" i="2"/>
  <c r="K415" i="2"/>
  <c r="L415" i="2"/>
  <c r="M415" i="2"/>
  <c r="N415" i="2"/>
  <c r="O415" i="2"/>
  <c r="D416" i="2"/>
  <c r="E416" i="2"/>
  <c r="F416" i="2"/>
  <c r="G416" i="2"/>
  <c r="H416" i="2"/>
  <c r="I416" i="2"/>
  <c r="J416" i="2"/>
  <c r="K416" i="2"/>
  <c r="L416" i="2"/>
  <c r="M416" i="2"/>
  <c r="N416" i="2"/>
  <c r="O416" i="2"/>
  <c r="D417" i="2"/>
  <c r="E417" i="2"/>
  <c r="F417" i="2"/>
  <c r="G417" i="2"/>
  <c r="H417" i="2"/>
  <c r="I417" i="2"/>
  <c r="J417" i="2"/>
  <c r="K417" i="2"/>
  <c r="L417" i="2"/>
  <c r="M417" i="2"/>
  <c r="N417" i="2"/>
  <c r="O417" i="2"/>
  <c r="O418" i="2"/>
  <c r="D419" i="2"/>
  <c r="E419" i="2"/>
  <c r="F419" i="2"/>
  <c r="G419" i="2"/>
  <c r="H419" i="2"/>
  <c r="I419" i="2"/>
  <c r="J419" i="2"/>
  <c r="K419" i="2"/>
  <c r="L419" i="2"/>
  <c r="M419" i="2"/>
  <c r="N419" i="2"/>
  <c r="O419" i="2"/>
  <c r="D420" i="2"/>
  <c r="E420" i="2"/>
  <c r="F420" i="2"/>
  <c r="G420" i="2"/>
  <c r="H420" i="2"/>
  <c r="I420" i="2"/>
  <c r="J420" i="2"/>
  <c r="K420" i="2"/>
  <c r="L420" i="2"/>
  <c r="M420" i="2"/>
  <c r="N420" i="2"/>
  <c r="O420" i="2"/>
  <c r="D421" i="2"/>
  <c r="E421" i="2"/>
  <c r="F421" i="2"/>
  <c r="G421" i="2"/>
  <c r="H421" i="2"/>
  <c r="I421" i="2"/>
  <c r="J421" i="2"/>
  <c r="K421" i="2"/>
  <c r="L421" i="2"/>
  <c r="M421" i="2"/>
  <c r="N421" i="2"/>
  <c r="O421" i="2"/>
  <c r="D422" i="2"/>
  <c r="E422" i="2"/>
  <c r="F422" i="2"/>
  <c r="G422" i="2"/>
  <c r="H422" i="2"/>
  <c r="I422" i="2"/>
  <c r="J422" i="2"/>
  <c r="K422" i="2"/>
  <c r="L422" i="2"/>
  <c r="M422" i="2"/>
  <c r="N422" i="2"/>
  <c r="O422" i="2"/>
  <c r="D423" i="2"/>
  <c r="E423" i="2"/>
  <c r="F423" i="2"/>
  <c r="G423" i="2"/>
  <c r="H423" i="2"/>
  <c r="I423" i="2"/>
  <c r="J423" i="2"/>
  <c r="K423" i="2"/>
  <c r="L423" i="2"/>
  <c r="M423" i="2"/>
  <c r="N423" i="2"/>
  <c r="O423" i="2"/>
  <c r="D424" i="2"/>
  <c r="E424" i="2"/>
  <c r="F424" i="2"/>
  <c r="G424" i="2"/>
  <c r="H424" i="2"/>
  <c r="I424" i="2"/>
  <c r="J424" i="2"/>
  <c r="K424" i="2"/>
  <c r="L424" i="2"/>
  <c r="M424" i="2"/>
  <c r="N424" i="2"/>
  <c r="O424" i="2"/>
  <c r="D425" i="2"/>
  <c r="E425" i="2"/>
  <c r="F425" i="2"/>
  <c r="G425" i="2"/>
  <c r="H425" i="2"/>
  <c r="I425" i="2"/>
  <c r="J425" i="2"/>
  <c r="K425" i="2"/>
  <c r="L425" i="2"/>
  <c r="M425" i="2"/>
  <c r="N425" i="2"/>
  <c r="O425" i="2"/>
  <c r="D426" i="2"/>
  <c r="E426" i="2"/>
  <c r="F426" i="2"/>
  <c r="G426" i="2"/>
  <c r="H426" i="2"/>
  <c r="I426" i="2"/>
  <c r="J426" i="2"/>
  <c r="K426" i="2"/>
  <c r="L426" i="2"/>
  <c r="M426" i="2"/>
  <c r="N426" i="2"/>
  <c r="O426" i="2"/>
  <c r="D427" i="2"/>
  <c r="E427" i="2"/>
  <c r="F427" i="2"/>
  <c r="G427" i="2"/>
  <c r="H427" i="2"/>
  <c r="I427" i="2"/>
  <c r="J427" i="2"/>
  <c r="K427" i="2"/>
  <c r="L427" i="2"/>
  <c r="M427" i="2"/>
  <c r="N427" i="2"/>
  <c r="O427" i="2"/>
  <c r="D428" i="2"/>
  <c r="E428" i="2"/>
  <c r="F428" i="2"/>
  <c r="G428" i="2"/>
  <c r="H428" i="2"/>
  <c r="I428" i="2"/>
  <c r="J428" i="2"/>
  <c r="K428" i="2"/>
  <c r="L428" i="2"/>
  <c r="M428" i="2"/>
  <c r="N428" i="2"/>
  <c r="O428" i="2"/>
  <c r="D429" i="2"/>
  <c r="E429" i="2"/>
  <c r="F429" i="2"/>
  <c r="G429" i="2"/>
  <c r="H429" i="2"/>
  <c r="I429" i="2"/>
  <c r="J429" i="2"/>
  <c r="K429" i="2"/>
  <c r="L429" i="2"/>
  <c r="M429" i="2"/>
  <c r="N429" i="2"/>
  <c r="O429" i="2"/>
  <c r="D430" i="2"/>
  <c r="E430" i="2"/>
  <c r="F430" i="2"/>
  <c r="G430" i="2"/>
  <c r="H430" i="2"/>
  <c r="I430" i="2"/>
  <c r="J430" i="2"/>
  <c r="K430" i="2"/>
  <c r="L430" i="2"/>
  <c r="M430" i="2"/>
  <c r="N430" i="2"/>
  <c r="O430" i="2"/>
  <c r="D431" i="2"/>
  <c r="E431" i="2"/>
  <c r="F431" i="2"/>
  <c r="G431" i="2"/>
  <c r="H431" i="2"/>
  <c r="I431" i="2"/>
  <c r="J431" i="2"/>
  <c r="K431" i="2"/>
  <c r="L431" i="2"/>
  <c r="M431" i="2"/>
  <c r="N431" i="2"/>
  <c r="O431" i="2"/>
  <c r="D432" i="2"/>
  <c r="E432" i="2"/>
  <c r="F432" i="2"/>
  <c r="G432" i="2"/>
  <c r="H432" i="2"/>
  <c r="I432" i="2"/>
  <c r="J432" i="2"/>
  <c r="K432" i="2"/>
  <c r="L432" i="2"/>
  <c r="M432" i="2"/>
  <c r="N432" i="2"/>
  <c r="O432" i="2"/>
  <c r="D433" i="2"/>
  <c r="E433" i="2"/>
  <c r="F433" i="2"/>
  <c r="G433" i="2"/>
  <c r="H433" i="2"/>
  <c r="I433" i="2"/>
  <c r="J433" i="2"/>
  <c r="K433" i="2"/>
  <c r="L433" i="2"/>
  <c r="M433" i="2"/>
  <c r="N433" i="2"/>
  <c r="O433" i="2"/>
  <c r="D434" i="2"/>
  <c r="E434" i="2"/>
  <c r="F434" i="2"/>
  <c r="G434" i="2"/>
  <c r="H434" i="2"/>
  <c r="I434" i="2"/>
  <c r="J434" i="2"/>
  <c r="K434" i="2"/>
  <c r="L434" i="2"/>
  <c r="M434" i="2"/>
  <c r="N434" i="2"/>
  <c r="O434" i="2"/>
  <c r="O435" i="2"/>
  <c r="D436" i="2"/>
  <c r="E436" i="2"/>
  <c r="F436" i="2"/>
  <c r="G436" i="2"/>
  <c r="H436" i="2"/>
  <c r="I436" i="2"/>
  <c r="J436" i="2"/>
  <c r="K436" i="2"/>
  <c r="L436" i="2"/>
  <c r="M436" i="2"/>
  <c r="N436" i="2"/>
  <c r="O436" i="2"/>
  <c r="D437" i="2"/>
  <c r="E437" i="2"/>
  <c r="F437" i="2"/>
  <c r="G437" i="2"/>
  <c r="H437" i="2"/>
  <c r="I437" i="2"/>
  <c r="J437" i="2"/>
  <c r="K437" i="2"/>
  <c r="L437" i="2"/>
  <c r="M437" i="2"/>
  <c r="N437" i="2"/>
  <c r="O437" i="2"/>
  <c r="D438" i="2"/>
  <c r="E438" i="2"/>
  <c r="F438" i="2"/>
  <c r="G438" i="2"/>
  <c r="H438" i="2"/>
  <c r="I438" i="2"/>
  <c r="J438" i="2"/>
  <c r="K438" i="2"/>
  <c r="L438" i="2"/>
  <c r="M438" i="2"/>
  <c r="N438" i="2"/>
  <c r="O438" i="2"/>
  <c r="D439" i="2"/>
  <c r="E439" i="2"/>
  <c r="F439" i="2"/>
  <c r="G439" i="2"/>
  <c r="H439" i="2"/>
  <c r="I439" i="2"/>
  <c r="J439" i="2"/>
  <c r="K439" i="2"/>
  <c r="L439" i="2"/>
  <c r="M439" i="2"/>
  <c r="N439" i="2"/>
  <c r="O439" i="2"/>
  <c r="D440" i="2"/>
  <c r="E440" i="2"/>
  <c r="F440" i="2"/>
  <c r="G440" i="2"/>
  <c r="H440" i="2"/>
  <c r="I440" i="2"/>
  <c r="J440" i="2"/>
  <c r="K440" i="2"/>
  <c r="L440" i="2"/>
  <c r="M440" i="2"/>
  <c r="N440" i="2"/>
  <c r="O440" i="2"/>
  <c r="D441" i="2"/>
  <c r="E441" i="2"/>
  <c r="F441" i="2"/>
  <c r="G441" i="2"/>
  <c r="H441" i="2"/>
  <c r="I441" i="2"/>
  <c r="J441" i="2"/>
  <c r="K441" i="2"/>
  <c r="L441" i="2"/>
  <c r="M441" i="2"/>
  <c r="N441" i="2"/>
  <c r="O441" i="2"/>
  <c r="D442" i="2"/>
  <c r="E442" i="2"/>
  <c r="F442" i="2"/>
  <c r="G442" i="2"/>
  <c r="H442" i="2"/>
  <c r="I442" i="2"/>
  <c r="J442" i="2"/>
  <c r="K442" i="2"/>
  <c r="L442" i="2"/>
  <c r="M442" i="2"/>
  <c r="N442" i="2"/>
  <c r="O442" i="2"/>
  <c r="D443" i="2"/>
  <c r="E443" i="2"/>
  <c r="F443" i="2"/>
  <c r="G443" i="2"/>
  <c r="H443" i="2"/>
  <c r="I443" i="2"/>
  <c r="J443" i="2"/>
  <c r="K443" i="2"/>
  <c r="L443" i="2"/>
  <c r="M443" i="2"/>
  <c r="N443" i="2"/>
  <c r="O443" i="2"/>
  <c r="O444" i="2"/>
  <c r="D445" i="2"/>
  <c r="E445" i="2"/>
  <c r="F445" i="2"/>
  <c r="G445" i="2"/>
  <c r="H445" i="2"/>
  <c r="I445" i="2"/>
  <c r="J445" i="2"/>
  <c r="K445" i="2"/>
  <c r="L445" i="2"/>
  <c r="M445" i="2"/>
  <c r="N445" i="2"/>
  <c r="O445" i="2"/>
  <c r="D446" i="2"/>
  <c r="E446" i="2"/>
  <c r="F446" i="2"/>
  <c r="G446" i="2"/>
  <c r="H446" i="2"/>
  <c r="I446" i="2"/>
  <c r="J446" i="2"/>
  <c r="K446" i="2"/>
  <c r="L446" i="2"/>
  <c r="M446" i="2"/>
  <c r="N446" i="2"/>
  <c r="O446" i="2"/>
  <c r="D447" i="2"/>
  <c r="E447" i="2"/>
  <c r="F447" i="2"/>
  <c r="G447" i="2"/>
  <c r="H447" i="2"/>
  <c r="I447" i="2"/>
  <c r="J447" i="2"/>
  <c r="K447" i="2"/>
  <c r="L447" i="2"/>
  <c r="M447" i="2"/>
  <c r="N447" i="2"/>
  <c r="O447" i="2"/>
  <c r="D448" i="2"/>
  <c r="E448" i="2"/>
  <c r="F448" i="2"/>
  <c r="G448" i="2"/>
  <c r="H448" i="2"/>
  <c r="I448" i="2"/>
  <c r="J448" i="2"/>
  <c r="K448" i="2"/>
  <c r="L448" i="2"/>
  <c r="M448" i="2"/>
  <c r="N448" i="2"/>
  <c r="O448" i="2"/>
  <c r="D449" i="2"/>
  <c r="E449" i="2"/>
  <c r="F449" i="2"/>
  <c r="G449" i="2"/>
  <c r="H449" i="2"/>
  <c r="I449" i="2"/>
  <c r="J449" i="2"/>
  <c r="K449" i="2"/>
  <c r="L449" i="2"/>
  <c r="M449" i="2"/>
  <c r="N449" i="2"/>
  <c r="O449" i="2"/>
  <c r="D450" i="2"/>
  <c r="E450" i="2"/>
  <c r="F450" i="2"/>
  <c r="G450" i="2"/>
  <c r="H450" i="2"/>
  <c r="I450" i="2"/>
  <c r="J450" i="2"/>
  <c r="K450" i="2"/>
  <c r="L450" i="2"/>
  <c r="M450" i="2"/>
  <c r="N450" i="2"/>
  <c r="O450" i="2"/>
  <c r="D451" i="2"/>
  <c r="E451" i="2"/>
  <c r="F451" i="2"/>
  <c r="G451" i="2"/>
  <c r="H451" i="2"/>
  <c r="I451" i="2"/>
  <c r="J451" i="2"/>
  <c r="K451" i="2"/>
  <c r="L451" i="2"/>
  <c r="M451" i="2"/>
  <c r="N451" i="2"/>
  <c r="O451" i="2"/>
  <c r="D452" i="2"/>
  <c r="E452" i="2"/>
  <c r="F452" i="2"/>
  <c r="G452" i="2"/>
  <c r="H452" i="2"/>
  <c r="I452" i="2"/>
  <c r="J452" i="2"/>
  <c r="K452" i="2"/>
  <c r="L452" i="2"/>
  <c r="M452" i="2"/>
  <c r="N452" i="2"/>
  <c r="O452" i="2"/>
  <c r="D453" i="2"/>
  <c r="E453" i="2"/>
  <c r="F453" i="2"/>
  <c r="G453" i="2"/>
  <c r="H453" i="2"/>
  <c r="I453" i="2"/>
  <c r="J453" i="2"/>
  <c r="K453" i="2"/>
  <c r="L453" i="2"/>
  <c r="M453" i="2"/>
  <c r="N453" i="2"/>
  <c r="O453" i="2"/>
  <c r="D454" i="2"/>
  <c r="E454" i="2"/>
  <c r="F454" i="2"/>
  <c r="G454" i="2"/>
  <c r="H454" i="2"/>
  <c r="I454" i="2"/>
  <c r="J454" i="2"/>
  <c r="K454" i="2"/>
  <c r="L454" i="2"/>
  <c r="M454" i="2"/>
  <c r="N454" i="2"/>
  <c r="O454" i="2"/>
  <c r="D455" i="2"/>
  <c r="E455" i="2"/>
  <c r="F455" i="2"/>
  <c r="G455" i="2"/>
  <c r="H455" i="2"/>
  <c r="I455" i="2"/>
  <c r="J455" i="2"/>
  <c r="K455" i="2"/>
  <c r="L455" i="2"/>
  <c r="M455" i="2"/>
  <c r="N455" i="2"/>
  <c r="O455" i="2"/>
  <c r="D456" i="2"/>
  <c r="E456" i="2"/>
  <c r="F456" i="2"/>
  <c r="G456" i="2"/>
  <c r="H456" i="2"/>
  <c r="I456" i="2"/>
  <c r="J456" i="2"/>
  <c r="K456" i="2"/>
  <c r="L456" i="2"/>
  <c r="M456" i="2"/>
  <c r="N456" i="2"/>
  <c r="O456" i="2"/>
  <c r="D457" i="2"/>
  <c r="E457" i="2"/>
  <c r="F457" i="2"/>
  <c r="G457" i="2"/>
  <c r="H457" i="2"/>
  <c r="I457" i="2"/>
  <c r="J457" i="2"/>
  <c r="K457" i="2"/>
  <c r="L457" i="2"/>
  <c r="M457" i="2"/>
  <c r="N457" i="2"/>
  <c r="O457" i="2"/>
  <c r="D458" i="2"/>
  <c r="E458" i="2"/>
  <c r="F458" i="2"/>
  <c r="G458" i="2"/>
  <c r="H458" i="2"/>
  <c r="I458" i="2"/>
  <c r="J458" i="2"/>
  <c r="K458" i="2"/>
  <c r="L458" i="2"/>
  <c r="M458" i="2"/>
  <c r="N458" i="2"/>
  <c r="O458" i="2"/>
  <c r="D459" i="2"/>
  <c r="E459" i="2"/>
  <c r="F459" i="2"/>
  <c r="G459" i="2"/>
  <c r="H459" i="2"/>
  <c r="I459" i="2"/>
  <c r="J459" i="2"/>
  <c r="K459" i="2"/>
  <c r="L459" i="2"/>
  <c r="M459" i="2"/>
  <c r="N459" i="2"/>
  <c r="O459" i="2"/>
  <c r="D460" i="2"/>
  <c r="E460" i="2"/>
  <c r="F460" i="2"/>
  <c r="G460" i="2"/>
  <c r="H460" i="2"/>
  <c r="I460" i="2"/>
  <c r="J460" i="2"/>
  <c r="K460" i="2"/>
  <c r="L460" i="2"/>
  <c r="M460" i="2"/>
  <c r="N460" i="2"/>
  <c r="O460" i="2"/>
  <c r="O461" i="2"/>
  <c r="D462" i="2"/>
  <c r="E462" i="2"/>
  <c r="F462" i="2"/>
  <c r="G462" i="2"/>
  <c r="H462" i="2"/>
  <c r="I462" i="2"/>
  <c r="J462" i="2"/>
  <c r="K462" i="2"/>
  <c r="L462" i="2"/>
  <c r="M462" i="2"/>
  <c r="N462" i="2"/>
  <c r="O462" i="2"/>
  <c r="D463" i="2"/>
  <c r="E463" i="2"/>
  <c r="F463" i="2"/>
  <c r="G463" i="2"/>
  <c r="H463" i="2"/>
  <c r="I463" i="2"/>
  <c r="J463" i="2"/>
  <c r="K463" i="2"/>
  <c r="L463" i="2"/>
  <c r="M463" i="2"/>
  <c r="N463" i="2"/>
  <c r="O463" i="2"/>
  <c r="D464" i="2"/>
  <c r="E464" i="2"/>
  <c r="F464" i="2"/>
  <c r="G464" i="2"/>
  <c r="H464" i="2"/>
  <c r="I464" i="2"/>
  <c r="J464" i="2"/>
  <c r="K464" i="2"/>
  <c r="L464" i="2"/>
  <c r="M464" i="2"/>
  <c r="N464" i="2"/>
  <c r="O464" i="2"/>
  <c r="D465" i="2"/>
  <c r="E465" i="2"/>
  <c r="F465" i="2"/>
  <c r="G465" i="2"/>
  <c r="H465" i="2"/>
  <c r="I465" i="2"/>
  <c r="J465" i="2"/>
  <c r="K465" i="2"/>
  <c r="L465" i="2"/>
  <c r="M465" i="2"/>
  <c r="N465" i="2"/>
  <c r="O465" i="2"/>
  <c r="D466" i="2"/>
  <c r="E466" i="2"/>
  <c r="F466" i="2"/>
  <c r="G466" i="2"/>
  <c r="H466" i="2"/>
  <c r="I466" i="2"/>
  <c r="J466" i="2"/>
  <c r="K466" i="2"/>
  <c r="L466" i="2"/>
  <c r="M466" i="2"/>
  <c r="N466" i="2"/>
  <c r="O466" i="2"/>
  <c r="D467" i="2"/>
  <c r="E467" i="2"/>
  <c r="F467" i="2"/>
  <c r="G467" i="2"/>
  <c r="H467" i="2"/>
  <c r="I467" i="2"/>
  <c r="J467" i="2"/>
  <c r="K467" i="2"/>
  <c r="L467" i="2"/>
  <c r="M467" i="2"/>
  <c r="N467" i="2"/>
  <c r="O467" i="2"/>
  <c r="D468" i="2"/>
  <c r="E468" i="2"/>
  <c r="F468" i="2"/>
  <c r="G468" i="2"/>
  <c r="H468" i="2"/>
  <c r="I468" i="2"/>
  <c r="J468" i="2"/>
  <c r="K468" i="2"/>
  <c r="L468" i="2"/>
  <c r="M468" i="2"/>
  <c r="N468" i="2"/>
  <c r="O468" i="2"/>
  <c r="D338" i="2"/>
  <c r="E338" i="2"/>
  <c r="F338" i="2"/>
  <c r="G338" i="2"/>
  <c r="H338" i="2"/>
  <c r="I338" i="2"/>
  <c r="J338" i="2"/>
  <c r="K338" i="2"/>
  <c r="L338" i="2"/>
  <c r="M338" i="2"/>
  <c r="N338" i="2"/>
  <c r="O338" i="2"/>
  <c r="D339" i="2"/>
  <c r="E339" i="2"/>
  <c r="F339" i="2"/>
  <c r="G339" i="2"/>
  <c r="H339" i="2"/>
  <c r="I339" i="2"/>
  <c r="J339" i="2"/>
  <c r="K339" i="2"/>
  <c r="L339" i="2"/>
  <c r="M339" i="2"/>
  <c r="N339" i="2"/>
  <c r="O339" i="2"/>
  <c r="D340" i="2"/>
  <c r="E340" i="2"/>
  <c r="F340" i="2"/>
  <c r="G340" i="2"/>
  <c r="H340" i="2"/>
  <c r="I340" i="2"/>
  <c r="J340" i="2"/>
  <c r="K340" i="2"/>
  <c r="L340" i="2"/>
  <c r="M340" i="2"/>
  <c r="N340" i="2"/>
  <c r="O340" i="2"/>
  <c r="O341" i="2"/>
  <c r="D342" i="2"/>
  <c r="E342" i="2"/>
  <c r="F342" i="2"/>
  <c r="G342" i="2"/>
  <c r="H342" i="2"/>
  <c r="I342" i="2"/>
  <c r="J342" i="2"/>
  <c r="K342" i="2"/>
  <c r="L342" i="2"/>
  <c r="M342" i="2"/>
  <c r="N342" i="2"/>
  <c r="O342" i="2"/>
  <c r="D343" i="2"/>
  <c r="E343" i="2"/>
  <c r="F343" i="2"/>
  <c r="G343" i="2"/>
  <c r="H343" i="2"/>
  <c r="I343" i="2"/>
  <c r="J343" i="2"/>
  <c r="K343" i="2"/>
  <c r="L343" i="2"/>
  <c r="M343" i="2"/>
  <c r="N343" i="2"/>
  <c r="O343" i="2"/>
  <c r="D344" i="2"/>
  <c r="E344" i="2"/>
  <c r="F344" i="2"/>
  <c r="G344" i="2"/>
  <c r="H344" i="2"/>
  <c r="I344" i="2"/>
  <c r="J344" i="2"/>
  <c r="K344" i="2"/>
  <c r="L344" i="2"/>
  <c r="M344" i="2"/>
  <c r="N344" i="2"/>
  <c r="O344" i="2"/>
  <c r="D345" i="2"/>
  <c r="E345" i="2"/>
  <c r="F345" i="2"/>
  <c r="G345" i="2"/>
  <c r="H345" i="2"/>
  <c r="I345" i="2"/>
  <c r="J345" i="2"/>
  <c r="K345" i="2"/>
  <c r="L345" i="2"/>
  <c r="M345" i="2"/>
  <c r="N345" i="2"/>
  <c r="O345" i="2"/>
  <c r="D346" i="2"/>
  <c r="E346" i="2"/>
  <c r="F346" i="2"/>
  <c r="G346" i="2"/>
  <c r="H346" i="2"/>
  <c r="I346" i="2"/>
  <c r="J346" i="2"/>
  <c r="K346" i="2"/>
  <c r="L346" i="2"/>
  <c r="M346" i="2"/>
  <c r="N346" i="2"/>
  <c r="O346" i="2"/>
  <c r="D347" i="2"/>
  <c r="E347" i="2"/>
  <c r="F347" i="2"/>
  <c r="G347" i="2"/>
  <c r="H347" i="2"/>
  <c r="I347" i="2"/>
  <c r="J347" i="2"/>
  <c r="K347" i="2"/>
  <c r="L347" i="2"/>
  <c r="M347" i="2"/>
  <c r="N347" i="2"/>
  <c r="O347" i="2"/>
  <c r="D348" i="2"/>
  <c r="E348" i="2"/>
  <c r="F348" i="2"/>
  <c r="G348" i="2"/>
  <c r="H348" i="2"/>
  <c r="I348" i="2"/>
  <c r="J348" i="2"/>
  <c r="K348" i="2"/>
  <c r="L348" i="2"/>
  <c r="M348" i="2"/>
  <c r="N348" i="2"/>
  <c r="O348" i="2"/>
  <c r="D349" i="2"/>
  <c r="E349" i="2"/>
  <c r="F349" i="2"/>
  <c r="G349" i="2"/>
  <c r="H349" i="2"/>
  <c r="I349" i="2"/>
  <c r="J349" i="2"/>
  <c r="K349" i="2"/>
  <c r="L349" i="2"/>
  <c r="M349" i="2"/>
  <c r="N349" i="2"/>
  <c r="O349" i="2"/>
  <c r="O350" i="2"/>
  <c r="D351" i="2"/>
  <c r="E351" i="2"/>
  <c r="F351" i="2"/>
  <c r="G351" i="2"/>
  <c r="H351" i="2"/>
  <c r="I351" i="2"/>
  <c r="J351" i="2"/>
  <c r="K351" i="2"/>
  <c r="L351" i="2"/>
  <c r="M351" i="2"/>
  <c r="N351" i="2"/>
  <c r="O351" i="2"/>
  <c r="D352" i="2"/>
  <c r="E352" i="2"/>
  <c r="F352" i="2"/>
  <c r="G352" i="2"/>
  <c r="H352" i="2"/>
  <c r="I352" i="2"/>
  <c r="J352" i="2"/>
  <c r="K352" i="2"/>
  <c r="L352" i="2"/>
  <c r="M352" i="2"/>
  <c r="N352" i="2"/>
  <c r="O352" i="2"/>
  <c r="D353" i="2"/>
  <c r="E353" i="2"/>
  <c r="F353" i="2"/>
  <c r="G353" i="2"/>
  <c r="H353" i="2"/>
  <c r="I353" i="2"/>
  <c r="J353" i="2"/>
  <c r="K353" i="2"/>
  <c r="L353" i="2"/>
  <c r="M353" i="2"/>
  <c r="N353" i="2"/>
  <c r="O353" i="2"/>
  <c r="D354" i="2"/>
  <c r="E354" i="2"/>
  <c r="F354" i="2"/>
  <c r="G354" i="2"/>
  <c r="H354" i="2"/>
  <c r="I354" i="2"/>
  <c r="J354" i="2"/>
  <c r="K354" i="2"/>
  <c r="L354" i="2"/>
  <c r="M354" i="2"/>
  <c r="N354" i="2"/>
  <c r="O354" i="2"/>
  <c r="D355" i="2"/>
  <c r="E355" i="2"/>
  <c r="F355" i="2"/>
  <c r="G355" i="2"/>
  <c r="H355" i="2"/>
  <c r="I355" i="2"/>
  <c r="J355" i="2"/>
  <c r="K355" i="2"/>
  <c r="L355" i="2"/>
  <c r="M355" i="2"/>
  <c r="N355" i="2"/>
  <c r="O355" i="2"/>
  <c r="D356" i="2"/>
  <c r="E356" i="2"/>
  <c r="F356" i="2"/>
  <c r="G356" i="2"/>
  <c r="H356" i="2"/>
  <c r="I356" i="2"/>
  <c r="J356" i="2"/>
  <c r="K356" i="2"/>
  <c r="L356" i="2"/>
  <c r="M356" i="2"/>
  <c r="N356" i="2"/>
  <c r="O356" i="2"/>
  <c r="D357" i="2"/>
  <c r="E357" i="2"/>
  <c r="F357" i="2"/>
  <c r="G357" i="2"/>
  <c r="H357" i="2"/>
  <c r="I357" i="2"/>
  <c r="J357" i="2"/>
  <c r="K357" i="2"/>
  <c r="L357" i="2"/>
  <c r="M357" i="2"/>
  <c r="N357" i="2"/>
  <c r="O357" i="2"/>
  <c r="D358" i="2"/>
  <c r="E358" i="2"/>
  <c r="F358" i="2"/>
  <c r="G358" i="2"/>
  <c r="H358" i="2"/>
  <c r="I358" i="2"/>
  <c r="J358" i="2"/>
  <c r="K358" i="2"/>
  <c r="L358" i="2"/>
  <c r="M358" i="2"/>
  <c r="N358" i="2"/>
  <c r="O358" i="2"/>
  <c r="O359" i="2"/>
  <c r="D360" i="2"/>
  <c r="E360" i="2"/>
  <c r="F360" i="2"/>
  <c r="G360" i="2"/>
  <c r="H360" i="2"/>
  <c r="I360" i="2"/>
  <c r="J360" i="2"/>
  <c r="K360" i="2"/>
  <c r="L360" i="2"/>
  <c r="M360" i="2"/>
  <c r="N360" i="2"/>
  <c r="O360" i="2"/>
  <c r="D361" i="2"/>
  <c r="E361" i="2"/>
  <c r="F361" i="2"/>
  <c r="G361" i="2"/>
  <c r="H361" i="2"/>
  <c r="I361" i="2"/>
  <c r="J361" i="2"/>
  <c r="K361" i="2"/>
  <c r="L361" i="2"/>
  <c r="M361" i="2"/>
  <c r="N361" i="2"/>
  <c r="O361" i="2"/>
  <c r="D362" i="2"/>
  <c r="E362" i="2"/>
  <c r="F362" i="2"/>
  <c r="G362" i="2"/>
  <c r="H362" i="2"/>
  <c r="I362" i="2"/>
  <c r="J362" i="2"/>
  <c r="K362" i="2"/>
  <c r="L362" i="2"/>
  <c r="M362" i="2"/>
  <c r="N362" i="2"/>
  <c r="O362" i="2"/>
  <c r="D363" i="2"/>
  <c r="E363" i="2"/>
  <c r="F363" i="2"/>
  <c r="G363" i="2"/>
  <c r="H363" i="2"/>
  <c r="I363" i="2"/>
  <c r="J363" i="2"/>
  <c r="K363" i="2"/>
  <c r="L363" i="2"/>
  <c r="M363" i="2"/>
  <c r="N363" i="2"/>
  <c r="O363" i="2"/>
  <c r="D364" i="2"/>
  <c r="E364" i="2"/>
  <c r="F364" i="2"/>
  <c r="G364" i="2"/>
  <c r="H364" i="2"/>
  <c r="I364" i="2"/>
  <c r="J364" i="2"/>
  <c r="K364" i="2"/>
  <c r="L364" i="2"/>
  <c r="M364" i="2"/>
  <c r="N364" i="2"/>
  <c r="O364" i="2"/>
  <c r="D365" i="2"/>
  <c r="E365" i="2"/>
  <c r="F365" i="2"/>
  <c r="G365" i="2"/>
  <c r="H365" i="2"/>
  <c r="I365" i="2"/>
  <c r="J365" i="2"/>
  <c r="K365" i="2"/>
  <c r="L365" i="2"/>
  <c r="M365" i="2"/>
  <c r="N365" i="2"/>
  <c r="O365" i="2"/>
  <c r="D366" i="2"/>
  <c r="E366" i="2"/>
  <c r="F366" i="2"/>
  <c r="G366" i="2"/>
  <c r="H366" i="2"/>
  <c r="I366" i="2"/>
  <c r="J366" i="2"/>
  <c r="K366" i="2"/>
  <c r="L366" i="2"/>
  <c r="M366" i="2"/>
  <c r="N366" i="2"/>
  <c r="O366" i="2"/>
  <c r="O367" i="2"/>
  <c r="D368" i="2"/>
  <c r="E368" i="2"/>
  <c r="F368" i="2"/>
  <c r="G368" i="2"/>
  <c r="H368" i="2"/>
  <c r="I368" i="2"/>
  <c r="J368" i="2"/>
  <c r="K368" i="2"/>
  <c r="L368" i="2"/>
  <c r="M368" i="2"/>
  <c r="N368" i="2"/>
  <c r="O368" i="2"/>
  <c r="D369" i="2"/>
  <c r="E369" i="2"/>
  <c r="F369" i="2"/>
  <c r="G369" i="2"/>
  <c r="H369" i="2"/>
  <c r="I369" i="2"/>
  <c r="J369" i="2"/>
  <c r="K369" i="2"/>
  <c r="L369" i="2"/>
  <c r="M369" i="2"/>
  <c r="N369" i="2"/>
  <c r="O369" i="2"/>
  <c r="D370" i="2"/>
  <c r="E370" i="2"/>
  <c r="F370" i="2"/>
  <c r="G370" i="2"/>
  <c r="H370" i="2"/>
  <c r="I370" i="2"/>
  <c r="J370" i="2"/>
  <c r="K370" i="2"/>
  <c r="L370" i="2"/>
  <c r="M370" i="2"/>
  <c r="N370" i="2"/>
  <c r="O370" i="2"/>
  <c r="D371" i="2"/>
  <c r="E371" i="2"/>
  <c r="F371" i="2"/>
  <c r="G371" i="2"/>
  <c r="H371" i="2"/>
  <c r="I371" i="2"/>
  <c r="J371" i="2"/>
  <c r="K371" i="2"/>
  <c r="L371" i="2"/>
  <c r="M371" i="2"/>
  <c r="N371" i="2"/>
  <c r="O371" i="2"/>
  <c r="D372" i="2"/>
  <c r="E372" i="2"/>
  <c r="F372" i="2"/>
  <c r="G372" i="2"/>
  <c r="H372" i="2"/>
  <c r="I372" i="2"/>
  <c r="J372" i="2"/>
  <c r="K372" i="2"/>
  <c r="L372" i="2"/>
  <c r="M372" i="2"/>
  <c r="N372" i="2"/>
  <c r="O372" i="2"/>
  <c r="D373" i="2"/>
  <c r="E373" i="2"/>
  <c r="F373" i="2"/>
  <c r="G373" i="2"/>
  <c r="H373" i="2"/>
  <c r="I373" i="2"/>
  <c r="J373" i="2"/>
  <c r="K373" i="2"/>
  <c r="L373" i="2"/>
  <c r="M373" i="2"/>
  <c r="N373" i="2"/>
  <c r="O373" i="2"/>
  <c r="D374" i="2"/>
  <c r="E374" i="2"/>
  <c r="F374" i="2"/>
  <c r="G374" i="2"/>
  <c r="H374" i="2"/>
  <c r="I374" i="2"/>
  <c r="J374" i="2"/>
  <c r="K374" i="2"/>
  <c r="L374" i="2"/>
  <c r="M374" i="2"/>
  <c r="N374" i="2"/>
  <c r="O374" i="2"/>
  <c r="O244" i="2"/>
  <c r="D245" i="2"/>
  <c r="E245" i="2"/>
  <c r="F245" i="2"/>
  <c r="G245" i="2"/>
  <c r="H245" i="2"/>
  <c r="I245" i="2"/>
  <c r="J245" i="2"/>
  <c r="K245" i="2"/>
  <c r="L245" i="2"/>
  <c r="M245" i="2"/>
  <c r="N245" i="2"/>
  <c r="O245" i="2"/>
  <c r="D246" i="2"/>
  <c r="E246" i="2"/>
  <c r="F246" i="2"/>
  <c r="G246" i="2"/>
  <c r="H246" i="2"/>
  <c r="I246" i="2"/>
  <c r="J246" i="2"/>
  <c r="K246" i="2"/>
  <c r="L246" i="2"/>
  <c r="M246" i="2"/>
  <c r="N246" i="2"/>
  <c r="O246" i="2"/>
  <c r="D247" i="2"/>
  <c r="E247" i="2"/>
  <c r="F247" i="2"/>
  <c r="G247" i="2"/>
  <c r="H247" i="2"/>
  <c r="I247" i="2"/>
  <c r="J247" i="2"/>
  <c r="K247" i="2"/>
  <c r="L247" i="2"/>
  <c r="M247" i="2"/>
  <c r="N247" i="2"/>
  <c r="O247" i="2"/>
  <c r="D248" i="2"/>
  <c r="E248" i="2"/>
  <c r="F248" i="2"/>
  <c r="G248" i="2"/>
  <c r="H248" i="2"/>
  <c r="I248" i="2"/>
  <c r="J248" i="2"/>
  <c r="K248" i="2"/>
  <c r="L248" i="2"/>
  <c r="M248" i="2"/>
  <c r="N248" i="2"/>
  <c r="O248" i="2"/>
  <c r="D249" i="2"/>
  <c r="E249" i="2"/>
  <c r="F249" i="2"/>
  <c r="G249" i="2"/>
  <c r="H249" i="2"/>
  <c r="I249" i="2"/>
  <c r="J249" i="2"/>
  <c r="K249" i="2"/>
  <c r="L249" i="2"/>
  <c r="M249" i="2"/>
  <c r="N249" i="2"/>
  <c r="O249" i="2"/>
  <c r="D250" i="2"/>
  <c r="E250" i="2"/>
  <c r="F250" i="2"/>
  <c r="G250" i="2"/>
  <c r="H250" i="2"/>
  <c r="I250" i="2"/>
  <c r="J250" i="2"/>
  <c r="K250" i="2"/>
  <c r="L250" i="2"/>
  <c r="M250" i="2"/>
  <c r="N250" i="2"/>
  <c r="O250" i="2"/>
  <c r="D251" i="2"/>
  <c r="E251" i="2"/>
  <c r="F251" i="2"/>
  <c r="G251" i="2"/>
  <c r="H251" i="2"/>
  <c r="I251" i="2"/>
  <c r="J251" i="2"/>
  <c r="K251" i="2"/>
  <c r="L251" i="2"/>
  <c r="M251" i="2"/>
  <c r="N251" i="2"/>
  <c r="O251" i="2"/>
  <c r="O252" i="2"/>
  <c r="D253" i="2"/>
  <c r="E253" i="2"/>
  <c r="E252" i="2" s="1" a="1"/>
  <c r="F253" i="2"/>
  <c r="G253" i="2"/>
  <c r="H253" i="2"/>
  <c r="I253" i="2"/>
  <c r="J253" i="2"/>
  <c r="K253" i="2"/>
  <c r="L253" i="2"/>
  <c r="M253" i="2"/>
  <c r="N253" i="2"/>
  <c r="O253" i="2"/>
  <c r="D254" i="2"/>
  <c r="E254" i="2"/>
  <c r="F254" i="2"/>
  <c r="G254" i="2"/>
  <c r="H254" i="2"/>
  <c r="I254" i="2"/>
  <c r="J254" i="2"/>
  <c r="K254" i="2"/>
  <c r="L254" i="2"/>
  <c r="M254" i="2"/>
  <c r="N254" i="2"/>
  <c r="O254" i="2"/>
  <c r="D255" i="2"/>
  <c r="E255" i="2"/>
  <c r="F255" i="2"/>
  <c r="G255" i="2"/>
  <c r="H255" i="2"/>
  <c r="I255" i="2"/>
  <c r="J255" i="2"/>
  <c r="K255" i="2"/>
  <c r="L255" i="2"/>
  <c r="M255" i="2"/>
  <c r="N255" i="2"/>
  <c r="O255" i="2"/>
  <c r="D256" i="2"/>
  <c r="E256" i="2"/>
  <c r="F256" i="2"/>
  <c r="G256" i="2"/>
  <c r="H256" i="2"/>
  <c r="I256" i="2"/>
  <c r="J256" i="2"/>
  <c r="K256" i="2"/>
  <c r="L256" i="2"/>
  <c r="M256" i="2"/>
  <c r="N256" i="2"/>
  <c r="O256" i="2"/>
  <c r="D257" i="2"/>
  <c r="E257" i="2"/>
  <c r="F257" i="2"/>
  <c r="G257" i="2"/>
  <c r="H257" i="2"/>
  <c r="I257" i="2"/>
  <c r="J257" i="2"/>
  <c r="K257" i="2"/>
  <c r="L257" i="2"/>
  <c r="M257" i="2"/>
  <c r="N257" i="2"/>
  <c r="O257" i="2"/>
  <c r="D258" i="2"/>
  <c r="E258" i="2"/>
  <c r="F258" i="2"/>
  <c r="G258" i="2"/>
  <c r="H258" i="2"/>
  <c r="I258" i="2"/>
  <c r="J258" i="2"/>
  <c r="K258" i="2"/>
  <c r="L258" i="2"/>
  <c r="M258" i="2"/>
  <c r="N258" i="2"/>
  <c r="O258" i="2"/>
  <c r="D259" i="2"/>
  <c r="E259" i="2"/>
  <c r="F259" i="2"/>
  <c r="G259" i="2"/>
  <c r="H259" i="2"/>
  <c r="I259" i="2"/>
  <c r="J259" i="2"/>
  <c r="K259" i="2"/>
  <c r="L259" i="2"/>
  <c r="M259" i="2"/>
  <c r="N259" i="2"/>
  <c r="O259" i="2"/>
  <c r="O260" i="2"/>
  <c r="D261" i="2"/>
  <c r="E261" i="2"/>
  <c r="F261" i="2"/>
  <c r="G261" i="2"/>
  <c r="H261" i="2"/>
  <c r="I261" i="2"/>
  <c r="J261" i="2"/>
  <c r="K261" i="2"/>
  <c r="L261" i="2"/>
  <c r="M261" i="2"/>
  <c r="N261" i="2"/>
  <c r="O261" i="2"/>
  <c r="D262" i="2"/>
  <c r="E262" i="2"/>
  <c r="F262" i="2"/>
  <c r="G262" i="2"/>
  <c r="H262" i="2"/>
  <c r="I262" i="2"/>
  <c r="J262" i="2"/>
  <c r="K262" i="2"/>
  <c r="L262" i="2"/>
  <c r="M262" i="2"/>
  <c r="N262" i="2"/>
  <c r="O262" i="2"/>
  <c r="D263" i="2"/>
  <c r="E263" i="2"/>
  <c r="F263" i="2"/>
  <c r="G263" i="2"/>
  <c r="H263" i="2"/>
  <c r="I263" i="2"/>
  <c r="J263" i="2"/>
  <c r="K263" i="2"/>
  <c r="L263" i="2"/>
  <c r="M263" i="2"/>
  <c r="N263" i="2"/>
  <c r="O263" i="2"/>
  <c r="D264" i="2"/>
  <c r="E264" i="2"/>
  <c r="F264" i="2"/>
  <c r="G264" i="2"/>
  <c r="H264" i="2"/>
  <c r="I264" i="2"/>
  <c r="J264" i="2"/>
  <c r="K264" i="2"/>
  <c r="L264" i="2"/>
  <c r="M264" i="2"/>
  <c r="N264" i="2"/>
  <c r="O264" i="2"/>
  <c r="D265" i="2"/>
  <c r="E265" i="2"/>
  <c r="F265" i="2"/>
  <c r="G265" i="2"/>
  <c r="H265" i="2"/>
  <c r="I265" i="2"/>
  <c r="J265" i="2"/>
  <c r="K265" i="2"/>
  <c r="L265" i="2"/>
  <c r="M265" i="2"/>
  <c r="N265" i="2"/>
  <c r="O265" i="2"/>
  <c r="D266" i="2"/>
  <c r="E266" i="2"/>
  <c r="F266" i="2"/>
  <c r="G266" i="2"/>
  <c r="H266" i="2"/>
  <c r="I266" i="2"/>
  <c r="J266" i="2"/>
  <c r="K266" i="2"/>
  <c r="L266" i="2"/>
  <c r="M266" i="2"/>
  <c r="N266" i="2"/>
  <c r="O266" i="2"/>
  <c r="D267" i="2"/>
  <c r="E267" i="2"/>
  <c r="F267" i="2"/>
  <c r="G267" i="2"/>
  <c r="H267" i="2"/>
  <c r="I267" i="2"/>
  <c r="J267" i="2"/>
  <c r="K267" i="2"/>
  <c r="L267" i="2"/>
  <c r="M267" i="2"/>
  <c r="N267" i="2"/>
  <c r="O267" i="2"/>
  <c r="D268" i="2"/>
  <c r="E268" i="2"/>
  <c r="F268" i="2"/>
  <c r="G268" i="2"/>
  <c r="H268" i="2"/>
  <c r="I268" i="2"/>
  <c r="J268" i="2"/>
  <c r="K268" i="2"/>
  <c r="L268" i="2"/>
  <c r="M268" i="2"/>
  <c r="N268" i="2"/>
  <c r="O268" i="2"/>
  <c r="D269" i="2"/>
  <c r="E269" i="2"/>
  <c r="F269" i="2"/>
  <c r="G269" i="2"/>
  <c r="H269" i="2"/>
  <c r="I269" i="2"/>
  <c r="J269" i="2"/>
  <c r="K269" i="2"/>
  <c r="L269" i="2"/>
  <c r="M269" i="2"/>
  <c r="N269" i="2"/>
  <c r="O269" i="2"/>
  <c r="D270" i="2"/>
  <c r="E270" i="2"/>
  <c r="F270" i="2"/>
  <c r="G270" i="2"/>
  <c r="H270" i="2"/>
  <c r="I270" i="2"/>
  <c r="J270" i="2"/>
  <c r="K270" i="2"/>
  <c r="L270" i="2"/>
  <c r="M270" i="2"/>
  <c r="N270" i="2"/>
  <c r="O270" i="2"/>
  <c r="D271" i="2"/>
  <c r="E271" i="2"/>
  <c r="F271" i="2"/>
  <c r="G271" i="2"/>
  <c r="H271" i="2"/>
  <c r="I271" i="2"/>
  <c r="J271" i="2"/>
  <c r="K271" i="2"/>
  <c r="L271" i="2"/>
  <c r="M271" i="2"/>
  <c r="N271" i="2"/>
  <c r="O271" i="2"/>
  <c r="D272" i="2"/>
  <c r="E272" i="2"/>
  <c r="F272" i="2"/>
  <c r="G272" i="2"/>
  <c r="H272" i="2"/>
  <c r="I272" i="2"/>
  <c r="J272" i="2"/>
  <c r="K272" i="2"/>
  <c r="L272" i="2"/>
  <c r="M272" i="2"/>
  <c r="N272" i="2"/>
  <c r="O272" i="2"/>
  <c r="D273" i="2"/>
  <c r="E273" i="2"/>
  <c r="F273" i="2"/>
  <c r="G273" i="2"/>
  <c r="H273" i="2"/>
  <c r="I273" i="2"/>
  <c r="J273" i="2"/>
  <c r="K273" i="2"/>
  <c r="L273" i="2"/>
  <c r="M273" i="2"/>
  <c r="N273" i="2"/>
  <c r="O273" i="2"/>
  <c r="D274" i="2"/>
  <c r="E274" i="2"/>
  <c r="F274" i="2"/>
  <c r="G274" i="2"/>
  <c r="H274" i="2"/>
  <c r="I274" i="2"/>
  <c r="J274" i="2"/>
  <c r="K274" i="2"/>
  <c r="L274" i="2"/>
  <c r="M274" i="2"/>
  <c r="N274" i="2"/>
  <c r="O274" i="2"/>
  <c r="O275" i="2"/>
  <c r="D276" i="2"/>
  <c r="E276" i="2"/>
  <c r="F276" i="2"/>
  <c r="G276" i="2"/>
  <c r="H276" i="2"/>
  <c r="I276" i="2"/>
  <c r="I275" i="2" s="1"/>
  <c r="J276" i="2"/>
  <c r="K276" i="2"/>
  <c r="L276" i="2"/>
  <c r="M276" i="2"/>
  <c r="N276" i="2"/>
  <c r="O276" i="2"/>
  <c r="D277" i="2"/>
  <c r="E277" i="2"/>
  <c r="F277" i="2"/>
  <c r="G277" i="2"/>
  <c r="H277" i="2"/>
  <c r="I277" i="2"/>
  <c r="J277" i="2"/>
  <c r="K277" i="2"/>
  <c r="L277" i="2"/>
  <c r="M277" i="2"/>
  <c r="N277" i="2"/>
  <c r="O277" i="2"/>
  <c r="D278" i="2"/>
  <c r="E278" i="2"/>
  <c r="F278" i="2"/>
  <c r="G278" i="2"/>
  <c r="H278" i="2"/>
  <c r="I278" i="2"/>
  <c r="J278" i="2"/>
  <c r="K278" i="2"/>
  <c r="L278" i="2"/>
  <c r="M278" i="2"/>
  <c r="N278" i="2"/>
  <c r="O278" i="2"/>
  <c r="D279" i="2"/>
  <c r="E279" i="2"/>
  <c r="F279" i="2"/>
  <c r="G279" i="2"/>
  <c r="H279" i="2"/>
  <c r="I279" i="2"/>
  <c r="J279" i="2"/>
  <c r="K279" i="2"/>
  <c r="L279" i="2"/>
  <c r="M279" i="2"/>
  <c r="N279" i="2"/>
  <c r="O279" i="2"/>
  <c r="D280" i="2"/>
  <c r="E280" i="2"/>
  <c r="F280" i="2"/>
  <c r="G280" i="2"/>
  <c r="H280" i="2"/>
  <c r="I280" i="2"/>
  <c r="J280" i="2"/>
  <c r="K280" i="2"/>
  <c r="L280" i="2"/>
  <c r="M280" i="2"/>
  <c r="N280" i="2"/>
  <c r="O280" i="2"/>
  <c r="D281" i="2"/>
  <c r="E281" i="2"/>
  <c r="F281" i="2"/>
  <c r="G281" i="2"/>
  <c r="H281" i="2"/>
  <c r="I281" i="2"/>
  <c r="J281" i="2"/>
  <c r="K281" i="2"/>
  <c r="L281" i="2"/>
  <c r="M281" i="2"/>
  <c r="N281" i="2"/>
  <c r="O281" i="2"/>
  <c r="D282" i="2"/>
  <c r="E282" i="2"/>
  <c r="F282" i="2"/>
  <c r="G282" i="2"/>
  <c r="H282" i="2"/>
  <c r="I282" i="2"/>
  <c r="J282" i="2"/>
  <c r="K282" i="2"/>
  <c r="L282" i="2"/>
  <c r="M282" i="2"/>
  <c r="N282" i="2"/>
  <c r="O282" i="2"/>
  <c r="O283" i="2"/>
  <c r="D284" i="2"/>
  <c r="E284" i="2"/>
  <c r="F284" i="2"/>
  <c r="G284" i="2"/>
  <c r="H284" i="2"/>
  <c r="I284" i="2"/>
  <c r="J284" i="2"/>
  <c r="K284" i="2"/>
  <c r="L284" i="2"/>
  <c r="M284" i="2"/>
  <c r="N284" i="2"/>
  <c r="O284" i="2"/>
  <c r="D285" i="2"/>
  <c r="E285" i="2"/>
  <c r="F285" i="2"/>
  <c r="G285" i="2"/>
  <c r="H285" i="2"/>
  <c r="I285" i="2"/>
  <c r="J285" i="2"/>
  <c r="K285" i="2"/>
  <c r="L285" i="2"/>
  <c r="M285" i="2"/>
  <c r="N285" i="2"/>
  <c r="O285" i="2"/>
  <c r="D286" i="2"/>
  <c r="E286" i="2"/>
  <c r="F286" i="2"/>
  <c r="G286" i="2"/>
  <c r="H286" i="2"/>
  <c r="I286" i="2"/>
  <c r="J286" i="2"/>
  <c r="K286" i="2"/>
  <c r="L286" i="2"/>
  <c r="M286" i="2"/>
  <c r="N286" i="2"/>
  <c r="O286" i="2"/>
  <c r="D287" i="2"/>
  <c r="E287" i="2"/>
  <c r="F287" i="2"/>
  <c r="G287" i="2"/>
  <c r="H287" i="2"/>
  <c r="I287" i="2"/>
  <c r="J287" i="2"/>
  <c r="K287" i="2"/>
  <c r="L287" i="2"/>
  <c r="M287" i="2"/>
  <c r="N287" i="2"/>
  <c r="O287" i="2"/>
  <c r="D288" i="2"/>
  <c r="E288" i="2"/>
  <c r="F288" i="2"/>
  <c r="G288" i="2"/>
  <c r="H288" i="2"/>
  <c r="I288" i="2"/>
  <c r="J288" i="2"/>
  <c r="K288" i="2"/>
  <c r="L288" i="2"/>
  <c r="M288" i="2"/>
  <c r="N288" i="2"/>
  <c r="O288" i="2"/>
  <c r="D289" i="2"/>
  <c r="E289" i="2"/>
  <c r="F289" i="2"/>
  <c r="G289" i="2"/>
  <c r="H289" i="2"/>
  <c r="I289" i="2"/>
  <c r="J289" i="2"/>
  <c r="K289" i="2"/>
  <c r="L289" i="2"/>
  <c r="M289" i="2"/>
  <c r="N289" i="2"/>
  <c r="O289" i="2"/>
  <c r="D290" i="2"/>
  <c r="E290" i="2"/>
  <c r="F290" i="2"/>
  <c r="G290" i="2"/>
  <c r="H290" i="2"/>
  <c r="I290" i="2"/>
  <c r="J290" i="2"/>
  <c r="K290" i="2"/>
  <c r="L290" i="2"/>
  <c r="M290" i="2"/>
  <c r="N290" i="2"/>
  <c r="O290" i="2"/>
  <c r="O291" i="2"/>
  <c r="D292" i="2"/>
  <c r="E292" i="2"/>
  <c r="F292" i="2"/>
  <c r="G292" i="2"/>
  <c r="H292" i="2"/>
  <c r="I292" i="2"/>
  <c r="J292" i="2"/>
  <c r="K292" i="2"/>
  <c r="L292" i="2"/>
  <c r="M292" i="2"/>
  <c r="N292" i="2"/>
  <c r="O292" i="2"/>
  <c r="D293" i="2"/>
  <c r="E293" i="2"/>
  <c r="F293" i="2"/>
  <c r="G293" i="2"/>
  <c r="H293" i="2"/>
  <c r="I293" i="2"/>
  <c r="J293" i="2"/>
  <c r="K293" i="2"/>
  <c r="L293" i="2"/>
  <c r="M293" i="2"/>
  <c r="N293" i="2"/>
  <c r="O293" i="2"/>
  <c r="D294" i="2"/>
  <c r="E294" i="2"/>
  <c r="F294" i="2"/>
  <c r="G294" i="2"/>
  <c r="H294" i="2"/>
  <c r="I294" i="2"/>
  <c r="J294" i="2"/>
  <c r="K294" i="2"/>
  <c r="L294" i="2"/>
  <c r="M294" i="2"/>
  <c r="N294" i="2"/>
  <c r="O294" i="2"/>
  <c r="D295" i="2"/>
  <c r="E295" i="2"/>
  <c r="F295" i="2"/>
  <c r="G295" i="2"/>
  <c r="H295" i="2"/>
  <c r="I295" i="2"/>
  <c r="J295" i="2"/>
  <c r="K295" i="2"/>
  <c r="L295" i="2"/>
  <c r="M295" i="2"/>
  <c r="N295" i="2"/>
  <c r="O295" i="2"/>
  <c r="D296" i="2"/>
  <c r="E296" i="2"/>
  <c r="F296" i="2"/>
  <c r="G296" i="2"/>
  <c r="H296" i="2"/>
  <c r="I296" i="2"/>
  <c r="J296" i="2"/>
  <c r="K296" i="2"/>
  <c r="L296" i="2"/>
  <c r="M296" i="2"/>
  <c r="N296" i="2"/>
  <c r="O296" i="2"/>
  <c r="D297" i="2"/>
  <c r="E297" i="2"/>
  <c r="F297" i="2"/>
  <c r="G297" i="2"/>
  <c r="H297" i="2"/>
  <c r="I297" i="2"/>
  <c r="J297" i="2"/>
  <c r="K297" i="2"/>
  <c r="L297" i="2"/>
  <c r="M297" i="2"/>
  <c r="N297" i="2"/>
  <c r="O297" i="2"/>
  <c r="D298" i="2"/>
  <c r="E298" i="2"/>
  <c r="F298" i="2"/>
  <c r="G298" i="2"/>
  <c r="H298" i="2"/>
  <c r="I298" i="2"/>
  <c r="J298" i="2"/>
  <c r="K298" i="2"/>
  <c r="L298" i="2"/>
  <c r="M298" i="2"/>
  <c r="N298" i="2"/>
  <c r="O298" i="2"/>
  <c r="D299" i="2"/>
  <c r="E299" i="2"/>
  <c r="F299" i="2"/>
  <c r="G299" i="2"/>
  <c r="H299" i="2"/>
  <c r="I299" i="2"/>
  <c r="J299" i="2"/>
  <c r="K299" i="2"/>
  <c r="L299" i="2"/>
  <c r="M299" i="2"/>
  <c r="N299" i="2"/>
  <c r="O299" i="2"/>
  <c r="O300" i="2"/>
  <c r="D301" i="2"/>
  <c r="E301" i="2"/>
  <c r="F301" i="2"/>
  <c r="G301" i="2"/>
  <c r="H301" i="2"/>
  <c r="I301" i="2"/>
  <c r="J301" i="2"/>
  <c r="K301" i="2"/>
  <c r="L301" i="2"/>
  <c r="M301" i="2"/>
  <c r="N301" i="2"/>
  <c r="O301" i="2"/>
  <c r="D302" i="2"/>
  <c r="E302" i="2"/>
  <c r="F302" i="2"/>
  <c r="G302" i="2"/>
  <c r="H302" i="2"/>
  <c r="I302" i="2"/>
  <c r="J302" i="2"/>
  <c r="K302" i="2"/>
  <c r="L302" i="2"/>
  <c r="M302" i="2"/>
  <c r="N302" i="2"/>
  <c r="O302" i="2"/>
  <c r="D303" i="2"/>
  <c r="E303" i="2"/>
  <c r="F303" i="2"/>
  <c r="G303" i="2"/>
  <c r="H303" i="2"/>
  <c r="I303" i="2"/>
  <c r="J303" i="2"/>
  <c r="K303" i="2"/>
  <c r="L303" i="2"/>
  <c r="M303" i="2"/>
  <c r="N303" i="2"/>
  <c r="O303" i="2"/>
  <c r="D304" i="2"/>
  <c r="E304" i="2"/>
  <c r="F304" i="2"/>
  <c r="G304" i="2"/>
  <c r="H304" i="2"/>
  <c r="I304" i="2"/>
  <c r="J304" i="2"/>
  <c r="K304" i="2"/>
  <c r="L304" i="2"/>
  <c r="M304" i="2"/>
  <c r="N304" i="2"/>
  <c r="O304" i="2"/>
  <c r="D305" i="2"/>
  <c r="E305" i="2"/>
  <c r="F305" i="2"/>
  <c r="G305" i="2"/>
  <c r="H305" i="2"/>
  <c r="I305" i="2"/>
  <c r="J305" i="2"/>
  <c r="K305" i="2"/>
  <c r="L305" i="2"/>
  <c r="M305" i="2"/>
  <c r="N305" i="2"/>
  <c r="O305" i="2"/>
  <c r="D306" i="2"/>
  <c r="E306" i="2"/>
  <c r="F306" i="2"/>
  <c r="G306" i="2"/>
  <c r="H306" i="2"/>
  <c r="I306" i="2"/>
  <c r="J306" i="2"/>
  <c r="K306" i="2"/>
  <c r="L306" i="2"/>
  <c r="M306" i="2"/>
  <c r="N306" i="2"/>
  <c r="O306" i="2"/>
  <c r="D307" i="2"/>
  <c r="E307" i="2"/>
  <c r="F307" i="2"/>
  <c r="G307" i="2"/>
  <c r="H307" i="2"/>
  <c r="I307" i="2"/>
  <c r="J307" i="2"/>
  <c r="K307" i="2"/>
  <c r="L307" i="2"/>
  <c r="M307" i="2"/>
  <c r="N307" i="2"/>
  <c r="O307" i="2"/>
  <c r="O308" i="2"/>
  <c r="D309" i="2"/>
  <c r="E309" i="2"/>
  <c r="F309" i="2"/>
  <c r="G309" i="2"/>
  <c r="H309" i="2"/>
  <c r="I309" i="2"/>
  <c r="J309" i="2"/>
  <c r="K309" i="2"/>
  <c r="L309" i="2"/>
  <c r="M309" i="2"/>
  <c r="N309" i="2"/>
  <c r="O309" i="2"/>
  <c r="D310" i="2"/>
  <c r="E310" i="2"/>
  <c r="F310" i="2"/>
  <c r="G310" i="2"/>
  <c r="H310" i="2"/>
  <c r="I310" i="2"/>
  <c r="J310" i="2"/>
  <c r="K310" i="2"/>
  <c r="L310" i="2"/>
  <c r="M310" i="2"/>
  <c r="N310" i="2"/>
  <c r="O310" i="2"/>
  <c r="D311" i="2"/>
  <c r="E311" i="2"/>
  <c r="F311" i="2"/>
  <c r="G311" i="2"/>
  <c r="H311" i="2"/>
  <c r="I311" i="2"/>
  <c r="J311" i="2"/>
  <c r="K311" i="2"/>
  <c r="L311" i="2"/>
  <c r="M311" i="2"/>
  <c r="N311" i="2"/>
  <c r="O311" i="2"/>
  <c r="D312" i="2"/>
  <c r="E312" i="2"/>
  <c r="F312" i="2"/>
  <c r="G312" i="2"/>
  <c r="H312" i="2"/>
  <c r="I312" i="2"/>
  <c r="J312" i="2"/>
  <c r="K312" i="2"/>
  <c r="L312" i="2"/>
  <c r="M312" i="2"/>
  <c r="N312" i="2"/>
  <c r="O312" i="2"/>
  <c r="D313" i="2"/>
  <c r="E313" i="2"/>
  <c r="F313" i="2"/>
  <c r="G313" i="2"/>
  <c r="H313" i="2"/>
  <c r="I313" i="2"/>
  <c r="J313" i="2"/>
  <c r="K313" i="2"/>
  <c r="L313" i="2"/>
  <c r="M313" i="2"/>
  <c r="N313" i="2"/>
  <c r="O313" i="2"/>
  <c r="O314" i="2"/>
  <c r="D315" i="2"/>
  <c r="E315" i="2"/>
  <c r="F315" i="2"/>
  <c r="G315" i="2"/>
  <c r="H315" i="2"/>
  <c r="I315" i="2"/>
  <c r="J315" i="2"/>
  <c r="J314" i="2" s="1"/>
  <c r="K315" i="2"/>
  <c r="L315" i="2"/>
  <c r="M315" i="2"/>
  <c r="N315" i="2"/>
  <c r="O315" i="2"/>
  <c r="D316" i="2"/>
  <c r="E316" i="2"/>
  <c r="F316" i="2"/>
  <c r="G316" i="2"/>
  <c r="H316" i="2"/>
  <c r="I316" i="2"/>
  <c r="J316" i="2"/>
  <c r="K316" i="2"/>
  <c r="L316" i="2"/>
  <c r="M316" i="2"/>
  <c r="N316" i="2"/>
  <c r="O316" i="2"/>
  <c r="D317" i="2"/>
  <c r="E317" i="2"/>
  <c r="F317" i="2"/>
  <c r="G317" i="2"/>
  <c r="H317" i="2"/>
  <c r="I317" i="2"/>
  <c r="J317" i="2"/>
  <c r="K317" i="2"/>
  <c r="L317" i="2"/>
  <c r="M317" i="2"/>
  <c r="N317" i="2"/>
  <c r="O317" i="2"/>
  <c r="D318" i="2"/>
  <c r="E318" i="2"/>
  <c r="F318" i="2"/>
  <c r="G318" i="2"/>
  <c r="H318" i="2"/>
  <c r="I318" i="2"/>
  <c r="J318" i="2"/>
  <c r="K318" i="2"/>
  <c r="L318" i="2"/>
  <c r="M318" i="2"/>
  <c r="N318" i="2"/>
  <c r="O318" i="2"/>
  <c r="D319" i="2"/>
  <c r="E319" i="2"/>
  <c r="F319" i="2"/>
  <c r="G319" i="2"/>
  <c r="H319" i="2"/>
  <c r="I319" i="2"/>
  <c r="J319" i="2"/>
  <c r="K319" i="2"/>
  <c r="L319" i="2"/>
  <c r="M319" i="2"/>
  <c r="N319" i="2"/>
  <c r="O319" i="2"/>
  <c r="O320" i="2"/>
  <c r="D321" i="2"/>
  <c r="E321" i="2"/>
  <c r="F321" i="2"/>
  <c r="G321" i="2"/>
  <c r="H321" i="2"/>
  <c r="I321" i="2"/>
  <c r="J321" i="2"/>
  <c r="K321" i="2"/>
  <c r="L321" i="2"/>
  <c r="M321" i="2"/>
  <c r="N321" i="2"/>
  <c r="O321" i="2"/>
  <c r="D322" i="2"/>
  <c r="E322" i="2"/>
  <c r="F322" i="2"/>
  <c r="G322" i="2"/>
  <c r="H322" i="2"/>
  <c r="I322" i="2"/>
  <c r="J322" i="2"/>
  <c r="K322" i="2"/>
  <c r="L322" i="2"/>
  <c r="M322" i="2"/>
  <c r="N322" i="2"/>
  <c r="O322" i="2"/>
  <c r="D323" i="2"/>
  <c r="E323" i="2"/>
  <c r="F323" i="2"/>
  <c r="G323" i="2"/>
  <c r="H323" i="2"/>
  <c r="I323" i="2"/>
  <c r="J323" i="2"/>
  <c r="K323" i="2"/>
  <c r="L323" i="2"/>
  <c r="M323" i="2"/>
  <c r="N323" i="2"/>
  <c r="O323" i="2"/>
  <c r="D324" i="2"/>
  <c r="E324" i="2"/>
  <c r="F324" i="2"/>
  <c r="G324" i="2"/>
  <c r="H324" i="2"/>
  <c r="I324" i="2"/>
  <c r="J324" i="2"/>
  <c r="K324" i="2"/>
  <c r="L324" i="2"/>
  <c r="M324" i="2"/>
  <c r="N324" i="2"/>
  <c r="O324" i="2"/>
  <c r="D325" i="2"/>
  <c r="E325" i="2"/>
  <c r="F325" i="2"/>
  <c r="G325" i="2"/>
  <c r="H325" i="2"/>
  <c r="I325" i="2"/>
  <c r="J325" i="2"/>
  <c r="K325" i="2"/>
  <c r="L325" i="2"/>
  <c r="M325" i="2"/>
  <c r="N325" i="2"/>
  <c r="O325" i="2"/>
  <c r="D326" i="2"/>
  <c r="E326" i="2"/>
  <c r="F326" i="2"/>
  <c r="G326" i="2"/>
  <c r="H326" i="2"/>
  <c r="I326" i="2"/>
  <c r="J326" i="2"/>
  <c r="K326" i="2"/>
  <c r="L326" i="2"/>
  <c r="M326" i="2"/>
  <c r="N326" i="2"/>
  <c r="O326" i="2"/>
  <c r="D327" i="2"/>
  <c r="E327" i="2"/>
  <c r="F327" i="2"/>
  <c r="G327" i="2"/>
  <c r="H327" i="2"/>
  <c r="I327" i="2"/>
  <c r="J327" i="2"/>
  <c r="K327" i="2"/>
  <c r="L327" i="2"/>
  <c r="M327" i="2"/>
  <c r="N327" i="2"/>
  <c r="O327" i="2"/>
  <c r="D328" i="2"/>
  <c r="E328" i="2"/>
  <c r="F328" i="2"/>
  <c r="G328" i="2"/>
  <c r="H328" i="2"/>
  <c r="I328" i="2"/>
  <c r="J328" i="2"/>
  <c r="K328" i="2"/>
  <c r="L328" i="2"/>
  <c r="M328" i="2"/>
  <c r="N328" i="2"/>
  <c r="O328" i="2"/>
  <c r="O329" i="2"/>
  <c r="D330" i="2"/>
  <c r="E330" i="2"/>
  <c r="F330" i="2"/>
  <c r="G330" i="2"/>
  <c r="H330" i="2"/>
  <c r="I330" i="2"/>
  <c r="J330" i="2"/>
  <c r="K330" i="2"/>
  <c r="K329" i="2" s="1"/>
  <c r="L330" i="2"/>
  <c r="M330" i="2"/>
  <c r="N330" i="2"/>
  <c r="O330" i="2"/>
  <c r="D331" i="2"/>
  <c r="E331" i="2"/>
  <c r="F331" i="2"/>
  <c r="G331" i="2"/>
  <c r="H331" i="2"/>
  <c r="I331" i="2"/>
  <c r="J331" i="2"/>
  <c r="K331" i="2"/>
  <c r="L331" i="2"/>
  <c r="M331" i="2"/>
  <c r="N331" i="2"/>
  <c r="O331" i="2"/>
  <c r="D332" i="2"/>
  <c r="E332" i="2"/>
  <c r="F332" i="2"/>
  <c r="G332" i="2"/>
  <c r="H332" i="2"/>
  <c r="I332" i="2"/>
  <c r="J332" i="2"/>
  <c r="K332" i="2"/>
  <c r="L332" i="2"/>
  <c r="M332" i="2"/>
  <c r="N332" i="2"/>
  <c r="O332" i="2"/>
  <c r="O333" i="2"/>
  <c r="D334" i="2"/>
  <c r="E334" i="2"/>
  <c r="F334" i="2"/>
  <c r="G334" i="2"/>
  <c r="H334" i="2"/>
  <c r="I334" i="2"/>
  <c r="J334" i="2"/>
  <c r="J333" i="2" s="1"/>
  <c r="K334" i="2"/>
  <c r="K333" i="2" s="1"/>
  <c r="L334" i="2"/>
  <c r="M334" i="2"/>
  <c r="N334" i="2"/>
  <c r="O334" i="2"/>
  <c r="D335" i="2"/>
  <c r="E335" i="2"/>
  <c r="F335" i="2"/>
  <c r="G335" i="2"/>
  <c r="H335" i="2"/>
  <c r="I335" i="2"/>
  <c r="J335" i="2"/>
  <c r="K335" i="2"/>
  <c r="L335" i="2"/>
  <c r="M335" i="2"/>
  <c r="N335" i="2"/>
  <c r="O335" i="2"/>
  <c r="D336" i="2"/>
  <c r="E336" i="2"/>
  <c r="F336" i="2"/>
  <c r="G336" i="2"/>
  <c r="H336" i="2"/>
  <c r="I336" i="2"/>
  <c r="J336" i="2"/>
  <c r="K336" i="2"/>
  <c r="L336" i="2"/>
  <c r="M336" i="2"/>
  <c r="N336" i="2"/>
  <c r="O336" i="2"/>
  <c r="D337" i="2"/>
  <c r="E337" i="2"/>
  <c r="F337"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D966" i="2" l="1"/>
  <c r="E966" i="2" a="1"/>
  <c r="G966" i="2"/>
  <c r="H966" i="2"/>
  <c r="I966" i="2"/>
  <c r="J966" i="2"/>
  <c r="K966" i="2"/>
  <c r="L966" i="2"/>
  <c r="M966" i="2"/>
  <c r="N966" i="2"/>
  <c r="D979" i="2"/>
  <c r="E979" i="2" a="1"/>
  <c r="G979" i="2"/>
  <c r="H979" i="2"/>
  <c r="I979" i="2"/>
  <c r="J979" i="2"/>
  <c r="K979" i="2"/>
  <c r="L979" i="2"/>
  <c r="M979" i="2"/>
  <c r="N979" i="2"/>
  <c r="D991" i="2"/>
  <c r="E991" i="2" a="1"/>
  <c r="G991" i="2"/>
  <c r="H991" i="2"/>
  <c r="I991" i="2"/>
  <c r="J991" i="2"/>
  <c r="K991" i="2"/>
  <c r="L991" i="2"/>
  <c r="M991" i="2"/>
  <c r="N991" i="2"/>
  <c r="D1000" i="2"/>
  <c r="E1000" i="2" a="1"/>
  <c r="G1000" i="2"/>
  <c r="H1000" i="2"/>
  <c r="I1000" i="2"/>
  <c r="J1000" i="2"/>
  <c r="K1000" i="2"/>
  <c r="L1000" i="2"/>
  <c r="M1000" i="2"/>
  <c r="N1000" i="2"/>
  <c r="D894" i="2"/>
  <c r="E894" i="2" a="1"/>
  <c r="G894" i="2"/>
  <c r="H894" i="2"/>
  <c r="I894" i="2"/>
  <c r="J894" i="2"/>
  <c r="K894" i="2"/>
  <c r="L894" i="2"/>
  <c r="M894" i="2"/>
  <c r="N894" i="2"/>
  <c r="D960" i="2"/>
  <c r="L807" i="2"/>
  <c r="L722" i="2"/>
  <c r="D732" i="2"/>
  <c r="M405" i="2"/>
  <c r="D857" i="2"/>
  <c r="E857" i="2" a="1"/>
  <c r="G857" i="2"/>
  <c r="H857" i="2"/>
  <c r="I857" i="2"/>
  <c r="J857" i="2"/>
  <c r="K857" i="2"/>
  <c r="L857" i="2"/>
  <c r="M857" i="2"/>
  <c r="N857" i="2"/>
  <c r="D870" i="2"/>
  <c r="E870" i="2" a="1"/>
  <c r="G870" i="2"/>
  <c r="H870" i="2"/>
  <c r="I870" i="2"/>
  <c r="J870" i="2"/>
  <c r="K870" i="2"/>
  <c r="L870" i="2"/>
  <c r="M870" i="2"/>
  <c r="N870" i="2"/>
  <c r="D884" i="2"/>
  <c r="E884" i="2" a="1"/>
  <c r="G884" i="2"/>
  <c r="H884" i="2"/>
  <c r="I884" i="2"/>
  <c r="J884" i="2"/>
  <c r="K884" i="2"/>
  <c r="L884" i="2"/>
  <c r="M884" i="2"/>
  <c r="N884" i="2"/>
  <c r="L732" i="2"/>
  <c r="J702" i="2"/>
  <c r="L392" i="2"/>
  <c r="D651" i="2"/>
  <c r="E651" i="2" a="1"/>
  <c r="G651" i="2"/>
  <c r="H651" i="2"/>
  <c r="I651" i="2"/>
  <c r="J651" i="2"/>
  <c r="K651" i="2"/>
  <c r="L651" i="2"/>
  <c r="M651" i="2"/>
  <c r="N651" i="2"/>
  <c r="D659" i="2"/>
  <c r="E659" i="2" a="1"/>
  <c r="G659" i="2"/>
  <c r="H659" i="2"/>
  <c r="I659" i="2"/>
  <c r="J659" i="2"/>
  <c r="K659" i="2"/>
  <c r="L659" i="2"/>
  <c r="M659" i="2"/>
  <c r="N659" i="2"/>
  <c r="D668" i="2"/>
  <c r="E668" i="2" a="1"/>
  <c r="G668" i="2"/>
  <c r="H668" i="2"/>
  <c r="I668" i="2"/>
  <c r="J668" i="2"/>
  <c r="K668" i="2"/>
  <c r="L668" i="2"/>
  <c r="M668" i="2"/>
  <c r="N668" i="2"/>
  <c r="D677" i="2"/>
  <c r="E677" i="2" a="1"/>
  <c r="G677" i="2"/>
  <c r="H677" i="2"/>
  <c r="I677" i="2"/>
  <c r="J677" i="2"/>
  <c r="K677" i="2"/>
  <c r="L677" i="2"/>
  <c r="M677" i="2"/>
  <c r="N677" i="2"/>
  <c r="D686" i="2"/>
  <c r="E686" i="2" a="1"/>
  <c r="G686" i="2"/>
  <c r="H686" i="2"/>
  <c r="I686" i="2"/>
  <c r="J686" i="2"/>
  <c r="K686" i="2"/>
  <c r="L686" i="2"/>
  <c r="M686" i="2"/>
  <c r="N686" i="2"/>
  <c r="J252" i="2"/>
  <c r="M275" i="2"/>
  <c r="J291" i="2"/>
  <c r="D480" i="2"/>
  <c r="E480" i="2" a="1"/>
  <c r="G480" i="2"/>
  <c r="H480" i="2"/>
  <c r="I480" i="2"/>
  <c r="J480" i="2"/>
  <c r="K480" i="2"/>
  <c r="L480" i="2"/>
  <c r="M480" i="2"/>
  <c r="N480" i="2"/>
  <c r="D489" i="2"/>
  <c r="E489" i="2" a="1"/>
  <c r="G489" i="2"/>
  <c r="H489" i="2"/>
  <c r="I489" i="2"/>
  <c r="J489" i="2"/>
  <c r="K489" i="2"/>
  <c r="L489" i="2"/>
  <c r="M489" i="2"/>
  <c r="N489" i="2"/>
  <c r="D497" i="2"/>
  <c r="E497" i="2" a="1"/>
  <c r="G497" i="2"/>
  <c r="H497" i="2"/>
  <c r="I497" i="2"/>
  <c r="J497" i="2"/>
  <c r="K497" i="2"/>
  <c r="L497" i="2"/>
  <c r="M497" i="2"/>
  <c r="N497" i="2"/>
  <c r="D506" i="2"/>
  <c r="E506" i="2" a="1"/>
  <c r="G506" i="2"/>
  <c r="H506" i="2"/>
  <c r="I506" i="2"/>
  <c r="J506" i="2"/>
  <c r="K506" i="2"/>
  <c r="L506" i="2"/>
  <c r="M506" i="2"/>
  <c r="N506" i="2"/>
  <c r="E515" i="2" a="1"/>
  <c r="G515" i="2"/>
  <c r="H515" i="2"/>
  <c r="I515" i="2"/>
  <c r="J515" i="2"/>
  <c r="K515" i="2"/>
  <c r="L515" i="2"/>
  <c r="M515" i="2"/>
  <c r="N515" i="2"/>
  <c r="D515" i="2"/>
  <c r="D523" i="2"/>
  <c r="E523" i="2" a="1"/>
  <c r="G523" i="2"/>
  <c r="H523" i="2"/>
  <c r="I523" i="2"/>
  <c r="J523" i="2"/>
  <c r="K523" i="2"/>
  <c r="L523" i="2"/>
  <c r="M523" i="2"/>
  <c r="N523" i="2"/>
  <c r="D530" i="2"/>
  <c r="E530" i="2" a="1"/>
  <c r="G530" i="2"/>
  <c r="H530" i="2"/>
  <c r="I530" i="2"/>
  <c r="J530" i="2"/>
  <c r="K530" i="2"/>
  <c r="L530" i="2"/>
  <c r="M530" i="2"/>
  <c r="N530" i="2"/>
  <c r="K435" i="2"/>
  <c r="K275" i="2"/>
  <c r="H291" i="2"/>
  <c r="L333" i="2"/>
  <c r="D461" i="2"/>
  <c r="E461" i="2" a="1"/>
  <c r="G461" i="2"/>
  <c r="H461" i="2"/>
  <c r="I461" i="2"/>
  <c r="J461" i="2"/>
  <c r="K461" i="2"/>
  <c r="L461" i="2"/>
  <c r="M461" i="2"/>
  <c r="N461" i="2"/>
  <c r="D341" i="2"/>
  <c r="E341" i="2" a="1"/>
  <c r="G341" i="2"/>
  <c r="H341" i="2"/>
  <c r="I341" i="2"/>
  <c r="J341" i="2"/>
  <c r="K341" i="2"/>
  <c r="L341" i="2"/>
  <c r="M341" i="2"/>
  <c r="N341" i="2"/>
  <c r="D350" i="2"/>
  <c r="E350" i="2" a="1"/>
  <c r="G350" i="2"/>
  <c r="H350" i="2"/>
  <c r="I350" i="2"/>
  <c r="J350" i="2"/>
  <c r="K350" i="2"/>
  <c r="L350" i="2"/>
  <c r="M350" i="2"/>
  <c r="N350" i="2"/>
  <c r="D359" i="2"/>
  <c r="E359" i="2" a="1"/>
  <c r="G359" i="2"/>
  <c r="H359" i="2"/>
  <c r="I359" i="2"/>
  <c r="J359" i="2"/>
  <c r="K359" i="2"/>
  <c r="L359" i="2"/>
  <c r="M359" i="2"/>
  <c r="N359" i="2"/>
  <c r="D260" i="2"/>
  <c r="N275" i="2"/>
  <c r="I291" i="2"/>
  <c r="E906" i="2" a="1"/>
  <c r="E915" i="2" a="1"/>
  <c r="D924" i="2"/>
  <c r="M924" i="2"/>
  <c r="J936" i="2"/>
  <c r="H943" i="2"/>
  <c r="G952" i="2"/>
  <c r="N952" i="2"/>
  <c r="K960" i="2"/>
  <c r="H800" i="2"/>
  <c r="M800" i="2"/>
  <c r="G807" i="2"/>
  <c r="N807" i="2"/>
  <c r="J812" i="2"/>
  <c r="J820" i="2"/>
  <c r="G838" i="2"/>
  <c r="M838" i="2"/>
  <c r="K722" i="2"/>
  <c r="M732" i="2"/>
  <c r="I742" i="2"/>
  <c r="N742" i="2"/>
  <c r="L752" i="2"/>
  <c r="E761" i="2" a="1"/>
  <c r="D773" i="2"/>
  <c r="L773" i="2"/>
  <c r="H782" i="2"/>
  <c r="N782" i="2"/>
  <c r="H792" i="2"/>
  <c r="N792" i="2"/>
  <c r="H625" i="2"/>
  <c r="M625" i="2"/>
  <c r="E634" i="2" a="1"/>
  <c r="K642" i="2"/>
  <c r="G694" i="2"/>
  <c r="M694" i="2"/>
  <c r="H702" i="2"/>
  <c r="N702" i="2"/>
  <c r="J714" i="2"/>
  <c r="H548" i="2"/>
  <c r="M548" i="2"/>
  <c r="G557" i="2"/>
  <c r="N557" i="2"/>
  <c r="J565" i="2"/>
  <c r="L573" i="2"/>
  <c r="E581" i="2" a="1"/>
  <c r="H598" i="2"/>
  <c r="M598" i="2"/>
  <c r="K607" i="2"/>
  <c r="G616" i="2"/>
  <c r="M616" i="2"/>
  <c r="G470" i="2"/>
  <c r="N470" i="2"/>
  <c r="E539" i="2" a="1"/>
  <c r="D375" i="2"/>
  <c r="N375" i="2"/>
  <c r="D384" i="2"/>
  <c r="L384" i="2"/>
  <c r="D392" i="2"/>
  <c r="M392" i="2"/>
  <c r="G405" i="2"/>
  <c r="N405" i="2"/>
  <c r="K418" i="2"/>
  <c r="G435" i="2"/>
  <c r="D444" i="2"/>
  <c r="L444" i="2"/>
  <c r="I367" i="2"/>
  <c r="M367" i="2"/>
  <c r="E244" i="2" a="1"/>
  <c r="H252" i="2"/>
  <c r="N252" i="2"/>
  <c r="H260" i="2"/>
  <c r="N260" i="2"/>
  <c r="J275" i="2"/>
  <c r="I283" i="2"/>
  <c r="N283" i="2"/>
  <c r="D291" i="2"/>
  <c r="G300" i="2"/>
  <c r="M300" i="2"/>
  <c r="D308" i="2"/>
  <c r="K308" i="2"/>
  <c r="H314" i="2"/>
  <c r="N314" i="2"/>
  <c r="E320" i="2" a="1"/>
  <c r="I329" i="2"/>
  <c r="H333" i="2"/>
  <c r="H906" i="2"/>
  <c r="L906" i="2"/>
  <c r="H915" i="2"/>
  <c r="L915" i="2"/>
  <c r="J924" i="2"/>
  <c r="I936" i="2"/>
  <c r="M936" i="2"/>
  <c r="E943" i="2" a="1"/>
  <c r="J952" i="2"/>
  <c r="J960" i="2"/>
  <c r="N960" i="2"/>
  <c r="D800" i="2"/>
  <c r="N800" i="2"/>
  <c r="D807" i="2"/>
  <c r="M807" i="2"/>
  <c r="E812" i="2" a="1"/>
  <c r="K820" i="2"/>
  <c r="D829" i="2"/>
  <c r="J829" i="2"/>
  <c r="E838" i="2" a="1"/>
  <c r="D722" i="2"/>
  <c r="N722" i="2"/>
  <c r="H732" i="2"/>
  <c r="H742" i="2"/>
  <c r="L742" i="2"/>
  <c r="J752" i="2"/>
  <c r="G761" i="2"/>
  <c r="N761" i="2"/>
  <c r="K773" i="2"/>
  <c r="E782" i="2" a="1"/>
  <c r="D792" i="2"/>
  <c r="J625" i="2"/>
  <c r="J634" i="2"/>
  <c r="E642" i="2" a="1"/>
  <c r="I694" i="2"/>
  <c r="G702" i="2"/>
  <c r="M702" i="2"/>
  <c r="H714" i="2"/>
  <c r="D548" i="2"/>
  <c r="J557" i="2"/>
  <c r="D565" i="2"/>
  <c r="N565" i="2"/>
  <c r="D573" i="2"/>
  <c r="M573" i="2"/>
  <c r="I581" i="2"/>
  <c r="I590" i="2"/>
  <c r="N590" i="2"/>
  <c r="K598" i="2"/>
  <c r="M607" i="2"/>
  <c r="D616" i="2"/>
  <c r="L616" i="2"/>
  <c r="J470" i="2"/>
  <c r="I539" i="2"/>
  <c r="I375" i="2"/>
  <c r="I384" i="2"/>
  <c r="H392" i="2"/>
  <c r="H405" i="2"/>
  <c r="G418" i="2"/>
  <c r="N418" i="2"/>
  <c r="J435" i="2"/>
  <c r="J444" i="2"/>
  <c r="D367" i="2"/>
  <c r="H244" i="2"/>
  <c r="M244" i="2"/>
  <c r="K252" i="2"/>
  <c r="I260" i="2"/>
  <c r="M260" i="2"/>
  <c r="E275" i="2" a="1"/>
  <c r="H283" i="2"/>
  <c r="M283" i="2"/>
  <c r="G291" i="2"/>
  <c r="N291" i="2"/>
  <c r="J300" i="2"/>
  <c r="J308" i="2"/>
  <c r="K314" i="2"/>
  <c r="I320" i="2"/>
  <c r="M320" i="2"/>
  <c r="H329" i="2"/>
  <c r="L329" i="2"/>
  <c r="I333" i="2"/>
  <c r="N906" i="2"/>
  <c r="J915" i="2"/>
  <c r="G924" i="2"/>
  <c r="K924" i="2"/>
  <c r="H936" i="2"/>
  <c r="N936" i="2"/>
  <c r="J943" i="2"/>
  <c r="N943" i="2"/>
  <c r="I952" i="2"/>
  <c r="M952" i="2"/>
  <c r="L960" i="2"/>
  <c r="J800" i="2"/>
  <c r="K807" i="2"/>
  <c r="I812" i="2"/>
  <c r="E820" i="2" a="1"/>
  <c r="K829" i="2"/>
  <c r="I838" i="2"/>
  <c r="I722" i="2"/>
  <c r="J732" i="2"/>
  <c r="E742" i="2" a="1"/>
  <c r="I752" i="2"/>
  <c r="I761" i="2"/>
  <c r="E773" i="2" a="1"/>
  <c r="J782" i="2"/>
  <c r="G792" i="2"/>
  <c r="L792" i="2"/>
  <c r="E625" i="2" a="1"/>
  <c r="D634" i="2"/>
  <c r="M634" i="2"/>
  <c r="I642" i="2"/>
  <c r="J694" i="2"/>
  <c r="E702" i="2" a="1"/>
  <c r="G548" i="2"/>
  <c r="L548" i="2"/>
  <c r="K557" i="2"/>
  <c r="I565" i="2"/>
  <c r="I573" i="2"/>
  <c r="D581" i="2"/>
  <c r="M581" i="2"/>
  <c r="D590" i="2"/>
  <c r="L590" i="2"/>
  <c r="D598" i="2"/>
  <c r="L598" i="2"/>
  <c r="J607" i="2"/>
  <c r="I616" i="2"/>
  <c r="I470" i="2"/>
  <c r="H539" i="2"/>
  <c r="N539" i="2"/>
  <c r="E375" i="2" a="1"/>
  <c r="J384" i="2"/>
  <c r="I392" i="2"/>
  <c r="E405" i="2" a="1"/>
  <c r="E418" i="2" a="1"/>
  <c r="I435" i="2"/>
  <c r="G444" i="2"/>
  <c r="M444" i="2"/>
  <c r="G367" i="2"/>
  <c r="L367" i="2"/>
  <c r="I244" i="2"/>
  <c r="K260" i="2"/>
  <c r="G275" i="2"/>
  <c r="J283" i="2"/>
  <c r="L291" i="2"/>
  <c r="D300" i="2"/>
  <c r="K300" i="2"/>
  <c r="G308" i="2"/>
  <c r="L308" i="2"/>
  <c r="G314" i="2"/>
  <c r="L314" i="2"/>
  <c r="G320" i="2"/>
  <c r="L320" i="2"/>
  <c r="E329" i="2" a="1"/>
  <c r="D333" i="2"/>
  <c r="N333" i="2"/>
  <c r="D906" i="2"/>
  <c r="J906" i="2"/>
  <c r="G915" i="2"/>
  <c r="K915" i="2"/>
  <c r="H924" i="2"/>
  <c r="L924" i="2"/>
  <c r="G936" i="2"/>
  <c r="L936" i="2"/>
  <c r="K943" i="2"/>
  <c r="E952" i="2" a="1"/>
  <c r="I960" i="2"/>
  <c r="G800" i="2"/>
  <c r="L800" i="2"/>
  <c r="H807" i="2"/>
  <c r="H812" i="2"/>
  <c r="M812" i="2"/>
  <c r="G820" i="2"/>
  <c r="M820" i="2"/>
  <c r="E829" i="2" a="1"/>
  <c r="H838" i="2"/>
  <c r="N838" i="2"/>
  <c r="H722" i="2"/>
  <c r="G732" i="2"/>
  <c r="N732" i="2"/>
  <c r="J742" i="2"/>
  <c r="E752" i="2" a="1"/>
  <c r="D761" i="2"/>
  <c r="L761" i="2"/>
  <c r="I773" i="2"/>
  <c r="D782" i="2"/>
  <c r="L782" i="2"/>
  <c r="K792" i="2"/>
  <c r="G625" i="2"/>
  <c r="N625" i="2"/>
  <c r="I634" i="2"/>
  <c r="J642" i="2"/>
  <c r="E694" i="2" a="1"/>
  <c r="I702" i="2"/>
  <c r="I714" i="2"/>
  <c r="I548" i="2"/>
  <c r="H557" i="2"/>
  <c r="G565" i="2"/>
  <c r="M565" i="2"/>
  <c r="K573" i="2"/>
  <c r="H581" i="2"/>
  <c r="N581" i="2"/>
  <c r="E590" i="2" a="1"/>
  <c r="G598" i="2"/>
  <c r="N598" i="2"/>
  <c r="H607" i="2"/>
  <c r="K616" i="2"/>
  <c r="E470" i="2" a="1"/>
  <c r="K539" i="2"/>
  <c r="K375" i="2"/>
  <c r="K384" i="2"/>
  <c r="J392" i="2"/>
  <c r="J405" i="2"/>
  <c r="I418" i="2"/>
  <c r="L435" i="2"/>
  <c r="I444" i="2"/>
  <c r="J367" i="2"/>
  <c r="N367" i="2"/>
  <c r="K244" i="2"/>
  <c r="G252" i="2"/>
  <c r="M252" i="2"/>
  <c r="J260" i="2"/>
  <c r="H275" i="2"/>
  <c r="K283" i="2"/>
  <c r="D283" i="2"/>
  <c r="K291" i="2"/>
  <c r="E300" i="2" a="1"/>
  <c r="H308" i="2"/>
  <c r="M308" i="2"/>
  <c r="D314" i="2"/>
  <c r="M314" i="2"/>
  <c r="D320" i="2"/>
  <c r="J320" i="2"/>
  <c r="N320" i="2"/>
  <c r="G329" i="2"/>
  <c r="M329" i="2"/>
  <c r="M333" i="2"/>
  <c r="E936" i="2" a="1"/>
  <c r="D943" i="2"/>
  <c r="M943" i="2"/>
  <c r="K952" i="2"/>
  <c r="H960" i="2"/>
  <c r="K800" i="2"/>
  <c r="J807" i="2"/>
  <c r="G812" i="2"/>
  <c r="N812" i="2"/>
  <c r="D820" i="2"/>
  <c r="L820" i="2"/>
  <c r="H829" i="2"/>
  <c r="M829" i="2"/>
  <c r="J838" i="2"/>
  <c r="G722" i="2"/>
  <c r="M722" i="2"/>
  <c r="E732" i="2" a="1"/>
  <c r="K742" i="2"/>
  <c r="H752" i="2"/>
  <c r="N752" i="2"/>
  <c r="J761" i="2"/>
  <c r="H773" i="2"/>
  <c r="N773" i="2"/>
  <c r="G782" i="2"/>
  <c r="M782" i="2"/>
  <c r="E792" i="2" a="1"/>
  <c r="I625" i="2"/>
  <c r="G634" i="2"/>
  <c r="L634" i="2"/>
  <c r="G642" i="2"/>
  <c r="M642" i="2"/>
  <c r="D694" i="2"/>
  <c r="K694" i="2"/>
  <c r="D702" i="2"/>
  <c r="D714" i="2"/>
  <c r="M714" i="2"/>
  <c r="K548" i="2"/>
  <c r="D557" i="2"/>
  <c r="L557" i="2"/>
  <c r="H565" i="2"/>
  <c r="L565" i="2"/>
  <c r="J573" i="2"/>
  <c r="K581" i="2"/>
  <c r="K590" i="2"/>
  <c r="I598" i="2"/>
  <c r="L607" i="2"/>
  <c r="J616" i="2"/>
  <c r="K470" i="2"/>
  <c r="J539" i="2"/>
  <c r="G375" i="2"/>
  <c r="L375" i="2"/>
  <c r="G384" i="2"/>
  <c r="M384" i="2"/>
  <c r="E392" i="2" a="1"/>
  <c r="I405" i="2"/>
  <c r="D418" i="2"/>
  <c r="L418" i="2"/>
  <c r="D435" i="2"/>
  <c r="M435" i="2"/>
  <c r="K444" i="2"/>
  <c r="H367" i="2"/>
  <c r="K367" i="2"/>
  <c r="D244" i="2"/>
  <c r="L244" i="2"/>
  <c r="I252" i="2"/>
  <c r="E260" i="2" a="1"/>
  <c r="L275" i="2"/>
  <c r="E283" i="2" a="1"/>
  <c r="M291" i="2"/>
  <c r="I300" i="2"/>
  <c r="N300" i="2"/>
  <c r="I308" i="2"/>
  <c r="N308" i="2"/>
  <c r="I314" i="2"/>
  <c r="H320" i="2"/>
  <c r="K320" i="2"/>
  <c r="J329" i="2"/>
  <c r="G333" i="2"/>
  <c r="I906" i="2"/>
  <c r="M906" i="2"/>
  <c r="D915" i="2"/>
  <c r="N915" i="2"/>
  <c r="I924" i="2"/>
  <c r="N924" i="2"/>
  <c r="G943" i="2"/>
  <c r="L943" i="2"/>
  <c r="D952" i="2"/>
  <c r="L952" i="2"/>
  <c r="E960" i="2" a="1"/>
  <c r="E800" i="2" a="1"/>
  <c r="I807" i="2"/>
  <c r="K812" i="2"/>
  <c r="H820" i="2"/>
  <c r="N820" i="2"/>
  <c r="I829" i="2"/>
  <c r="N829" i="2"/>
  <c r="D838" i="2"/>
  <c r="L838" i="2"/>
  <c r="J722" i="2"/>
  <c r="K732" i="2"/>
  <c r="G742" i="2"/>
  <c r="M742" i="2"/>
  <c r="D752" i="2"/>
  <c r="K752" i="2"/>
  <c r="K761" i="2"/>
  <c r="G773" i="2"/>
  <c r="M773" i="2"/>
  <c r="K782" i="2"/>
  <c r="J792" i="2"/>
  <c r="K625" i="2"/>
  <c r="K634" i="2"/>
  <c r="H642" i="2"/>
  <c r="H694" i="2"/>
  <c r="N694" i="2"/>
  <c r="L702" i="2"/>
  <c r="G714" i="2"/>
  <c r="E548" i="2" a="1"/>
  <c r="I557" i="2"/>
  <c r="E565" i="2" a="1"/>
  <c r="G573" i="2"/>
  <c r="N573" i="2"/>
  <c r="J581" i="2"/>
  <c r="G590" i="2"/>
  <c r="E598" i="2" a="1"/>
  <c r="E607" i="2" a="1"/>
  <c r="E616" i="2" a="1"/>
  <c r="D470" i="2"/>
  <c r="M470" i="2"/>
  <c r="G539" i="2"/>
  <c r="M539" i="2"/>
  <c r="J375" i="2"/>
  <c r="H384" i="2"/>
  <c r="N384" i="2"/>
  <c r="K392" i="2"/>
  <c r="K405" i="2"/>
  <c r="H418" i="2"/>
  <c r="M418" i="2"/>
  <c r="E435" i="2" a="1"/>
  <c r="H444" i="2"/>
  <c r="N444" i="2"/>
  <c r="G244" i="2"/>
  <c r="N244" i="2"/>
  <c r="G906" i="2"/>
  <c r="K906" i="2"/>
  <c r="I915" i="2"/>
  <c r="M915" i="2"/>
  <c r="E924" i="2" a="1"/>
  <c r="D936" i="2"/>
  <c r="K936" i="2"/>
  <c r="I943" i="2"/>
  <c r="H952" i="2"/>
  <c r="G960" i="2"/>
  <c r="M960" i="2"/>
  <c r="I800" i="2"/>
  <c r="E807" i="2" a="1"/>
  <c r="D812" i="2"/>
  <c r="L812" i="2"/>
  <c r="I820" i="2"/>
  <c r="G829" i="2"/>
  <c r="L829" i="2"/>
  <c r="K838" i="2"/>
  <c r="E722" i="2" a="1"/>
  <c r="I732" i="2"/>
  <c r="D742" i="2"/>
  <c r="G752" i="2"/>
  <c r="M752" i="2"/>
  <c r="H761" i="2"/>
  <c r="M761" i="2"/>
  <c r="J773" i="2"/>
  <c r="I782" i="2"/>
  <c r="I792" i="2"/>
  <c r="M792" i="2"/>
  <c r="D625" i="2"/>
  <c r="L625" i="2"/>
  <c r="H634" i="2"/>
  <c r="N634" i="2"/>
  <c r="D642" i="2"/>
  <c r="L642" i="2"/>
  <c r="L694" i="2"/>
  <c r="K702" i="2"/>
  <c r="L714" i="2"/>
  <c r="J548" i="2"/>
  <c r="N548" i="2"/>
  <c r="E557" i="2" a="1"/>
  <c r="K565" i="2"/>
  <c r="E573" i="2" a="1"/>
  <c r="G581" i="2"/>
  <c r="L581" i="2"/>
  <c r="H590" i="2"/>
  <c r="M590" i="2"/>
  <c r="J598" i="2"/>
  <c r="D607" i="2"/>
  <c r="N607" i="2"/>
  <c r="H616" i="2"/>
  <c r="N616" i="2"/>
  <c r="H470" i="2"/>
  <c r="L470" i="2"/>
  <c r="D539" i="2"/>
  <c r="L539" i="2"/>
  <c r="H375" i="2"/>
  <c r="M375" i="2"/>
  <c r="E384" i="2" a="1"/>
  <c r="G392" i="2"/>
  <c r="N392" i="2"/>
  <c r="D405" i="2"/>
  <c r="L405" i="2"/>
  <c r="J418" i="2"/>
  <c r="H435" i="2"/>
  <c r="N435" i="2"/>
  <c r="E444" i="2" a="1"/>
  <c r="E367" i="2" a="1"/>
  <c r="J244" i="2"/>
  <c r="L252" i="2"/>
  <c r="D252" i="2"/>
  <c r="G260" i="2"/>
  <c r="L260" i="2"/>
  <c r="D275" i="2"/>
  <c r="G283" i="2"/>
  <c r="L283" i="2"/>
  <c r="E291" i="2" a="1"/>
  <c r="H300" i="2"/>
  <c r="L300" i="2"/>
  <c r="E308" i="2" a="1"/>
  <c r="E314" i="2" a="1"/>
  <c r="D329" i="2"/>
  <c r="N329" i="2"/>
  <c r="E333" i="2" a="1"/>
  <c r="N158"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<sst xmlns="http://schemas.openxmlformats.org/spreadsheetml/2006/main" count="61317" uniqueCount="3973">
  <si>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</si>
  <si>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</si>
  <si>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</si>
  <si>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</si>
  <si>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</si>
  <si>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</si>
  <si>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</si>
  <si>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</si>
  <si>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</si>
  <si>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</si>
  <si>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</si>
  <si>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</si>
  <si>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</si>
  <si>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</si>
  <si>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</si>
  <si>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</si>
  <si>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</si>
  <si>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</si>
  <si>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</si>
  <si>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</si>
  <si>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</si>
  <si>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</si>
  <si>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</si>
  <si>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</si>
  <si>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</si>
  <si>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</si>
  <si>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</si>
  <si>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</si>
  <si>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</si>
  <si>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</si>
  <si>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</si>
  <si>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</si>
  <si>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</si>
  <si>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</si>
  <si>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</si>
  <si>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</si>
  <si>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</si>
  <si>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</si>
  <si>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</si>
  <si>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</si>
  <si>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</si>
  <si>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</si>
  <si>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</si>
  <si>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</si>
  <si>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</si>
  <si>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</si>
  <si>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</si>
  <si>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</si>
  <si>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</si>
  <si>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</si>
  <si>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</si>
  <si>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</si>
  <si>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</si>
  <si>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</si>
  <si>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</si>
  <si>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</si>
  <si>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</si>
  <si>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</si>
  <si>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</si>
  <si>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</si>
  <si>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</si>
  <si>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</si>
  <si>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</si>
  <si>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</si>
  <si>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</si>
  <si>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</si>
  <si>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</si>
  <si>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</si>
  <si>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</si>
  <si>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</si>
  <si>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</si>
  <si>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</si>
  <si>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</si>
  <si>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</si>
  <si>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</si>
  <si>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</si>
  <si>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</si>
  <si>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</si>
  <si>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</si>
  <si>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</si>
  <si>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</si>
  <si>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</si>
  <si>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</si>
  <si>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</si>
  <si>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</si>
  <si>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</si>
  <si>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</si>
  <si>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</si>
  <si>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</si>
  <si>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</si>
  <si>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</si>
  <si>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</si>
  <si>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</si>
  <si>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</si>
  <si>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</si>
  <si>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</si>
  <si>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</si>
  <si>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</si>
  <si>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</si>
  <si>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</si>
  <si>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</si>
  <si>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</si>
  <si>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</si>
  <si>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</si>
  <si>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</si>
  <si>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</si>
  <si>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</si>
  <si>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</si>
  <si>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</si>
  <si>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</si>
  <si>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</si>
  <si>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</si>
  <si>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</si>
  <si>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</si>
  <si>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</si>
  <si>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</si>
  <si>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</si>
  <si>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</si>
  <si>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</si>
  <si>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</si>
  <si>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</si>
  <si>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</si>
  <si>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</si>
  <si>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</si>
  <si>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</si>
  <si>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</si>
  <si>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</si>
  <si>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</si>
  <si>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</si>
  <si>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</si>
  <si>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</si>
  <si>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</si>
  <si>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</si>
  <si>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</si>
  <si>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</si>
  <si>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</si>
  <si>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</si>
  <si>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</si>
  <si>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</si>
  <si>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</si>
  <si>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</si>
  <si>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</si>
  <si>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</si>
  <si>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</si>
  <si>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</si>
  <si>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</si>
  <si>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</si>
  <si>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</si>
  <si>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</si>
  <si>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</si>
  <si>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</si>
  <si>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</si>
  <si>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</si>
  <si>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</si>
  <si>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</si>
  <si>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</si>
  <si>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</si>
  <si>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</si>
  <si>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</si>
  <si>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</si>
  <si>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</si>
  <si>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</si>
  <si>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</si>
  <si>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</si>
  <si>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</si>
  <si>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</si>
  <si>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</si>
  <si>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</si>
  <si>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</si>
  <si>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</si>
  <si>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</si>
  <si>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</si>
  <si>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</si>
  <si>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</si>
  <si>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</si>
  <si>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</si>
  <si>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</si>
  <si>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</si>
  <si>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</si>
  <si>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</si>
  <si>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</si>
  <si>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</si>
  <si>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</si>
  <si>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</si>
  <si>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</si>
  <si>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</si>
  <si>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</si>
  <si>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</si>
  <si>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</si>
  <si>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</si>
  <si>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</si>
  <si>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</si>
  <si>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</si>
  <si>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</si>
  <si>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</si>
  <si>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</si>
  <si>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</si>
  <si>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</si>
  <si>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</si>
  <si>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</si>
  <si>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</si>
  <si>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</si>
  <si>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</si>
  <si>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</si>
  <si>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</si>
  <si>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</si>
  <si>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</si>
  <si>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</si>
  <si>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</si>
  <si>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</si>
  <si>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</si>
  <si>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</si>
  <si>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</si>
  <si>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</si>
  <si>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</si>
  <si>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</si>
  <si>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</si>
  <si>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</si>
  <si>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</si>
  <si>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</si>
  <si>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</si>
  <si>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</si>
  <si>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</si>
  <si>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</si>
  <si>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</si>
  <si>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</si>
  <si>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</si>
  <si>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</si>
  <si>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</si>
  <si>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</si>
  <si>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</si>
  <si>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</si>
  <si>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</si>
  <si>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</si>
  <si>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</si>
  <si>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</si>
  <si>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</si>
  <si>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</si>
  <si>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</si>
  <si>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</si>
  <si>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</si>
  <si>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</si>
  <si>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</si>
  <si>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</si>
  <si>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</si>
  <si>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</si>
  <si>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</si>
  <si>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</si>
  <si>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</si>
  <si>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</si>
  <si>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</si>
  <si>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</si>
  <si>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</si>
  <si>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</si>
  <si>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</si>
  <si>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</si>
  <si>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</si>
  <si>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</si>
  <si>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</si>
  <si>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</si>
  <si>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</si>
  <si>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</si>
  <si>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</si>
  <si>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</si>
  <si>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</si>
  <si>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</si>
  <si>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</si>
  <si>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</si>
  <si>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</si>
  <si>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</si>
  <si>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</si>
  <si>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</si>
  <si>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</si>
  <si>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</si>
  <si>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</si>
  <si>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</si>
  <si>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</si>
  <si>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</si>
  <si>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</si>
  <si>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</si>
  <si>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</si>
  <si>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</si>
  <si>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</si>
  <si>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</si>
  <si>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</si>
  <si>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</si>
  <si>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</si>
  <si>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</si>
  <si>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</si>
  <si>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</si>
  <si>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</si>
  <si>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</si>
  <si>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</si>
  <si>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</si>
  <si>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</si>
  <si>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</si>
  <si>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</si>
  <si>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</si>
  <si>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</si>
  <si>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</si>
  <si>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</si>
  <si>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</si>
  <si>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</si>
  <si>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</si>
  <si>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</si>
  <si>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</si>
  <si>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</si>
  <si>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</si>
  <si>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</si>
  <si>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</si>
  <si>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</si>
  <si>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</si>
  <si>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</si>
  <si>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</si>
  <si>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</si>
  <si>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</si>
  <si>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</si>
  <si>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</si>
  <si>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</si>
  <si>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</si>
  <si>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</si>
  <si>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</si>
  <si>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</si>
  <si>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</si>
  <si>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</si>
  <si>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</si>
  <si>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</si>
  <si>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</si>
  <si>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</si>
  <si>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</si>
  <si>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</si>
  <si>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</si>
  <si>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</si>
  <si>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</si>
  <si>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</si>
  <si>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</si>
  <si>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</si>
  <si>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</si>
  <si>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</si>
  <si>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</si>
  <si>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</si>
  <si>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</si>
  <si>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</si>
  <si>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</si>
  <si>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</si>
  <si>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</si>
  <si>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</si>
  <si>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</si>
  <si>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</si>
  <si>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</si>
  <si>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</si>
  <si>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</si>
  <si>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</si>
  <si>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</si>
  <si>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</si>
  <si>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</si>
  <si>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</si>
  <si>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</si>
  <si>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</si>
  <si>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</si>
  <si>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</si>
  <si>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</si>
  <si>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</si>
  <si>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</si>
  <si>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</si>
  <si>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</si>
  <si>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</si>
  <si>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</si>
  <si>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</si>
  <si>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</si>
  <si>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</si>
  <si>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</si>
  <si>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</si>
  <si>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</si>
  <si>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</si>
  <si>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</si>
  <si>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</si>
  <si>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</si>
  <si>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</si>
  <si>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</si>
  <si>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</si>
  <si>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</si>
  <si>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</si>
  <si>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</si>
  <si>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</si>
  <si>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</si>
  <si>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</si>
  <si>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</si>
  <si>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</si>
  <si>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</si>
  <si>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</si>
  <si>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</si>
  <si>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</si>
  <si>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</si>
  <si>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</si>
  <si>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</si>
  <si>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</si>
  <si>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</si>
  <si>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</si>
  <si>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</si>
  <si>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</si>
  <si>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</si>
  <si>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</si>
  <si>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</si>
  <si>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</si>
  <si>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</si>
  <si>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</si>
  <si>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</si>
  <si>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</si>
  <si>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</si>
  <si>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</si>
  <si>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</si>
  <si>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</si>
  <si>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</si>
  <si>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</si>
  <si>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</si>
  <si>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</si>
  <si>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</si>
  <si>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</si>
  <si>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</si>
  <si>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</si>
  <si>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</si>
  <si>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</si>
  <si>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</si>
  <si>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</si>
  <si>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</si>
  <si>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</si>
  <si>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</si>
  <si>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</si>
  <si>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</si>
  <si>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</si>
  <si>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</si>
  <si>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</si>
  <si>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</si>
  <si>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</si>
  <si>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</si>
  <si>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</si>
  <si>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</si>
  <si>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</si>
  <si>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</si>
  <si>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</si>
  <si>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</si>
  <si>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</si>
  <si>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</si>
  <si>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</si>
  <si>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</si>
  <si>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</si>
  <si>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</si>
  <si>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</si>
  <si>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</si>
  <si>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</si>
  <si>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</si>
  <si>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</si>
  <si>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</si>
  <si>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</si>
  <si>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</si>
  <si>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</si>
  <si>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</si>
  <si>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</si>
  <si>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</si>
  <si>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</si>
  <si>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</si>
  <si>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</si>
  <si>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</si>
  <si>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</si>
  <si>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</si>
  <si>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</si>
  <si>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</si>
  <si>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</si>
  <si>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</si>
  <si>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</si>
  <si>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</si>
  <si>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</si>
  <si>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</si>
  <si>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</si>
  <si>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</si>
  <si>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</si>
  <si>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</si>
  <si>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</si>
  <si>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</si>
  <si>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</si>
  <si>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</si>
  <si>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</si>
  <si>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</si>
  <si>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</si>
  <si>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</si>
  <si>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</si>
  <si>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</si>
  <si>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</si>
  <si>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</si>
  <si>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</si>
  <si>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</si>
  <si>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</si>
  <si>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</si>
  <si>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</si>
  <si>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</si>
  <si>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</si>
  <si>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</si>
  <si>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</si>
  <si>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</si>
  <si>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</si>
  <si>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</si>
  <si>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</si>
  <si>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</si>
  <si>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</si>
  <si>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</si>
  <si>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</si>
  <si>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</si>
  <si>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</si>
  <si>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</si>
  <si>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</si>
  <si>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</si>
  <si>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</si>
  <si>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</si>
  <si>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</si>
  <si>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</si>
  <si>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</si>
  <si>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</si>
  <si>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</si>
  <si>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</si>
  <si>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</si>
  <si>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</si>
  <si>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</si>
  <si>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</si>
  <si>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</si>
  <si>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</si>
  <si>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</si>
  <si>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</si>
  <si>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</si>
  <si>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</si>
  <si>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</si>
  <si>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</si>
  <si>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</si>
  <si>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</si>
  <si>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</si>
  <si>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</si>
  <si>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</si>
  <si>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</si>
  <si>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</si>
  <si>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</si>
  <si>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</si>
  <si>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</si>
  <si>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</si>
  <si>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</si>
  <si>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</si>
  <si>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</si>
  <si>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</si>
  <si>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</si>
  <si>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</si>
  <si>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</si>
  <si>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</si>
  <si>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</si>
  <si>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</si>
  <si>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</si>
  <si>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</si>
  <si>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</si>
  <si>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</si>
  <si>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</si>
  <si>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</si>
  <si>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</si>
  <si>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</si>
  <si>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</si>
  <si>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</si>
  <si>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</si>
  <si>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</si>
  <si>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</si>
  <si>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</si>
  <si>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</si>
  <si>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</si>
  <si>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</si>
  <si>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</si>
  <si>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</si>
  <si>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</si>
  <si>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</si>
  <si>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</si>
  <si>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</si>
  <si>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</si>
  <si>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</si>
  <si>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</si>
  <si>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</si>
  <si>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</si>
  <si>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</si>
  <si>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</si>
  <si>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</si>
  <si>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</si>
  <si>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</si>
  <si>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</si>
  <si>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</si>
  <si>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</si>
  <si>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</si>
  <si>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</si>
  <si>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</si>
  <si>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</si>
  <si>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</si>
  <si>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</si>
  <si>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</si>
  <si>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</si>
  <si>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</si>
  <si>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</si>
  <si>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</si>
  <si>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</si>
  <si>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</si>
  <si>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</si>
  <si>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</si>
  <si>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</si>
  <si>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</si>
  <si>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</si>
  <si>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</si>
  <si>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</si>
  <si>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</si>
  <si>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</si>
  <si>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</si>
  <si>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</si>
  <si>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</si>
  <si>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</si>
  <si>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</si>
  <si>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</si>
  <si>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</si>
  <si>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</si>
  <si>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</si>
  <si>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</si>
  <si>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</si>
  <si>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</si>
  <si>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</si>
  <si>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</si>
  <si>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</si>
  <si>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</si>
  <si>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</si>
  <si>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</si>
  <si>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</si>
  <si>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</si>
  <si>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</si>
  <si>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</si>
  <si>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</si>
  <si>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</si>
  <si>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</si>
  <si>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</si>
  <si>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</si>
  <si>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</si>
  <si>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</si>
  <si>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</si>
  <si>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</si>
  <si>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</si>
  <si>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</si>
  <si>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</si>
  <si>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</si>
  <si>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</si>
  <si>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</si>
  <si>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</si>
  <si>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</si>
  <si>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</si>
  <si>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</si>
  <si>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</si>
  <si>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</si>
  <si>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</si>
  <si>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</si>
  <si>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</si>
  <si>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</si>
  <si>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</si>
  <si>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</si>
  <si>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</si>
  <si>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</si>
  <si>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</si>
  <si>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</si>
  <si>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</si>
  <si>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</si>
  <si>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</si>
  <si>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</si>
  <si>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</si>
  <si>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</si>
  <si>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</si>
  <si>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</si>
  <si>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</si>
  <si>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</si>
  <si>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</si>
  <si>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</si>
  <si>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</si>
  <si>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</si>
  <si>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</si>
  <si>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</si>
  <si>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</si>
  <si>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</si>
  <si>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</si>
  <si>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</si>
  <si>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</si>
  <si>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</si>
  <si>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</si>
  <si>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</si>
  <si>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</si>
  <si>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</si>
  <si>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</si>
  <si>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</si>
  <si>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</si>
  <si>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</si>
  <si>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</si>
  <si>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</si>
  <si>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</si>
  <si>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</si>
  <si>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</si>
  <si>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</si>
  <si>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</si>
  <si>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</si>
  <si>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</si>
  <si>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</si>
  <si>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</si>
  <si>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</si>
  <si>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</si>
  <si>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</si>
  <si>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</si>
  <si>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</si>
  <si>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</si>
  <si>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</si>
  <si>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</si>
  <si>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</si>
  <si>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</si>
  <si>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</si>
  <si>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</si>
  <si>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</si>
  <si>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</si>
  <si>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</si>
  <si>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</si>
  <si>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</si>
  <si>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</si>
  <si>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</si>
  <si>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</si>
  <si>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</si>
  <si>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</si>
  <si>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</si>
  <si>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</si>
  <si>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</si>
  <si>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</si>
  <si>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</si>
  <si>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</si>
  <si>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</si>
  <si>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</si>
  <si>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</si>
  <si>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</si>
  <si>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</si>
  <si>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</si>
  <si>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</si>
  <si>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</si>
  <si>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</si>
  <si>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</si>
  <si>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</si>
  <si>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</si>
  <si>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</si>
  <si>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</si>
  <si>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</si>
  <si>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</si>
  <si>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</si>
  <si>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</si>
  <si>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</si>
  <si>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</si>
  <si>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</si>
  <si>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</si>
  <si>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</si>
  <si>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</si>
  <si>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</si>
  <si>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</si>
  <si>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</si>
  <si>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</si>
  <si>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</si>
  <si>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</si>
  <si>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</si>
  <si>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</si>
  <si>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</si>
  <si>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</si>
  <si>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</si>
  <si>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</si>
  <si>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</si>
  <si>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</si>
  <si>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</si>
  <si>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</si>
  <si>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</si>
  <si>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</si>
  <si>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</si>
  <si>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</si>
  <si>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</si>
  <si>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</si>
  <si>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</si>
  <si>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</si>
  <si>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</si>
  <si>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</si>
  <si>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</si>
  <si>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</si>
  <si>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</si>
  <si>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</si>
  <si>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</si>
  <si>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</si>
  <si>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</si>
  <si>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</si>
  <si>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</si>
  <si>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</si>
  <si>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</si>
  <si>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</si>
  <si>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</si>
  <si>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</si>
  <si>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</si>
  <si>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</si>
  <si>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</si>
  <si>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</si>
  <si>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</si>
  <si>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</si>
  <si>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</si>
  <si>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</si>
  <si>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</si>
  <si>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</si>
  <si>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</si>
  <si>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</si>
  <si>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</si>
  <si>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</si>
  <si>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</si>
  <si>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</si>
  <si>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</si>
  <si>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</si>
  <si>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</si>
  <si>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</si>
  <si>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</si>
  <si>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</si>
  <si>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</si>
  <si>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</si>
  <si>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</si>
  <si>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</si>
  <si>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</si>
  <si>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</si>
  <si>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</si>
  <si>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</si>
  <si>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</si>
  <si>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</si>
  <si>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</si>
  <si>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</si>
  <si>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</si>
  <si>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</si>
  <si>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</si>
  <si>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</si>
  <si>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</si>
  <si>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</si>
  <si>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</si>
  <si>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</si>
  <si>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</si>
  <si>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</si>
  <si>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</si>
  <si>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</si>
  <si>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</si>
  <si>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</si>
  <si>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</si>
  <si>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</si>
  <si>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</si>
  <si>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</si>
  <si>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</si>
  <si>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</si>
  <si>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</si>
  <si>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</si>
  <si>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</si>
  <si>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</si>
  <si>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</si>
  <si>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</si>
  <si>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</si>
  <si>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</si>
  <si>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</si>
  <si>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</si>
  <si>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</si>
  <si>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</si>
  <si>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</si>
  <si>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</si>
  <si>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</si>
  <si>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</si>
  <si>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</si>
  <si>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</si>
  <si>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</si>
  <si>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</si>
  <si>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</si>
  <si>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</si>
  <si>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</si>
  <si>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</si>
  <si>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</si>
  <si>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</si>
  <si>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</si>
  <si>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</si>
  <si>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</si>
  <si>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</si>
  <si>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</si>
  <si>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</si>
  <si>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</si>
  <si>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</si>
  <si>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</si>
  <si>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</si>
  <si>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</si>
  <si>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</si>
  <si>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</si>
  <si>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</si>
  <si>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</si>
  <si>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</si>
  <si>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</si>
  <si>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</si>
  <si>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</si>
  <si>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</si>
  <si>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</si>
  <si>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</si>
  <si>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</si>
  <si>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</si>
  <si>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</si>
  <si>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</si>
  <si>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</si>
  <si>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</si>
  <si>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</si>
  <si>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</si>
  <si>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</si>
  <si>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</si>
  <si>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</si>
  <si>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</si>
  <si>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</si>
  <si>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</si>
  <si>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</si>
  <si>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</si>
  <si>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</si>
  <si>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</si>
  <si>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</si>
  <si>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</si>
  <si>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</si>
  <si>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</si>
  <si>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</si>
  <si>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</si>
  <si>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</si>
  <si>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</si>
  <si>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</si>
  <si>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</si>
  <si>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</si>
  <si>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</si>
  <si>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</si>
  <si>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</si>
  <si>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</si>
  <si>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</si>
  <si>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</si>
  <si>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</si>
  <si>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</si>
  <si>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</si>
  <si>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</si>
  <si>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</si>
  <si>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</si>
  <si>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</si>
  <si>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</si>
  <si>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</si>
  <si>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</si>
  <si>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</si>
  <si>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</si>
  <si>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</si>
  <si>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</si>
  <si>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</si>
  <si>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</si>
  <si>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</si>
  <si>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</si>
  <si>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</si>
  <si>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</si>
  <si>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</si>
  <si>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</si>
  <si>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</si>
  <si>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</si>
  <si>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</si>
  <si>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</si>
  <si>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</si>
  <si>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</si>
  <si>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</si>
  <si>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</si>
  <si>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</si>
  <si>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</si>
  <si>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</si>
  <si>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</si>
  <si>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</si>
  <si>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</si>
  <si>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</si>
  <si>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</si>
  <si>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</si>
  <si>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</si>
  <si>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</si>
  <si>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</si>
  <si>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</si>
  <si>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</si>
  <si>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</si>
  <si>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</si>
  <si>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</si>
  <si>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</si>
  <si>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</si>
  <si>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</si>
  <si>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</si>
  <si>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</si>
  <si>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</si>
  <si>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</si>
  <si>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</si>
  <si>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</si>
  <si>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</si>
  <si>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</si>
  <si>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</si>
  <si>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</si>
  <si>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</si>
  <si>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</si>
  <si>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</si>
  <si>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</si>
  <si>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</si>
  <si>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</si>
  <si>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</si>
  <si>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</si>
  <si>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</si>
  <si>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</si>
  <si>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</si>
  <si>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</si>
  <si>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</si>
  <si>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</si>
  <si>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</si>
  <si>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</si>
  <si>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</si>
  <si>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</si>
  <si>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</si>
  <si>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</si>
  <si>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</si>
  <si>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</si>
  <si>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</si>
  <si>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</si>
  <si>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</si>
  <si>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</si>
  <si>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</si>
  <si>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</si>
  <si>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</si>
  <si>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</si>
  <si>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</si>
  <si>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</si>
  <si>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</si>
  <si>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</si>
  <si>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</si>
  <si>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</si>
  <si>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</si>
  <si>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</si>
  <si>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</si>
  <si>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</si>
  <si>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</si>
  <si>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</si>
  <si>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</si>
  <si>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</si>
  <si>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</si>
  <si>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</si>
  <si>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</si>
  <si>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</si>
  <si>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</si>
  <si>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</si>
  <si>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</si>
  <si>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</si>
  <si>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</si>
  <si>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</si>
  <si>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</si>
  <si>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</si>
  <si>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</si>
  <si>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</si>
  <si>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</si>
  <si>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</si>
  <si>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</si>
  <si>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</si>
  <si>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</si>
  <si>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</si>
  <si>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</si>
  <si>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</si>
  <si>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</si>
  <si>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</si>
  <si>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</si>
  <si>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</si>
  <si>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</si>
  <si>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</si>
  <si>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</si>
  <si>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</si>
  <si>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</si>
  <si>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</si>
  <si>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</si>
  <si>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</si>
  <si>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</si>
  <si>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</si>
  <si>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</si>
  <si>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</si>
  <si>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</si>
  <si>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</si>
  <si>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</si>
  <si>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</si>
  <si>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</si>
  <si>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</si>
  <si>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</si>
  <si>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</si>
  <si>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</si>
  <si>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</si>
  <si>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</si>
  <si>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</si>
  <si>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</si>
  <si>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</si>
  <si>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</si>
  <si>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</si>
  <si>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</si>
  <si>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</si>
  <si>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</si>
  <si>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</si>
  <si>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</si>
  <si>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</si>
  <si>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</si>
  <si>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</si>
  <si>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</si>
  <si>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</si>
  <si>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</si>
  <si>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</si>
  <si>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</si>
  <si>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</si>
  <si>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</si>
  <si>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</si>
  <si>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</si>
  <si>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</si>
  <si>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</si>
  <si>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</si>
  <si>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</si>
  <si>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</si>
  <si>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</si>
  <si>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</si>
  <si>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</si>
  <si>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</si>
  <si>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</si>
  <si>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</si>
  <si>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</si>
  <si>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</si>
  <si>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</si>
  <si>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</si>
  <si>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</si>
  <si>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</si>
  <si>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</si>
  <si>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</si>
  <si>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</si>
  <si>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</si>
  <si>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</si>
  <si>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</si>
  <si>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</si>
  <si>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</si>
  <si>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</si>
  <si>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</si>
  <si>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</si>
  <si>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</si>
  <si>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</si>
  <si>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</si>
  <si>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</si>
  <si>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</si>
  <si>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</si>
  <si>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</si>
  <si>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</si>
  <si>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</si>
  <si>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</si>
  <si>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</si>
  <si>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</si>
  <si>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</si>
  <si>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</si>
  <si>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</si>
  <si>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</si>
  <si>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</si>
  <si>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</si>
  <si>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</si>
  <si>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</si>
  <si>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</si>
  <si>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</si>
  <si>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</si>
  <si>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</si>
  <si>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</si>
  <si>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</si>
  <si>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</si>
  <si>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</si>
  <si>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</si>
  <si>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</si>
  <si>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</si>
  <si>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</si>
  <si>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</si>
  <si>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</si>
  <si>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</si>
  <si>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</si>
  <si>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</si>
  <si>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</si>
  <si>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</si>
  <si>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</si>
  <si>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</si>
  <si>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</si>
  <si>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</si>
  <si>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</si>
  <si>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</si>
  <si>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</si>
  <si>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</si>
  <si>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</si>
  <si>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</si>
  <si>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</si>
  <si>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</si>
  <si>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</si>
  <si>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</si>
  <si>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</si>
  <si>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</si>
  <si>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</si>
  <si>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</si>
  <si>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</si>
  <si>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</si>
  <si>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</si>
  <si>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</si>
  <si>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</si>
  <si>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</si>
  <si>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</si>
  <si>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</si>
  <si>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</si>
  <si>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</si>
  <si>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</si>
  <si>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</si>
  <si>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</si>
  <si>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</si>
  <si>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</si>
  <si>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</si>
  <si>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</si>
  <si>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</si>
  <si>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</si>
  <si>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</si>
  <si>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</si>
  <si>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</si>
  <si>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</si>
  <si>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</si>
  <si>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</si>
  <si>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</si>
  <si>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</si>
  <si>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</si>
  <si>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</si>
  <si>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</si>
  <si>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</si>
  <si>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</si>
  <si>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</si>
  <si>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</si>
  <si>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</si>
  <si>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</si>
  <si>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</si>
  <si>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</si>
  <si>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</si>
  <si>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</si>
  <si>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</si>
  <si>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</si>
  <si>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</si>
  <si>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</si>
  <si>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</si>
  <si>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</si>
  <si>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</si>
  <si>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</si>
  <si>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</si>
  <si>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</si>
  <si>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</si>
  <si>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</si>
  <si>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</si>
  <si>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</si>
  <si>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</si>
  <si>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</si>
  <si>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</si>
  <si>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</si>
  <si>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</si>
  <si>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</si>
  <si>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</si>
  <si>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</si>
  <si>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</si>
  <si>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</si>
  <si>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</si>
  <si>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</si>
  <si>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</si>
  <si>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</si>
  <si>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</si>
  <si>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</si>
  <si>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</si>
  <si>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</si>
  <si>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</si>
  <si>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</si>
  <si>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</si>
  <si>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</si>
  <si>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</si>
  <si>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</si>
  <si>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</si>
  <si>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</si>
  <si>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</si>
  <si>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</si>
  <si>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</si>
  <si>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</si>
  <si>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</si>
  <si>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</si>
  <si>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</si>
  <si>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</si>
  <si>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</si>
  <si>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</si>
  <si>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</si>
  <si>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</si>
  <si>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</si>
  <si>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</si>
  <si>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</si>
  <si>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</si>
  <si>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</si>
  <si>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</si>
  <si>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</si>
  <si>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</si>
  <si>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</si>
  <si>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</si>
  <si>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</si>
  <si>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</si>
  <si>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</si>
  <si>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</si>
  <si>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</si>
  <si>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</si>
  <si>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</si>
  <si>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</si>
  <si>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</si>
  <si>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</si>
  <si>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</si>
  <si>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</si>
  <si>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</si>
  <si>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</si>
  <si>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</si>
  <si>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</si>
  <si>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</si>
  <si>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</si>
  <si>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</si>
  <si>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</si>
  <si>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</si>
  <si>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</si>
  <si>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</si>
  <si>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</si>
  <si>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</si>
  <si>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</si>
  <si>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</si>
  <si>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</si>
  <si>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</si>
  <si>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</si>
  <si>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</si>
  <si>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</si>
  <si>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</si>
  <si>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</si>
  <si>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</si>
  <si>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</si>
  <si>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</si>
  <si>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</si>
  <si>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</si>
  <si>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</si>
  <si>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</si>
  <si>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</si>
  <si>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</si>
  <si>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</si>
  <si>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</si>
  <si>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</si>
  <si>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</si>
  <si>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</si>
  <si>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</si>
  <si>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</si>
  <si>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</si>
  <si>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</si>
  <si>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</si>
  <si>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</si>
  <si>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</si>
  <si>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</si>
  <si>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</si>
  <si>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</si>
  <si>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</si>
  <si>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</si>
  <si>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</si>
  <si>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</si>
  <si>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</si>
  <si>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</si>
  <si>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</si>
  <si>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</si>
  <si>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</si>
  <si>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</si>
  <si>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</si>
  <si>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</si>
  <si>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</si>
  <si>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</si>
  <si>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</si>
  <si>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</si>
  <si>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</si>
  <si>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</si>
  <si>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</si>
  <si>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</si>
  <si>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</si>
  <si>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</si>
  <si>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</si>
  <si>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</si>
  <si>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</si>
  <si>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</si>
  <si>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</si>
  <si>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</si>
  <si>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</si>
  <si>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</si>
  <si>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</si>
  <si>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</si>
  <si>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</si>
  <si>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</si>
  <si>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</si>
  <si>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</si>
  <si>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</si>
  <si>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</si>
  <si>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</si>
  <si>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</si>
  <si>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</si>
  <si>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</si>
  <si>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</si>
  <si>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</si>
  <si>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</si>
  <si>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</si>
  <si>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</si>
  <si>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</si>
  <si>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</si>
  <si>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</si>
  <si>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</si>
  <si>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</si>
  <si>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</si>
  <si>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</si>
  <si>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</si>
  <si>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</si>
  <si>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</si>
  <si>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</si>
  <si>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</si>
  <si>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</si>
  <si>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</si>
  <si>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</si>
  <si>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</si>
  <si>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</si>
  <si>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</si>
  <si>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</si>
  <si>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</si>
  <si>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</si>
  <si>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</si>
  <si>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</si>
  <si>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</si>
  <si>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</si>
  <si>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</si>
  <si>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</si>
  <si>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</si>
  <si>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</si>
  <si>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</si>
  <si>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</si>
  <si>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</si>
  <si>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</si>
  <si>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</si>
  <si>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</si>
  <si>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</si>
  <si>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</si>
  <si>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</si>
  <si>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</si>
  <si>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</si>
  <si>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</si>
  <si>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</si>
  <si>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</si>
  <si>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</si>
  <si>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</si>
  <si>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</si>
  <si>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</si>
  <si>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</si>
  <si>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</si>
  <si>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</si>
  <si>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</si>
  <si>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</si>
  <si>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</si>
  <si>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</si>
  <si>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</si>
  <si>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</si>
  <si>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</si>
  <si>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</si>
  <si>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</si>
  <si>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</si>
  <si>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</si>
  <si>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</si>
  <si>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</si>
  <si>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</si>
  <si>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</si>
  <si>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</si>
  <si>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</si>
  <si>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</si>
  <si>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</si>
  <si>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</si>
  <si>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</si>
  <si>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</si>
  <si>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</si>
  <si>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</si>
  <si>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</si>
  <si>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</si>
  <si>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</si>
  <si>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</si>
  <si>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</si>
  <si>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</si>
  <si>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</si>
  <si>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</si>
  <si>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</si>
  <si>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</si>
  <si>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</si>
  <si>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</si>
  <si>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</si>
  <si>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</si>
  <si>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</si>
  <si>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</si>
  <si>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</si>
  <si>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</si>
  <si>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</si>
  <si>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</si>
  <si>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</si>
  <si>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</si>
  <si>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</si>
  <si>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</si>
  <si>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</si>
  <si>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</si>
  <si>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</si>
  <si>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</si>
  <si>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</si>
  <si>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</si>
  <si>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</si>
  <si>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</si>
  <si>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</si>
  <si>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</si>
  <si>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</si>
  <si>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</si>
  <si>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</si>
  <si>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</si>
  <si>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</si>
  <si>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</si>
  <si>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</si>
  <si>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</si>
  <si>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</si>
  <si>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</si>
  <si>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</si>
  <si>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</si>
  <si>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</si>
  <si>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</si>
  <si>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</si>
  <si>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</si>
  <si>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</si>
  <si>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</si>
  <si>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</si>
  <si>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</si>
  <si>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</si>
  <si>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</si>
  <si>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</si>
  <si>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</si>
  <si>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</si>
  <si>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</si>
  <si>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</si>
  <si>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</si>
  <si>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</si>
  <si>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</si>
  <si>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</si>
  <si>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</si>
  <si>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</si>
  <si>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</si>
  <si>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</si>
  <si>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</si>
  <si>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</si>
  <si>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</si>
  <si>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</si>
  <si>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</si>
  <si>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</si>
  <si>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</si>
  <si>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</si>
  <si>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</si>
  <si>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</si>
  <si>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</si>
  <si>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</si>
  <si>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</si>
  <si>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</si>
  <si>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</si>
  <si>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</si>
  <si>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</si>
  <si>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</si>
  <si>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</si>
  <si>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</si>
  <si>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</si>
  <si>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</si>
  <si>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</si>
  <si>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</si>
  <si>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</si>
  <si>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</si>
  <si>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</si>
  <si>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</si>
  <si>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</si>
  <si>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</si>
  <si>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</si>
  <si>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</si>
  <si>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</si>
  <si>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</si>
  <si>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</si>
  <si>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</si>
  <si>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</si>
  <si>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</si>
  <si>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</si>
  <si>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</si>
  <si>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</si>
  <si>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</si>
  <si>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</si>
  <si>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</si>
  <si>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</si>
  <si>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</si>
  <si>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</si>
  <si>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</si>
  <si>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</si>
  <si>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</si>
  <si>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</si>
  <si>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</si>
  <si>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</si>
  <si>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</si>
  <si>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</si>
  <si>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</si>
  <si>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</si>
  <si>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</si>
  <si>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</si>
  <si>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</si>
  <si>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</si>
  <si>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</si>
  <si>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</si>
  <si>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</si>
  <si>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</si>
  <si>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</si>
  <si>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</si>
  <si>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</si>
  <si>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</si>
  <si>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</si>
  <si>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</si>
  <si>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</si>
  <si>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</si>
  <si>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</si>
  <si>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</si>
  <si>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</si>
  <si>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</si>
  <si>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</si>
  <si>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</si>
  <si>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</si>
  <si>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</si>
  <si>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</si>
  <si>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</si>
  <si>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</si>
  <si>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</si>
  <si>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</si>
  <si>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</si>
  <si>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</si>
  <si>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</si>
  <si>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</si>
  <si>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</si>
  <si>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</si>
  <si>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</si>
  <si>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</si>
  <si>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</si>
  <si>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</si>
  <si>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</si>
  <si>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</si>
  <si>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</si>
  <si>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</si>
  <si>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</si>
  <si>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</si>
  <si>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</si>
  <si>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</si>
  <si>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</si>
  <si>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</si>
  <si>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</si>
  <si>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</si>
  <si>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</si>
  <si>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</si>
  <si>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</si>
  <si>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</si>
  <si>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</si>
  <si>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</si>
  <si>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</si>
  <si>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</si>
  <si>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</si>
  <si>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</si>
  <si>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</si>
  <si>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</si>
  <si>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</si>
  <si>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</si>
  <si>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</si>
  <si>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</si>
  <si>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</si>
  <si>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</si>
  <si>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</si>
  <si>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</si>
  <si>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</si>
  <si>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</si>
  <si>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</si>
  <si>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</si>
  <si>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</si>
  <si>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</si>
  <si>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</si>
  <si>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</si>
  <si>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</si>
  <si>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</si>
  <si>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</si>
  <si>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</si>
  <si>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</si>
  <si>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</si>
  <si>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</si>
  <si>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</si>
  <si>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</si>
  <si>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</si>
  <si>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</si>
  <si>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</si>
  <si>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</si>
  <si>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</si>
  <si>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</si>
  <si>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</si>
  <si>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</si>
  <si>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</si>
  <si>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</si>
  <si>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</si>
  <si>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</si>
  <si>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</si>
  <si>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</si>
  <si>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</si>
  <si>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</si>
  <si>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</si>
  <si>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</si>
  <si>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</si>
  <si>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</si>
  <si>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</si>
  <si>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</si>
  <si>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</si>
  <si>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</si>
  <si>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</si>
  <si>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</si>
  <si>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</si>
  <si>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</si>
  <si>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</si>
  <si>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</si>
  <si>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</si>
  <si>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</si>
  <si>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</si>
  <si>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</si>
  <si>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</si>
  <si>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</si>
  <si>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</si>
  <si>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</si>
  <si>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</si>
  <si>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</si>
  <si>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</si>
  <si>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</si>
  <si>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</si>
  <si>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</si>
  <si>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</si>
  <si>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</si>
  <si>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</si>
  <si>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</si>
  <si>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</si>
  <si>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</si>
  <si>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</si>
  <si>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</si>
  <si>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</si>
  <si>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</si>
  <si>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</si>
  <si>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</si>
  <si>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</si>
  <si>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</si>
  <si>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</si>
  <si>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</si>
  <si>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</si>
  <si>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</si>
  <si>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</si>
  <si>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</si>
  <si>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</si>
  <si>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</si>
  <si>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</si>
  <si>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</si>
  <si>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</si>
  <si>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</si>
  <si>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</si>
  <si>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</si>
  <si>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</si>
  <si>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</si>
  <si>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</si>
  <si>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</si>
  <si>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</si>
  <si>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</si>
  <si>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</si>
  <si>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</si>
  <si>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</si>
  <si>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</si>
  <si>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</si>
  <si>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</si>
  <si>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</si>
  <si>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</si>
  <si>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</si>
  <si>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</si>
  <si>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</si>
  <si>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</si>
  <si>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</si>
  <si>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</si>
  <si>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</si>
  <si>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</si>
  <si>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</si>
  <si>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</si>
  <si>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</si>
  <si>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</si>
  <si>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</si>
  <si>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</si>
  <si>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</si>
  <si>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</si>
  <si>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</si>
  <si>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</si>
  <si>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</si>
  <si>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</si>
  <si>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</si>
  <si>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</si>
  <si>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</si>
  <si>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</si>
  <si>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</si>
  <si>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</si>
  <si>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</si>
  <si>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</si>
  <si>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</si>
  <si>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</si>
  <si>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</si>
  <si>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</si>
  <si>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</si>
  <si>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</si>
  <si>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</si>
  <si>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</si>
  <si>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</si>
  <si>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</si>
  <si>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</si>
  <si>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</si>
  <si>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</si>
  <si>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</si>
  <si>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</si>
  <si>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</si>
  <si>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</si>
  <si>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</si>
  <si>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</si>
  <si>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</si>
  <si>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</si>
  <si>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</si>
  <si>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</si>
  <si>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</si>
  <si>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</si>
  <si>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</si>
  <si>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</si>
  <si>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</si>
  <si>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</si>
  <si>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</si>
  <si>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</si>
  <si>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</si>
  <si>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</si>
  <si>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</si>
  <si>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</si>
  <si>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</si>
  <si>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</si>
  <si>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</si>
  <si>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</si>
  <si>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</si>
  <si>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</si>
  <si>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</si>
  <si>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</si>
  <si>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</si>
  <si>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</si>
  <si>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</si>
  <si>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</si>
  <si>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</si>
  <si>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</si>
  <si>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</si>
  <si>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</si>
  <si>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</si>
  <si>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</si>
  <si>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</si>
  <si>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</si>
  <si>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</si>
  <si>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</si>
  <si>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</si>
  <si>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</si>
  <si>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</si>
  <si>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</si>
  <si>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</si>
  <si>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</si>
  <si>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</si>
  <si>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</si>
  <si>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</si>
  <si>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</si>
  <si>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</si>
  <si>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</si>
  <si>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</si>
  <si>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</si>
  <si>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</si>
  <si>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</si>
  <si>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</si>
  <si>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</si>
  <si>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</si>
  <si>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</si>
  <si>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</si>
  <si>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</si>
  <si>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</si>
  <si>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</si>
  <si>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</si>
  <si>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</si>
  <si>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</si>
  <si>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</si>
  <si>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</si>
  <si>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</si>
  <si>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</si>
  <si>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</si>
  <si>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</si>
  <si>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</si>
  <si>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</si>
  <si>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</si>
  <si>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</si>
  <si>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</si>
  <si>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</si>
  <si>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</si>
  <si>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</si>
  <si>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</si>
  <si>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</si>
  <si>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</si>
  <si>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</si>
  <si>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</si>
  <si>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</si>
  <si>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</si>
  <si>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</si>
  <si>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</si>
  <si>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</si>
  <si>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</si>
  <si>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</si>
  <si>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</si>
  <si>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</si>
  <si>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</si>
  <si>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</si>
  <si>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</si>
  <si>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</si>
  <si>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</si>
  <si>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</si>
  <si>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</si>
  <si>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</si>
  <si>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</si>
  <si>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</si>
  <si>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</si>
  <si>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</si>
  <si>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</si>
  <si>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</si>
  <si>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</si>
  <si>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</si>
  <si>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</si>
  <si>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</si>
  <si>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</si>
  <si>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</si>
  <si>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</si>
  <si>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</si>
  <si>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</si>
  <si>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</si>
  <si>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</si>
  <si>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</si>
  <si>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</si>
  <si>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</si>
  <si>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</si>
  <si>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</si>
  <si>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</si>
  <si>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</si>
  <si>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</si>
  <si>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</si>
  <si>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</si>
  <si>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</si>
  <si>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</si>
  <si>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</si>
  <si>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</si>
  <si>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</si>
  <si>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</si>
  <si>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</si>
  <si>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</si>
  <si>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</si>
  <si>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</si>
  <si>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</si>
  <si>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</si>
  <si>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</si>
  <si>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</si>
  <si>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</si>
  <si>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</si>
  <si>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</si>
  <si>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</si>
  <si>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</si>
  <si>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</si>
  <si>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</si>
  <si>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</si>
  <si>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</si>
  <si>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</si>
  <si>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</si>
  <si>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</si>
  <si>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</si>
  <si>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</si>
  <si>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</si>
  <si>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</si>
  <si>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</si>
  <si>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</si>
  <si>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</si>
  <si>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</si>
  <si>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</si>
  <si>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</si>
  <si>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</si>
  <si>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</si>
  <si>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</si>
  <si>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</si>
  <si>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</si>
  <si>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</si>
  <si>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</si>
  <si>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</si>
  <si>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</si>
  <si>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</si>
  <si>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</si>
  <si>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</si>
  <si>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</si>
  <si>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</si>
  <si>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</si>
  <si>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</si>
  <si>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</si>
  <si>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</si>
  <si>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</si>
  <si>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</si>
  <si>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</si>
  <si>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</si>
  <si>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</si>
  <si>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</si>
  <si>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</si>
  <si>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</si>
  <si>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</si>
  <si>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</si>
  <si>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</si>
  <si>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</si>
  <si>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</si>
  <si>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</si>
  <si>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</si>
  <si>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</si>
  <si>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</si>
  <si>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</si>
  <si>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</si>
  <si>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</si>
  <si>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</si>
  <si>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</si>
  <si>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</si>
  <si>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</si>
  <si>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</si>
  <si>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</si>
  <si>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</si>
  <si>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</si>
  <si>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</si>
  <si>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</si>
  <si>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</si>
  <si>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</si>
  <si>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</si>
  <si>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</si>
  <si>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</si>
  <si>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</si>
  <si>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</si>
  <si>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</si>
  <si>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</si>
  <si>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</si>
  <si>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</si>
  <si>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</si>
  <si>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</si>
  <si>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</si>
  <si>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</si>
  <si>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</si>
  <si>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</si>
  <si>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</si>
  <si>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</si>
  <si>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</si>
  <si>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</si>
  <si>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</si>
  <si>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</si>
  <si>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</si>
  <si>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</si>
  <si>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</si>
  <si>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</si>
  <si>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</si>
  <si>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</si>
  <si>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</si>
  <si>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</si>
  <si>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</si>
  <si>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</si>
  <si>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</si>
  <si>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</si>
  <si>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</si>
  <si>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</si>
  <si>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</si>
  <si>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</si>
  <si>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</si>
  <si>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</si>
  <si>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</si>
  <si>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</si>
  <si>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</si>
  <si>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</si>
  <si>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</si>
  <si>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</si>
  <si>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</si>
  <si>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</si>
  <si>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</si>
  <si>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</si>
  <si>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</si>
  <si>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</si>
  <si>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</si>
  <si>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</si>
  <si>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</si>
  <si>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</si>
  <si>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</si>
  <si>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</si>
  <si>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</si>
  <si>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</si>
  <si>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</si>
  <si>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</si>
  <si>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</si>
  <si>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</si>
  <si>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</si>
  <si>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</si>
  <si>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</si>
  <si>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</si>
  <si>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</si>
  <si>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</si>
  <si>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</si>
  <si>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</si>
  <si>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</si>
  <si>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</si>
  <si>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</si>
  <si>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</si>
  <si>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</si>
  <si>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</si>
  <si>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</si>
  <si>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</si>
  <si>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</si>
  <si>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</si>
  <si>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</si>
  <si>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</si>
  <si>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</si>
  <si>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</si>
  <si>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</si>
  <si>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</si>
  <si>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</si>
  <si>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</si>
  <si>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</si>
  <si>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</si>
  <si>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</si>
  <si>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</si>
  <si>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</si>
  <si>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</si>
  <si>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</si>
  <si>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</si>
  <si>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</si>
  <si>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</si>
  <si>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</si>
  <si>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</si>
  <si>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</si>
  <si>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</si>
  <si>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</si>
  <si>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</si>
  <si>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</si>
  <si>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</si>
  <si>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</si>
  <si>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</si>
  <si>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</si>
  <si>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</si>
  <si>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</si>
  <si>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</si>
  <si>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</si>
  <si>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</si>
  <si>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</si>
  <si>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</si>
  <si>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</si>
  <si>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</si>
  <si>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</si>
  <si>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</si>
  <si>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</si>
  <si>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</si>
  <si>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</si>
  <si>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</si>
  <si>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</si>
  <si>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</si>
  <si>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</si>
  <si>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</si>
  <si>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</si>
  <si>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</si>
  <si>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</si>
  <si>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</si>
  <si>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</si>
  <si>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</si>
  <si>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</si>
  <si>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</si>
  <si>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</si>
  <si>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</si>
  <si>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</si>
  <si>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</si>
  <si>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</si>
  <si>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</si>
  <si>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</si>
  <si>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</si>
  <si>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</si>
  <si>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</si>
  <si>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</si>
  <si>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</si>
  <si>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</si>
  <si>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</si>
  <si>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</si>
  <si>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</si>
  <si>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</si>
  <si>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</si>
  <si>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</si>
  <si>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</si>
  <si>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</si>
  <si>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</si>
  <si>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</si>
  <si>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</si>
  <si>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</si>
  <si>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</si>
  <si>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</si>
  <si>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</si>
  <si>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</si>
  <si>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</si>
  <si>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</si>
  <si>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</si>
  <si>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</si>
  <si>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</si>
  <si>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</si>
  <si>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</si>
  <si>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</si>
  <si>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</si>
  <si>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</si>
  <si>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</si>
  <si>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</si>
  <si>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</si>
  <si>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</si>
  <si>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</si>
  <si>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</si>
  <si>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</si>
  <si>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</si>
  <si>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</si>
  <si>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</si>
  <si>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</si>
  <si>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</si>
  <si>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</si>
  <si>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</si>
  <si>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</si>
  <si>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</si>
  <si>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</si>
  <si>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</si>
  <si>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</si>
  <si>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</si>
  <si>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</si>
  <si>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</si>
  <si>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</si>
  <si>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</si>
  <si>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</si>
  <si>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</si>
  <si>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</si>
  <si>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</si>
  <si>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</si>
  <si>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</si>
  <si>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</si>
  <si>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</si>
  <si>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</si>
  <si>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</si>
  <si>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</si>
  <si>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</si>
  <si>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</si>
  <si>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</si>
  <si>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</si>
  <si>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</si>
  <si>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</si>
  <si>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</si>
  <si>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</si>
  <si>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</si>
  <si>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</si>
  <si>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</si>
  <si>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</si>
  <si>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</si>
  <si>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</si>
  <si>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</si>
  <si>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</si>
  <si>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</si>
  <si>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</si>
  <si>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</si>
  <si>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</si>
  <si>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</si>
  <si>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</si>
  <si>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</si>
  <si>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</si>
  <si>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</si>
  <si>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</si>
  <si>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</si>
  <si>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</si>
  <si>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</si>
  <si>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</si>
  <si>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</si>
  <si>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</si>
  <si>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</si>
  <si>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</si>
  <si>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</si>
  <si>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</si>
  <si>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</si>
  <si>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</si>
  <si>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</si>
  <si>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</si>
  <si>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</si>
  <si>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</si>
  <si>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</si>
  <si>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</si>
  <si>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</si>
  <si>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</si>
  <si>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</si>
  <si>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</si>
  <si>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</si>
  <si>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</si>
  <si>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</si>
  <si>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</si>
  <si>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</si>
  <si>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</si>
  <si>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</si>
  <si>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</si>
  <si>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</si>
  <si>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</si>
  <si>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</si>
  <si>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</si>
  <si>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</si>
  <si>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</si>
  <si>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</si>
  <si>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</si>
  <si>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</si>
  <si>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</si>
  <si>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</si>
  <si>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</si>
  <si>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</si>
  <si>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</si>
  <si>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</si>
  <si>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</si>
  <si>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</si>
  <si>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</si>
  <si>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</si>
  <si>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</si>
  <si>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</si>
  <si>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</si>
  <si>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</si>
  <si>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</si>
  <si>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</si>
  <si>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</si>
  <si>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</si>
  <si>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</si>
  <si>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</si>
  <si>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</si>
  <si>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</si>
  <si>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</si>
  <si>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</si>
  <si>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</si>
  <si>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</si>
  <si>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</si>
  <si>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</si>
  <si>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</si>
  <si>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</si>
  <si>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</si>
  <si>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</si>
  <si>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</si>
  <si>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</si>
  <si>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</si>
  <si>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</si>
  <si>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</si>
  <si>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</si>
  <si>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</si>
  <si>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</si>
  <si>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</si>
  <si>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</si>
  <si>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</si>
  <si>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</si>
  <si>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</si>
  <si>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</si>
  <si>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</si>
  <si>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</si>
  <si>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</si>
  <si>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</si>
  <si>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</si>
  <si>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</si>
  <si>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</si>
  <si>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</si>
  <si>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</si>
  <si>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</si>
  <si>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</si>
  <si>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</si>
  <si>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</si>
  <si>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</si>
  <si>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</si>
  <si>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</si>
  <si>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</si>
  <si>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</si>
  <si>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</si>
  <si>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</si>
  <si>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</si>
  <si>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</si>
  <si>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</si>
  <si>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</si>
  <si>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</si>
  <si>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</si>
  <si>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</si>
  <si>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</si>
  <si>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</si>
  <si>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</si>
  <si>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</si>
  <si>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</si>
  <si>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</si>
  <si>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</si>
  <si>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</si>
  <si>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</si>
  <si>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</si>
  <si>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</si>
  <si>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</si>
  <si>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</si>
  <si>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</si>
  <si>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</si>
  <si>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</si>
  <si>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</si>
  <si>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</si>
  <si>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</si>
  <si>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</si>
  <si>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</si>
  <si>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</si>
  <si>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</si>
  <si>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</si>
  <si>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</si>
  <si>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</si>
  <si>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</si>
  <si>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</si>
  <si>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</si>
  <si>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</si>
  <si>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</si>
  <si>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</si>
  <si>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</si>
  <si>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</si>
  <si>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</si>
  <si>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</si>
  <si>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</si>
  <si>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</si>
  <si>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</si>
  <si>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</si>
  <si>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</si>
  <si>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</si>
  <si>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</si>
  <si>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</si>
  <si>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</si>
  <si>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</si>
  <si>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</si>
  <si>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</si>
  <si>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</si>
  <si>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</si>
  <si>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</si>
  <si>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</si>
  <si>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</si>
  <si>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</si>
  <si>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</si>
  <si>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</si>
  <si>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</si>
  <si>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</si>
  <si>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</si>
  <si>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</si>
  <si>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</si>
  <si>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</si>
  <si>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</si>
  <si>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</si>
  <si>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</si>
  <si>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</si>
  <si>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</si>
  <si>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</si>
  <si>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</si>
  <si>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</si>
  <si>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</si>
  <si>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</si>
  <si>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</si>
  <si>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</si>
  <si>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</si>
  <si>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</si>
  <si>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</si>
  <si>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</si>
  <si>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</si>
  <si>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</si>
  <si>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</si>
  <si>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</si>
  <si>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</si>
  <si>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</si>
  <si>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</si>
  <si>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</si>
  <si>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</si>
  <si>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</si>
  <si>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</si>
  <si>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</si>
  <si>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</si>
  <si>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</si>
  <si>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</si>
  <si>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</si>
  <si>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</si>
  <si>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</si>
  <si>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</si>
  <si>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</si>
  <si>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</si>
  <si>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</si>
  <si>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</si>
  <si>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</si>
  <si>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</si>
  <si>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</si>
  <si>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</si>
  <si>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</si>
  <si>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</si>
  <si>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</si>
  <si>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</si>
  <si>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</si>
  <si>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</si>
  <si>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</si>
  <si>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</si>
  <si>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</si>
  <si>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</si>
  <si>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</si>
  <si>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</si>
  <si>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</si>
  <si>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</si>
  <si>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</si>
  <si>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</si>
  <si>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</si>
  <si>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</si>
  <si>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</si>
  <si>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</si>
  <si>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</si>
  <si>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</si>
  <si>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</si>
  <si>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</si>
  <si>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</si>
  <si>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</si>
  <si>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</si>
  <si>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</si>
  <si>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</si>
  <si>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</si>
  <si>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</si>
  <si>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</si>
  <si>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</si>
  <si>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</si>
  <si>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</si>
  <si>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</si>
  <si>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</si>
  <si>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</si>
  <si>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</si>
  <si>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</si>
  <si>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</si>
  <si>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</si>
  <si>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</si>
  <si>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</si>
  <si>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</si>
  <si>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</si>
  <si>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</si>
  <si>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</si>
  <si>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</si>
  <si>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</si>
  <si>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</si>
  <si>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</si>
  <si>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</si>
  <si>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</si>
  <si>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</si>
  <si>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</si>
  <si>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</si>
  <si>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</si>
  <si>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</si>
  <si>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</si>
  <si>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</si>
  <si>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</si>
  <si>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</si>
  <si>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</si>
  <si>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</si>
  <si>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</si>
  <si>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</si>
  <si>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</si>
  <si>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</si>
  <si>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</si>
  <si>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</si>
  <si>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</si>
  <si>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</si>
  <si>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</si>
  <si>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</si>
  <si>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</si>
  <si>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</si>
  <si>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</si>
  <si>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</si>
  <si>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</si>
  <si>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</si>
  <si>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</si>
  <si>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</si>
  <si>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</si>
  <si>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</si>
  <si>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</si>
  <si>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</si>
  <si>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</si>
  <si>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</si>
  <si>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</si>
  <si>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</si>
  <si>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</si>
  <si>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</si>
  <si>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</si>
  <si>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</si>
  <si>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</si>
  <si>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</si>
  <si>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</si>
  <si>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</si>
  <si>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</si>
  <si>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</si>
  <si>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</si>
  <si>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</si>
  <si>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</si>
  <si>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</si>
  <si>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</si>
  <si>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</si>
  <si>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</si>
  <si>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</si>
  <si>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</si>
  <si>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</si>
  <si>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</si>
  <si>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</si>
  <si>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</si>
  <si>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</si>
  <si>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</si>
  <si>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</si>
  <si>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</si>
  <si>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</si>
  <si>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</si>
  <si>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</si>
  <si>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</si>
  <si>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</si>
  <si>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</si>
  <si>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</si>
  <si>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</si>
  <si>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</si>
  <si>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</si>
  <si>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</si>
  <si>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</si>
  <si>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</si>
  <si>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</si>
  <si>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</si>
  <si>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</si>
  <si>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</si>
  <si>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</si>
  <si>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</si>
  <si>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</si>
  <si>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</si>
  <si>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</si>
  <si>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</si>
  <si>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</si>
  <si>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</si>
  <si>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</si>
  <si>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</si>
  <si>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</si>
  <si>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</si>
  <si>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</si>
  <si>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</si>
  <si>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</si>
  <si>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</si>
  <si>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</si>
  <si>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</si>
  <si>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</si>
  <si>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</si>
  <si>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</si>
  <si>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</si>
  <si>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</si>
  <si>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</si>
  <si>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</si>
  <si>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</si>
  <si>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</si>
  <si>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</si>
  <si>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</si>
  <si>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</si>
  <si>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</si>
  <si>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</si>
  <si>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</si>
  <si>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</si>
  <si>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</si>
  <si>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</si>
  <si>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</si>
  <si>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</si>
  <si>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</si>
  <si>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</si>
  <si>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</si>
  <si>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</si>
  <si>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</si>
  <si>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</si>
  <si>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</si>
  <si>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</si>
  <si>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</si>
  <si>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</si>
  <si>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</si>
  <si>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</si>
  <si>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</si>
  <si>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</si>
  <si>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</si>
  <si>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</si>
  <si>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</si>
  <si>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</si>
  <si>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</si>
  <si>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</si>
  <si>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</si>
  <si>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</si>
  <si>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</si>
  <si>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</si>
  <si>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</si>
  <si>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</si>
  <si>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</si>
  <si>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</si>
  <si>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</si>
  <si>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</si>
  <si>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</si>
  <si>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</si>
  <si>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</si>
  <si>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</si>
  <si>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</si>
  <si>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</si>
  <si>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</si>
  <si>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</si>
  <si>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</si>
  <si>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</si>
  <si>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</si>
  <si>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</si>
  <si>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</si>
  <si>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</si>
  <si>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</si>
  <si>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</si>
  <si>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</si>
  <si>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</si>
  <si>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</si>
  <si>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</si>
  <si>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</si>
  <si>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</si>
  <si>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</si>
  <si>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</si>
  <si>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</si>
  <si>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</si>
  <si>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</si>
  <si>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</si>
  <si>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</si>
  <si>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</si>
  <si>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</si>
  <si>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</si>
  <si>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</si>
  <si>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</si>
  <si>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</si>
  <si>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</si>
  <si>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</si>
  <si>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</si>
  <si>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</si>
  <si>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</si>
  <si>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</si>
  <si>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</si>
  <si>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</si>
  <si>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</si>
  <si>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</si>
  <si>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</si>
  <si>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</si>
  <si>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</si>
  <si>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</si>
  <si>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</si>
  <si>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</si>
  <si>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</si>
  <si>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</si>
  <si>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</si>
  <si>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</si>
  <si>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</si>
  <si>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</si>
  <si>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</si>
  <si>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</si>
  <si>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</si>
  <si>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</si>
  <si>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</si>
  <si>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</si>
  <si>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</si>
  <si>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</si>
  <si>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</si>
  <si>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</si>
  <si>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</si>
  <si>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</si>
  <si>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</si>
  <si>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</si>
  <si>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</si>
  <si>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</si>
  <si>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</si>
  <si>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</si>
  <si>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</si>
  <si>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</si>
  <si>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</si>
  <si>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</si>
  <si>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</si>
  <si>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</si>
  <si>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</si>
  <si>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</si>
  <si>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</si>
  <si>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</si>
  <si>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</si>
  <si>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</si>
  <si>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</si>
  <si>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</si>
  <si>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</si>
  <si>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</si>
  <si>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</si>
  <si>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</si>
  <si>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</si>
  <si>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</si>
  <si>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</si>
  <si>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</si>
  <si>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</si>
  <si>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</si>
  <si>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</si>
  <si>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</si>
  <si>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</si>
  <si>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</si>
  <si>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</si>
  <si>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</si>
  <si>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</si>
  <si>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</si>
  <si>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</si>
  <si>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</si>
  <si>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</si>
  <si>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</si>
  <si>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</si>
  <si>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</si>
  <si>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</si>
  <si>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</si>
  <si>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</si>
  <si>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</si>
  <si>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</si>
  <si>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</si>
  <si>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</si>
  <si>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</si>
  <si>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</si>
  <si>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</si>
  <si>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</si>
  <si>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</si>
  <si>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</si>
  <si>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</si>
  <si>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</si>
  <si>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</si>
  <si>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</si>
  <si>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</si>
  <si>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</si>
  <si>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</si>
  <si>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</si>
  <si>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</si>
  <si>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</si>
  <si>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</si>
  <si>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</si>
  <si>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</si>
  <si>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</si>
  <si>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</si>
  <si>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</si>
  <si>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</si>
  <si>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</si>
  <si>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</si>
  <si>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</si>
  <si>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</si>
  <si>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</si>
  <si>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</si>
  <si>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</si>
  <si>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</si>
  <si>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</si>
  <si>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</si>
  <si>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</si>
  <si>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</si>
  <si>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</si>
  <si>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</si>
  <si>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</si>
  <si>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</si>
  <si>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</si>
  <si>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</si>
  <si>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</si>
  <si>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</si>
  <si>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</si>
  <si>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</si>
  <si>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</si>
  <si>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</si>
  <si>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</si>
  <si>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</si>
  <si>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</si>
  <si>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</si>
  <si>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</si>
  <si>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</si>
  <si>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</si>
  <si>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</si>
  <si>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</si>
  <si>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</si>
  <si>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</si>
  <si>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</si>
  <si>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</si>
  <si>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</si>
  <si>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</si>
  <si>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</si>
  <si>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</si>
  <si>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</si>
  <si>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</si>
  <si>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</si>
  <si>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</si>
  <si>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</si>
  <si>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</si>
  <si>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</si>
  <si>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</si>
  <si>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</si>
  <si>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</si>
  <si>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</si>
  <si>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</si>
  <si>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</si>
  <si>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</si>
  <si>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</si>
  <si>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</si>
  <si>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</si>
  <si>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</si>
  <si>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</si>
  <si>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</si>
  <si>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</si>
  <si>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</si>
  <si>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</si>
  <si>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</si>
  <si>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</si>
  <si>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</si>
  <si>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</si>
  <si>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</si>
  <si>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</si>
  <si>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</si>
  <si>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</si>
  <si>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</si>
  <si>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</si>
  <si>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</si>
  <si>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</si>
  <si>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</si>
  <si>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</si>
  <si>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</si>
  <si>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</si>
  <si>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</si>
  <si>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</si>
  <si>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</si>
  <si>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</si>
  <si>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</si>
  <si>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</si>
  <si>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</si>
  <si>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</si>
  <si>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</si>
  <si>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</si>
  <si>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</si>
  <si>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</si>
  <si>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</si>
  <si>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</si>
  <si>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</si>
  <si>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</si>
  <si>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</si>
  <si>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</si>
  <si>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</si>
  <si>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</si>
  <si>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</si>
  <si>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</si>
  <si>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</si>
  <si>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</si>
  <si>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</si>
  <si>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</si>
  <si>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</si>
  <si>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</si>
  <si>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</si>
  <si>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</si>
  <si>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</si>
  <si>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</si>
  <si>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</si>
  <si>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</si>
  <si>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</si>
  <si>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</si>
  <si>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</si>
  <si>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</si>
  <si>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</si>
  <si>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</si>
  <si>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</si>
  <si>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</si>
  <si>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</si>
  <si>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</si>
  <si>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</si>
  <si>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</si>
  <si>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</si>
  <si>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</si>
  <si>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</si>
  <si>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</si>
  <si>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</si>
  <si>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</si>
  <si>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</si>
  <si>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</si>
  <si>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</si>
  <si>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</si>
  <si>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</si>
  <si>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</si>
  <si>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</si>
  <si>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</si>
  <si>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</si>
  <si>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</si>
  <si>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</si>
  <si>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</si>
  <si>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</si>
  <si>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</si>
  <si>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</si>
  <si>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</si>
  <si>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</si>
  <si>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</si>
  <si>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</si>
  <si>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</si>
  <si>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</si>
  <si>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</si>
  <si>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</si>
  <si>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</si>
  <si>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</si>
  <si>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</si>
  <si>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</si>
  <si>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</si>
  <si>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</si>
  <si>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</si>
  <si>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</si>
  <si>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</si>
  <si>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</si>
  <si>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</si>
  <si>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</si>
  <si>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</si>
  <si>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</si>
  <si>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</si>
  <si>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</si>
  <si>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</si>
  <si>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</si>
  <si>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</si>
  <si>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</si>
  <si>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</si>
  <si>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</si>
  <si>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</si>
  <si>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</si>
  <si>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</si>
  <si>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</si>
  <si>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</si>
  <si>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</si>
  <si>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</si>
  <si>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</si>
  <si>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</si>
  <si>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</si>
  <si>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</si>
  <si>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</si>
  <si>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</si>
  <si>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</si>
  <si>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</si>
  <si>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</si>
  <si>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</si>
  <si>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</si>
  <si>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</si>
  <si>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</si>
  <si>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</si>
  <si>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</si>
  <si>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</si>
  <si>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</si>
  <si>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</si>
  <si>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</si>
  <si>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</si>
  <si>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</si>
  <si>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</si>
  <si>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</si>
  <si>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</si>
  <si>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</si>
  <si>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</si>
  <si>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</si>
  <si>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</si>
  <si>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</si>
  <si>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</si>
  <si>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</si>
  <si>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</si>
  <si>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</si>
  <si>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</si>
  <si>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</si>
  <si>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</si>
  <si>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</si>
  <si>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</si>
  <si>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</si>
  <si>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</si>
  <si>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</si>
  <si>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</si>
  <si>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</si>
  <si>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</si>
  <si>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</si>
  <si>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</si>
  <si>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</si>
  <si>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</si>
  <si>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</si>
  <si>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</si>
  <si>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</si>
  <si>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</si>
  <si>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</si>
  <si>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</si>
  <si>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</si>
  <si>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</si>
  <si>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</si>
  <si>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</si>
  <si>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</si>
  <si>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</si>
  <si>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</si>
  <si>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</si>
  <si>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</si>
  <si>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</si>
  <si>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</si>
  <si>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</si>
  <si>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</si>
  <si>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</si>
  <si>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</si>
  <si>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</si>
  <si>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</si>
  <si>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</si>
  <si>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</si>
  <si>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</si>
  <si>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</si>
  <si>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</si>
  <si>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</si>
  <si>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</si>
  <si>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</si>
  <si>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</si>
  <si>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</si>
  <si>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</si>
  <si>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</si>
  <si>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</si>
  <si>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</si>
  <si>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</si>
  <si>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</si>
  <si>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</si>
  <si>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</si>
  <si>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</si>
  <si>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</si>
  <si>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</si>
  <si>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</si>
  <si>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</si>
  <si>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</si>
  <si>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</si>
  <si>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</si>
  <si>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</si>
  <si>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</si>
  <si>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</si>
  <si>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</si>
  <si>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</si>
  <si>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</si>
  <si>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</si>
  <si>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</si>
  <si>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</si>
  <si>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</si>
  <si>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</si>
  <si>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</si>
  <si>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</si>
  <si>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</si>
  <si>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</si>
  <si>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</si>
  <si>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</si>
  <si>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</si>
  <si>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</si>
  <si>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</si>
  <si>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</si>
  <si>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</si>
  <si>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</si>
  <si>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</si>
  <si>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</si>
  <si>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</si>
  <si>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</si>
  <si>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</si>
  <si>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</si>
  <si>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</si>
  <si>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</si>
  <si>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</si>
  <si>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</si>
  <si>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</si>
  <si>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</si>
  <si>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</si>
  <si>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</si>
  <si>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</si>
  <si>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</si>
  <si>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</si>
  <si>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</si>
  <si>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</si>
  <si>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</si>
  <si>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</si>
  <si>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</si>
  <si>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</si>
  <si>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</si>
  <si>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</si>
  <si>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</si>
  <si>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</si>
  <si>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</si>
  <si>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</si>
  <si>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</si>
  <si>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</si>
  <si>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</si>
  <si>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</si>
  <si>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</si>
  <si>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</si>
  <si>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</si>
  <si>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</si>
  <si>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</si>
  <si>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</si>
  <si>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</si>
  <si>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</si>
  <si>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</si>
  <si>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</si>
  <si>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</si>
  <si>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</si>
  <si>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</si>
  <si>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</si>
  <si>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</si>
  <si>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</si>
  <si>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</si>
  <si>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</si>
  <si>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</si>
  <si>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</si>
  <si>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</si>
  <si>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</si>
  <si>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</si>
  <si>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</si>
  <si>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</si>
  <si>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</si>
  <si>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</si>
  <si>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</si>
  <si>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</si>
  <si>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</si>
  <si>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</si>
  <si>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</si>
  <si>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</si>
  <si>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</si>
  <si>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</si>
  <si>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</si>
  <si>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</si>
  <si>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</si>
  <si>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</si>
  <si>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</si>
  <si>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</si>
  <si>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</si>
  <si>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</si>
  <si>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</si>
  <si>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</si>
  <si>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</si>
  <si>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</si>
  <si>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</si>
  <si>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</si>
  <si>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</si>
  <si>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</si>
  <si>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</si>
  <si>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</si>
  <si>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</si>
  <si>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</si>
  <si>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</si>
  <si>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</si>
  <si>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</si>
  <si>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</si>
  <si>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</si>
  <si>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</si>
  <si>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</si>
  <si>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</si>
  <si>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</si>
  <si>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</si>
  <si>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</si>
  <si>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</si>
  <si>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</si>
  <si>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</si>
  <si>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</si>
  <si>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</si>
  <si>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</si>
  <si>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</si>
  <si>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</si>
  <si>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</si>
  <si>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</si>
  <si>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</si>
  <si>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</si>
  <si>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</si>
  <si>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</si>
  <si>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</si>
  <si>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</si>
  <si>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</si>
  <si>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</si>
  <si>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</si>
  <si>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</si>
  <si>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</si>
  <si>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</si>
  <si>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</si>
  <si>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</si>
  <si>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</si>
  <si>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</si>
  <si>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</si>
  <si>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</si>
  <si>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</si>
  <si>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</si>
  <si>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</si>
  <si>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</si>
  <si>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</si>
  <si>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</si>
  <si>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</si>
  <si>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</si>
  <si>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</si>
  <si>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</si>
  <si>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</si>
  <si>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</si>
  <si>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</si>
  <si>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</si>
  <si>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</si>
  <si>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</si>
  <si>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</si>
  <si>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</si>
  <si>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</si>
  <si>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</si>
  <si>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</si>
  <si>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</si>
  <si>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</si>
  <si>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</si>
  <si>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</si>
  <si>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</si>
  <si>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</si>
  <si>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</si>
  <si>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</si>
  <si>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</si>
  <si>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</si>
  <si>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</si>
  <si>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</si>
  <si>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</si>
  <si>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</si>
  <si>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</si>
  <si>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</si>
  <si>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</si>
  <si>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</si>
  <si>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</si>
  <si>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</si>
  <si>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</si>
  <si>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</si>
  <si>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</si>
  <si>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</si>
  <si>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</si>
  <si>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</si>
  <si>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</si>
  <si>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</si>
  <si>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</si>
  <si>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</si>
  <si>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</si>
  <si>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</si>
  <si>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</si>
  <si>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</si>
  <si>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</si>
  <si>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</si>
  <si>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</si>
  <si>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</si>
  <si>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</si>
  <si>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</si>
  <si>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</si>
  <si>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</si>
  <si>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</si>
  <si>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</si>
  <si>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</si>
  <si>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</si>
  <si>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</si>
  <si>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</si>
  <si>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</si>
  <si>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</si>
  <si>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</si>
  <si>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</si>
  <si>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</si>
  <si>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</si>
  <si>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</si>
  <si>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</si>
  <si>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</si>
  <si>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</si>
  <si>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</si>
  <si>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</si>
  <si>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</si>
  <si>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</si>
  <si>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</si>
  <si>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</si>
  <si>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</si>
  <si>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</si>
  <si>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</si>
  <si>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</si>
  <si>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</si>
  <si>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</si>
  <si>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</si>
  <si>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</si>
  <si>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</si>
  <si>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</si>
  <si>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</si>
  <si>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</si>
  <si>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</si>
  <si>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</si>
  <si>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</si>
  <si>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</si>
  <si>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</si>
  <si>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</si>
  <si>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</si>
  <si>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</si>
  <si>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</si>
  <si>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</si>
  <si>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</si>
  <si>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</si>
  <si>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</si>
  <si>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</si>
  <si>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</si>
  <si>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</si>
  <si>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</si>
  <si>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</si>
  <si>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</si>
  <si>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</si>
  <si>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</si>
  <si>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</si>
  <si>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</si>
  <si>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</si>
  <si>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</si>
  <si>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</si>
  <si>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</si>
  <si>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</si>
  <si>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</si>
  <si>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</si>
  <si>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</si>
  <si>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</si>
  <si>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</si>
  <si>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</si>
  <si>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</si>
  <si>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</si>
  <si>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</si>
  <si>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</si>
  <si>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</si>
  <si>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</si>
  <si>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</si>
  <si>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</si>
  <si>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</si>
  <si>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</si>
  <si>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</si>
  <si>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</si>
  <si>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</si>
  <si>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</si>
  <si>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</si>
  <si>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</si>
  <si>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</si>
  <si>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</si>
  <si>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</si>
  <si>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</si>
  <si>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</si>
  <si>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</si>
  <si>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</si>
  <si>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</si>
  <si>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</si>
  <si>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</si>
  <si>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</si>
  <si>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</si>
  <si>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</si>
  <si>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</si>
  <si>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</si>
  <si>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</si>
  <si>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</si>
  <si>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</si>
  <si>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</si>
  <si>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</si>
  <si>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</si>
  <si>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</si>
  <si>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</si>
  <si>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</si>
  <si>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</si>
  <si>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</si>
  <si>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</si>
  <si>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</si>
  <si>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</si>
  <si>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</si>
  <si>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</si>
  <si>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</si>
  <si>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</si>
  <si>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</si>
  <si>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</si>
  <si>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</si>
  <si>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</si>
  <si>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</si>
  <si>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</si>
  <si>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</si>
  <si>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</si>
  <si>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</si>
  <si>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</si>
  <si>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</si>
  <si>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</si>
  <si>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</si>
  <si>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</si>
  <si>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</si>
  <si>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</si>
  <si>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</si>
  <si>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</si>
  <si>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</si>
  <si>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</si>
  <si>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</si>
  <si>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</si>
  <si>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</si>
  <si>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</si>
  <si>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</si>
  <si>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</si>
  <si>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</si>
  <si>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</si>
  <si>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</si>
  <si>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</si>
  <si>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</si>
  <si>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</si>
  <si>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</si>
  <si>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</si>
  <si>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</si>
  <si>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</si>
  <si>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</si>
  <si>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</si>
  <si>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</si>
  <si>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</si>
  <si>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</si>
  <si>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</si>
  <si>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</si>
  <si>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</si>
  <si>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</si>
  <si>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</si>
  <si>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</si>
  <si>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</si>
  <si>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</si>
  <si>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</si>
  <si>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</si>
  <si>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</si>
  <si>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</si>
  <si>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</si>
  <si>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</si>
  <si>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</si>
  <si>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</si>
  <si>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</si>
  <si>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</si>
  <si>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</si>
  <si>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</si>
  <si>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</si>
  <si>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</si>
  <si>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</si>
  <si>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</si>
  <si>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</si>
  <si>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</si>
  <si>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</si>
  <si>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</si>
  <si>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</si>
  <si>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</si>
  <si>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</si>
  <si>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</si>
  <si>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</si>
  <si>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</si>
  <si>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</si>
  <si>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</si>
  <si>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</si>
  <si>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</si>
  <si>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</si>
  <si>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</si>
  <si>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</si>
  <si>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</si>
  <si>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</si>
  <si>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</si>
  <si>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</si>
  <si>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</si>
  <si>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</si>
  <si>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</si>
  <si>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</si>
  <si>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</si>
  <si>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</si>
  <si>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</si>
  <si>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</si>
  <si>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</si>
  <si>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</si>
  <si>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</si>
  <si>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</si>
  <si>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</si>
  <si>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</si>
  <si>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</si>
  <si>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</si>
  <si>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</si>
  <si>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</si>
  <si>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</si>
  <si>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</si>
  <si>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</si>
  <si>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</si>
  <si>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</si>
  <si>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</si>
  <si>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</si>
  <si>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</si>
  <si>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</si>
  <si>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</si>
  <si>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</si>
  <si>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</si>
  <si>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</si>
  <si>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</si>
  <si>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</si>
  <si>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</si>
  <si>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</si>
  <si>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</si>
  <si>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</si>
  <si>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</si>
  <si>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</si>
  <si>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</si>
  <si>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</si>
  <si>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</si>
  <si>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</si>
  <si>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</si>
  <si>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</si>
  <si>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</si>
  <si>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</si>
  <si>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</si>
  <si>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</si>
  <si>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</si>
  <si>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</si>
  <si>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</si>
  <si>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</si>
  <si>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</si>
  <si>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</si>
  <si>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</si>
  <si>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</si>
  <si>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</si>
  <si>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</si>
  <si>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</si>
  <si>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</si>
  <si>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</si>
  <si>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</si>
  <si>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</si>
  <si>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</si>
  <si>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</si>
  <si>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</si>
  <si>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</si>
  <si>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Marrakesh pottréttur (mjólkur-/kjötlaus)</t>
  </si>
  <si>
    <t>2026-07-14</t>
  </si>
  <si>
    <t>Aðalréttur → Kjúklingabollur (fisklaust)</t>
  </si>
  <si>
    <t>Aðalréttur → Falafell</t>
  </si>
  <si>
    <t>2026-07-15</t>
  </si>
  <si>
    <t>Aðalréttur → Vegan grjónagrautur (mjólkurlaus)</t>
  </si>
  <si>
    <t>Meðlætisbar → Scar brauð</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</si>
  <si>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</si>
  <si>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</si>
  <si>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</si>
  <si>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</si>
  <si>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</si>
  <si>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</si>
  <si>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</si>
  <si>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</si>
  <si>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</si>
  <si>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</si>
  <si>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</si>
  <si>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</si>
  <si>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</si>
  <si>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</si>
  <si>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</si>
  <si>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</si>
  <si>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</si>
  <si>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</si>
  <si>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</si>
  <si>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</si>
  <si>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</si>
  <si>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</si>
  <si>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</si>
  <si>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</si>
  <si>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</si>
  <si>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</si>
  <si>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</si>
  <si>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</si>
  <si>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</si>
  <si>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</si>
  <si>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</si>
  <si>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</si>
  <si>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</si>
  <si>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</si>
  <si>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</si>
  <si>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</si>
  <si>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</si>
  <si>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</si>
  <si>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</si>
  <si>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</si>
  <si>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</si>
  <si>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</si>
  <si>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</si>
  <si>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</si>
  <si>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</si>
  <si>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</si>
  <si>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</si>
  <si>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</si>
  <si>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</si>
  <si>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</si>
  <si>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</si>
  <si>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</si>
  <si>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</si>
  <si>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</si>
  <si>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</si>
  <si>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</si>
  <si>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</si>
  <si>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</si>
  <si>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</si>
  <si>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</si>
  <si>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</si>
  <si>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</si>
  <si>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</si>
  <si>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</si>
  <si>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</si>
  <si>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</si>
  <si>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</si>
  <si>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</si>
  <si>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</si>
  <si>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</si>
  <si>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</si>
  <si>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</si>
  <si>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</si>
  <si>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</si>
  <si>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</si>
  <si>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</si>
  <si>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</si>
  <si>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</si>
  <si>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</si>
  <si>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</si>
  <si>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</si>
  <si>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</si>
  <si>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</si>
  <si>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</si>
  <si>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</si>
  <si>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</si>
  <si>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</si>
  <si>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</si>
  <si>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</si>
  <si>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</si>
  <si>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</si>
  <si>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</si>
  <si>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</si>
  <si>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</si>
  <si>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</si>
  <si>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</si>
  <si>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</si>
  <si>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</si>
  <si>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</si>
  <si>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</si>
  <si>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</si>
  <si>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</si>
  <si>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</si>
  <si>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</si>
  <si>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</si>
  <si>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</si>
  <si>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</si>
  <si>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</si>
  <si>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</si>
  <si>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</si>
  <si>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</si>
  <si>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</si>
  <si>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</si>
  <si>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</si>
  <si>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</si>
  <si>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</si>
  <si>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</si>
  <si>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</si>
  <si>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</si>
  <si>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</si>
  <si>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</si>
  <si>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</si>
  <si>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</si>
  <si>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</si>
  <si>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</si>
  <si>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</si>
  <si>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</si>
  <si>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</si>
  <si>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</si>
  <si>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</si>
  <si>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</si>
  <si>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</si>
  <si>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</si>
  <si>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</si>
  <si>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</si>
  <si>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</si>
  <si>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</si>
  <si>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</si>
  <si>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</si>
  <si>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</si>
  <si>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</si>
  <si>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</si>
  <si>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</si>
  <si>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</si>
  <si>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</si>
  <si>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</si>
  <si>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</si>
  <si>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</si>
  <si>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</si>
  <si>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</si>
  <si>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</si>
  <si>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</si>
  <si>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</si>
  <si>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</si>
  <si>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</si>
  <si>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</si>
  <si>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</si>
  <si>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</si>
  <si>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</si>
  <si>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</si>
  <si>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</si>
  <si>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</si>
  <si>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</si>
  <si>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</si>
  <si>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</si>
  <si>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</si>
  <si>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</si>
  <si>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</si>
  <si>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</si>
  <si>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</si>
  <si>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</si>
  <si>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</si>
  <si>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</si>
  <si>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</si>
  <si>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</si>
  <si>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</si>
  <si>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</si>
  <si>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</si>
  <si>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</si>
  <si>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</si>
  <si>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</si>
  <si>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</si>
  <si>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</si>
  <si>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</si>
  <si>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</si>
  <si>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</si>
  <si>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</si>
  <si>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</si>
  <si>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</si>
  <si>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</si>
  <si>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</si>
  <si>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</si>
  <si>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</si>
  <si>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</si>
  <si>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</si>
  <si>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</si>
  <si>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</si>
  <si>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</si>
  <si>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</si>
  <si>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</si>
  <si>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</si>
  <si>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</si>
  <si>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</si>
  <si>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</si>
  <si>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</si>
  <si>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</si>
  <si>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</si>
  <si>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</si>
  <si>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</si>
  <si>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</si>
  <si>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</si>
  <si>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</si>
  <si>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</si>
  <si>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</si>
  <si>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</si>
  <si>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</si>
  <si>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</si>
  <si>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</si>
  <si>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</si>
  <si>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</si>
  <si>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</si>
  <si>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</si>
  <si>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</si>
  <si>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</si>
  <si>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</si>
  <si>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</si>
  <si>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</si>
  <si>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</si>
  <si>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</si>
  <si>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</si>
  <si>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</si>
  <si>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</si>
  <si>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</si>
  <si>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</si>
  <si>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</si>
  <si>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</si>
  <si>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</si>
  <si>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</si>
  <si>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</si>
  <si>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</si>
  <si>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</si>
  <si>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</si>
  <si>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</si>
  <si>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</si>
  <si>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</si>
  <si>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</si>
  <si>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</si>
  <si>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</si>
  <si>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</si>
  <si>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</si>
  <si>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</si>
  <si>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1. Veltið ýsu upp úr hveiti, síðan eggja- og mjólkurblöndu og loks raspi.
2. Bakið 180°C í 15-20 mín, kjarnhiti 75°C.
Meðlæti sér: kartöflur og brætt smjör.</t>
  </si>
  <si>
    <t>Veltið ýsu í hjúp og bakið 180°C í 15-20 mín. Meðlæti sér: kartöflur og brætt smjör.</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</si>
  <si>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</si>
  <si>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</si>
  <si>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1. Blandið paprikuduft, hvítlauk, olíu og sítrónu; veltið ýsu upp úr blöndunni.
2. Bakið 180°C í 15-18 mín, kjarnhiti 75°C.
Meðlæti sér: kartöflur og rjómasósa.</t>
  </si>
  <si>
    <t>Bakið paprikukryddaða ýsu 180°C í 15-18 mín. Meðlæti sér: kartöflur og rjómasósa.</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</si>
  <si>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</si>
  <si>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</si>
  <si>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1. Sjóðið vatn með salti, lauk, lárviðarlaufi og piparkornum.
2. Leggið ýsu í og sjóðið við vægan hita í 8-10 mín.
Meðlæti sér: kartöflur og remúlaði.</t>
  </si>
  <si>
    <t>Sjóðið ýsu í kryddsoði 8-10 mín. Meðlæti sér: kartöflur og remúlaði.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</si>
  <si>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</si>
  <si>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</si>
  <si>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1. Raðið fiskibollum á smurðar plötur með smjörklípum.
2. Hitið í ofni 180°C í 15-20 mín, kjarnhiti 75°C.
Meðlæti sér: hrísgrjón og súrsæt sósa.</t>
  </si>
  <si>
    <t>Hitið fiskibollur 180°C í 15-20 mín. Meðlæti sér: hrísgrjón og súrsæt sósa.</t>
  </si>
  <si>
    <t>1. Skerið ýsu í stangir; veltið upp úr hveiti, eggjum og raspi.
2. Bakið 200°C í 12-15 mín, kjarnhiti 75°C.
Meðlæti sér: kartöflur og köld hvítlaukssósa.</t>
  </si>
  <si>
    <t>Bakið fiskistangir 200°C í 12-15 mín. Meðlæti sér: kartöflur og hvítlaukssósa.</t>
  </si>
  <si>
    <t>1. Veltið ýsu upp úr hveiti, eggjum og kryddraspi (paprika, hvítlauksduft).
2. Bakið 200°C í 12-15 mín, kjarnhiti 75°C.
Meðlæti sér: kartöflur og remúlaði.</t>
  </si>
  <si>
    <t>Bakið ýsu í kryddhjúp 200°C í 12-15 mín. Meðlæti sér: kartöflur og remúlaði.</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</si>
  <si>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</si>
  <si>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</si>
  <si>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</si>
  <si>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</si>
  <si>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1. Bræðið smjör með hvítlauk og steinselju.
2. Penslið löngu, raðið á plötur og bakið 180°C í 18-22 mín, kjarnhiti 75°C.
Meðlæti sér: kartöflur.</t>
  </si>
  <si>
    <t>Bakið löngu með hvítlaukssmjöri 180°C í 18-22 mín. Meðlæti sér: kartöflur.</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</si>
  <si>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</si>
  <si>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</si>
  <si>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</si>
  <si>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</si>
  <si>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</si>
  <si>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</si>
  <si>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</si>
  <si>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</si>
  <si>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</si>
  <si>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</si>
  <si>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</si>
  <si>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</si>
  <si>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1. Brúnið hakk og nautakjöt í olíu.
2. Bætið grænmeti, tómötum, tómatpuré og krafti við.
3. Malla við vægan hita í 45-60 mín; smakkið til.
Meðlæti sér: pasta.</t>
  </si>
  <si>
    <t>Brúnið kjöt, malla bolognese 45-60 mín. Meðlæti sér: pasta.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</si>
  <si>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</si>
  <si>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</si>
  <si>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</si>
  <si>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</si>
  <si>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</si>
  <si>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</si>
  <si>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 Brúnið hakk í olíu; bætið lauk og hvítlauk við.
2. Bætið tómatsósu og tómatpuré við; malla 30-45 mín.
Meðlæti sér: pasta og ferskt hrásalat.</t>
  </si>
  <si>
    <t>Brúnið hakk, malla bolognese 30-45 mín. Meðlæti sér: pasta og hrásalat.</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</si>
  <si>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</si>
  <si>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</si>
  <si>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</si>
  <si>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</si>
  <si>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 Brúnið hakk; mýkið lauk og papriku.
2. Bætið tómatsósu, maís og tacokryddi við.
3. Malla í 20-30 mín.
Meðlæti sér: hrísgrjón.</t>
  </si>
  <si>
    <t>Brúnið hakk, malla mexíkógrýtu 20-30 mín. Meðlæti sér: hrísgrjón.</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</si>
  <si>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</si>
  <si>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</si>
  <si>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1. Mótið borgara og grillið/steikið, kjarnhiti 75°C.
2. Ristið brauð.
3. Setjið saman með salati, tómötum, sinnepi og majónesi.
Meðlæti sér: kartöflubátar.</t>
  </si>
  <si>
    <t>Grillið borgara (75°C) og setjið saman í brauði. Meðlæti sér: kartöflubátar.</t>
  </si>
  <si>
    <t>1. Brúnið hakk með tacokryddi; malla með smá vatni í 15-20 mín.
2. Hitið tacoskálar skv. pakka.
3. Setjið saman með salsa, osti, salati, tómötum og sýrðum rjóma.</t>
  </si>
  <si>
    <t>Brúnið tacohakk og berið fram í tacoskálum með salsa og osti.</t>
  </si>
  <si>
    <t>1. Blandið farsi: kjúklingahakk, laukur, egg, rasp og krydd.
2. Mótið bollur og bakið 180°C í 15-18 mín, kjarnhiti 75°C.
3. Hitið í brúnni sósu.
Meðlæti sér: kartöflur.</t>
  </si>
  <si>
    <t>Bakið kjúklingabollur og hitið í brúnni sósu. Meðlæti sér: kartöflur.</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</si>
  <si>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</si>
  <si>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</si>
  <si>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</si>
  <si>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</si>
  <si>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</si>
  <si>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</si>
  <si>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</si>
  <si>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</si>
  <si>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1. Skerið kjúkling í bita; veltið upp úr hveiti, eggjum og kryddraspi.
2. Bakið 200°C í 12-15 mín, kjarnhiti 75°C.
Meðlæti sér: franskar kartöflur og kokteilsósa.</t>
  </si>
  <si>
    <t>Bakið kjúklinganagga 200°C í 12-15 mín (75°C). Meðlæti sér: franskar og kokteilsósa.</t>
  </si>
  <si>
    <t>1. Eldið kjúkling, kjarnhiti 75°C.
2. Ristið brauð.
3. Setjið saman með salati, tómötum, majónesi og sinnepi.
Meðlæti sér: kartöflubátar.</t>
  </si>
  <si>
    <t>Eldið kjúkling (75°C) og setjið saman í brauði. Meðlæti sér: kartöflubátar.</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</si>
  <si>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</si>
  <si>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</si>
  <si>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</si>
  <si>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</si>
  <si>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</si>
  <si>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</si>
  <si>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</si>
  <si>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</si>
  <si>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</si>
  <si>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</si>
  <si>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1. Mýkið lauk og hvítlauk í olíu.
2. Bætið grænmeti, baunum, tómatsósu, maís og tacokryddi við.
3. Malla í 20-30 mín.
Meðlæti sér: hrísgrjón.</t>
  </si>
  <si>
    <t>Malla vegan mexíkógrýtu 20-30 mín. Meðlæti sér: hrísgrjón.</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</si>
  <si>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</si>
  <si>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</si>
  <si>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 Eldið vegan buff skv. leiðbeiningum (ofn 180°C í 12-15 mín).
2. Ristið brauð.
3. Setjið saman með salati, tómötum, vegan majónesi og sinnepi.
Meðlæti sér: kartöflubátar.</t>
  </si>
  <si>
    <t>Eldið vegan buff og setjið saman í brauði. Meðlæti sér: kartöflubátar.</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</si>
  <si>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</si>
  <si>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</si>
  <si>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</si>
  <si>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</si>
  <si>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1. Steikið grænmeti með tacokryddi.
2. Fyllið tortillur með grænmeti, vegan osti og salsa; leggið saman.
3. Bakið/grillið 200°C í 8-10 mín; skerið í báta.</t>
  </si>
  <si>
    <t>Fyllið tortillur með grænmeti og vegan osti, bakið 200°C í 8-10 mín.</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</si>
  <si>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</si>
  <si>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</si>
  <si>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1. Hitið/steikið grænmeti.
2. Smyrjið tortillur með hummus.
3. Fyllið með grænmeti, salati og tómötum og vefjið.
Meðlæti sér: hrísgrjón og salsa.</t>
  </si>
  <si>
    <t>Smyrjið tortillur með hummus, fyllið með grænmeti og vefjið. Meðlæti sér: hrísgrjón og salsa.</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</si>
  <si>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</si>
  <si>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</si>
  <si>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</si>
  <si>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</si>
  <si>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</si>
  <si>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</si>
  <si>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1. Fletjið pizzadeig á plötur.
2. Smyrjið með tómatsósu; dreifið osti, grænmeti og oregano yfir.
3. Bakið 220°C í 12-15 mín; skerið í snitter.</t>
  </si>
  <si>
    <t>Fletjið deig, setjið álegg og bakið 220°C í 12-15 mín.</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</si>
  <si>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</si>
  <si>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</si>
  <si>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</si>
  <si>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</si>
  <si>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1. Mýkið lauk, hvítlauk og engifer; bætið karrí við.
2. Bætið kjúklingabaunum, tómötum og kókosmjólk við.
3. Malla við vægan hita í 20-25 mín.
Meðlæti sér: hrísgrjón.</t>
  </si>
  <si>
    <t>Malla chana masala með kókosmjólk 20-25 mín. Meðlæti sér: hrísgrjón.</t>
  </si>
  <si>
    <t>1. Hitið grænmetisbollur í ofni 180°C í 12-15 mín.
2. Lagið brúna sósu með vatni, smjöri og mjólk.
3. Berið bollur fram með sósunni.
Meðlæti sér: kartöflumús.</t>
  </si>
  <si>
    <t>Hitið grænmetisbollur og lagið brúna sósu. Meðlæti sér: kartöflumús.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</si>
</sst>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s>
  <cellStyleXfs count="3">
    <xf numFmtId="0" fontId="0" fillId="0" borderId="0"/>
    <xf numFmtId="0" fontId="21" fillId="0" borderId="0"/>
    <xf numFmtId="0" fontId="23" fillId="0" borderId="0" applyNumberFormat="0" applyFill="0" applyBorder="0" applyAlignment="0" applyProtection="0"/>
  </cellStyleXfs>
  <cellXfs count="2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32" fillId="41" borderId="35" xfId="0" applyFont="1" applyFill="1" applyBorder="1"/>
    <xf numFmtId="164" fontId="32" fillId="41" borderId="35" xfId="0" applyNumberFormat="1" applyFont="1" applyFill="1" applyBorder="1"/>
    <xf numFmtId="165" fontId="32" fillId="41" borderId="35" xfId="0" applyNumberFormat="1" applyFont="1" applyFill="1" applyBorder="1"/>
    <xf numFmtId="0" fontId="0" fillId="5" borderId="36"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8"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9" xfId="0" applyNumberFormat="1" applyFont="1" applyFill="1" applyBorder="1" applyAlignment="1">
      <alignment horizontal="left" vertical="center" wrapText="1"/>
    </xf>
    <xf numFmtId="1" fontId="3" fillId="13" borderId="39" xfId="0" applyNumberFormat="1" applyFont="1" applyFill="1" applyBorder="1" applyAlignment="1">
      <alignment horizontal="left" vertical="center" wrapText="1"/>
    </xf>
    <xf numFmtId="0" fontId="3" fillId="13" borderId="35" xfId="0" applyFont="1" applyFill="1" applyBorder="1" applyAlignment="1">
      <alignment horizontal="left" vertical="center" wrapText="1"/>
    </xf>
    <xf numFmtId="1" fontId="3" fillId="13" borderId="38" xfId="0" applyNumberFormat="1" applyFont="1" applyFill="1" applyBorder="1" applyAlignment="1">
      <alignment horizontal="left" vertical="center" wrapText="1"/>
    </xf>
    <xf numFmtId="0" fontId="3" fillId="13" borderId="36" xfId="0"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39"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3639</v>
      </c>
    </row>
    <row r="296" spans="1:19" ht="15" customHeight="1">
      <c r="A296" s="194" t="s">
        <v>3640</v>
      </c>
      <c r="B296" s="194" t="s">
        <v>3640</v>
      </c>
      <c r="C296" s="194"/>
      <c r="D296" s="194"/>
      <c r="E296" s="194"/>
      <c r="F296" s="194"/>
      <c r="G296" s="194"/>
      <c r="H296" s="194"/>
      <c r="I296" s="194"/>
      <c r="J296" s="195"/>
      <c r="K296" s="195"/>
      <c r="L296" s="195"/>
      <c r="M296" s="195"/>
      <c r="N296" s="195"/>
      <c r="O296" s="195"/>
      <c r="P296" s="195"/>
      <c r="Q296" s="195"/>
      <c r="R296" s="196"/>
      <c r="S296" s="194" t="s">
        <v>3639</v>
      </c>
    </row>
    <row r="297" spans="1:19" ht="15" customHeight="1">
      <c r="A297" s="194" t="s">
        <v>3641</v>
      </c>
      <c r="B297" s="194" t="s">
        <v>3641</v>
      </c>
      <c r="C297" s="194"/>
      <c r="D297" s="194"/>
      <c r="E297" s="194"/>
      <c r="F297" s="194"/>
      <c r="G297" s="194"/>
      <c r="H297" s="194"/>
      <c r="I297" s="194"/>
      <c r="J297" s="195"/>
      <c r="K297" s="195"/>
      <c r="L297" s="195"/>
      <c r="M297" s="195"/>
      <c r="N297" s="195"/>
      <c r="O297" s="195"/>
      <c r="P297" s="195"/>
      <c r="Q297" s="195"/>
      <c r="R297" s="196"/>
      <c r="S297" s="194" t="s">
        <v>3639</v>
      </c>
    </row>
    <row r="298" spans="1:19" ht="15" customHeight="1">
      <c r="A298" s="194" t="s">
        <v>3642</v>
      </c>
      <c r="B298" s="194" t="s">
        <v>3642</v>
      </c>
      <c r="C298" s="194"/>
      <c r="D298" s="194"/>
      <c r="E298" s="194"/>
      <c r="F298" s="194"/>
      <c r="G298" s="194"/>
      <c r="H298" s="194"/>
      <c r="I298" s="194"/>
      <c r="J298" s="195"/>
      <c r="K298" s="195"/>
      <c r="L298" s="195"/>
      <c r="M298" s="195"/>
      <c r="N298" s="195"/>
      <c r="O298" s="195"/>
      <c r="P298" s="195"/>
      <c r="Q298" s="195"/>
      <c r="R298" s="196"/>
      <c r="S298" s="194" t="s">
        <v>3639</v>
      </c>
    </row>
    <row r="299" spans="1:19" ht="15" customHeight="1">
      <c r="A299" s="194" t="s">
        <v>3643</v>
      </c>
      <c r="B299" s="194" t="s">
        <v>3643</v>
      </c>
      <c r="C299" s="194"/>
      <c r="D299" s="194"/>
      <c r="E299" s="194"/>
      <c r="F299" s="194"/>
      <c r="G299" s="194"/>
      <c r="H299" s="194"/>
      <c r="I299" s="194"/>
      <c r="J299" s="195"/>
      <c r="K299" s="195"/>
      <c r="L299" s="195"/>
      <c r="M299" s="195"/>
      <c r="N299" s="195"/>
      <c r="O299" s="195"/>
      <c r="P299" s="195"/>
      <c r="Q299" s="195"/>
      <c r="R299" s="196"/>
      <c r="S299" s="194" t="s">
        <v>3639</v>
      </c>
    </row>
    <row r="300" spans="1:19" ht="15" customHeight="1">
      <c r="A300" s="194" t="s">
        <v>3644</v>
      </c>
      <c r="B300" s="194" t="s">
        <v>3644</v>
      </c>
      <c r="C300" s="194"/>
      <c r="D300" s="194"/>
      <c r="E300" s="194"/>
      <c r="F300" s="194"/>
      <c r="G300" s="194"/>
      <c r="H300" s="194"/>
      <c r="I300" s="194"/>
      <c r="J300" s="195"/>
      <c r="K300" s="195"/>
      <c r="L300" s="195"/>
      <c r="M300" s="195"/>
      <c r="N300" s="195"/>
      <c r="O300" s="195"/>
      <c r="P300" s="195"/>
      <c r="Q300" s="195"/>
      <c r="R300" s="196"/>
      <c r="S300" s="194" t="s">
        <v>3639</v>
      </c>
    </row>
    <row r="301" spans="1:19" ht="15" customHeight="1">
      <c r="A301" s="194" t="s">
        <v>3645</v>
      </c>
      <c r="B301" s="194" t="s">
        <v>3645</v>
      </c>
      <c r="C301" s="194"/>
      <c r="D301" s="194"/>
      <c r="E301" s="194"/>
      <c r="F301" s="194"/>
      <c r="G301" s="194"/>
      <c r="H301" s="194"/>
      <c r="I301" s="194"/>
      <c r="J301" s="195"/>
      <c r="K301" s="195"/>
      <c r="L301" s="195"/>
      <c r="M301" s="195"/>
      <c r="N301" s="195"/>
      <c r="O301" s="195"/>
      <c r="P301" s="195"/>
      <c r="Q301" s="195"/>
      <c r="R301" s="196"/>
      <c r="S301" s="194" t="s">
        <v>3639</v>
      </c>
    </row>
    <row r="302" spans="1:19" ht="15" customHeight="1">
      <c r="A302" s="194" t="s">
        <v>3646</v>
      </c>
      <c r="B302" s="194" t="s">
        <v>3646</v>
      </c>
      <c r="C302" s="194"/>
      <c r="D302" s="194"/>
      <c r="E302" s="194"/>
      <c r="F302" s="194"/>
      <c r="G302" s="194"/>
      <c r="H302" s="194"/>
      <c r="I302" s="194"/>
      <c r="J302" s="195"/>
      <c r="K302" s="195"/>
      <c r="L302" s="195"/>
      <c r="M302" s="195"/>
      <c r="N302" s="195"/>
      <c r="O302" s="195"/>
      <c r="P302" s="195"/>
      <c r="Q302" s="195"/>
      <c r="R302" s="196"/>
      <c r="S302" s="194" t="s">
        <v>3639</v>
      </c>
    </row>
    <row r="303" spans="1:19" ht="15" customHeight="1">
      <c r="A303" s="194" t="s">
        <v>3647</v>
      </c>
      <c r="B303" s="194" t="s">
        <v>3647</v>
      </c>
      <c r="C303" s="194"/>
      <c r="D303" s="194"/>
      <c r="E303" s="194"/>
      <c r="F303" s="194"/>
      <c r="G303" s="194"/>
      <c r="H303" s="194"/>
      <c r="I303" s="194"/>
      <c r="J303" s="195"/>
      <c r="K303" s="195"/>
      <c r="L303" s="195"/>
      <c r="M303" s="195"/>
      <c r="N303" s="195"/>
      <c r="O303" s="195"/>
      <c r="P303" s="195"/>
      <c r="Q303" s="195"/>
      <c r="R303" s="196"/>
      <c r="S303" s="194" t="s">
        <v>3639</v>
      </c>
    </row>
    <row r="304" spans="1:19" ht="15" customHeight="1">
      <c r="A304" s="194" t="s">
        <v>3648</v>
      </c>
      <c r="B304" s="194" t="s">
        <v>3648</v>
      </c>
      <c r="C304" s="194"/>
      <c r="D304" s="194"/>
      <c r="E304" s="194"/>
      <c r="F304" s="194"/>
      <c r="G304" s="194"/>
      <c r="H304" s="194"/>
      <c r="I304" s="194"/>
      <c r="J304" s="195"/>
      <c r="K304" s="195"/>
      <c r="L304" s="195"/>
      <c r="M304" s="195"/>
      <c r="N304" s="195"/>
      <c r="O304" s="195"/>
      <c r="P304" s="195"/>
      <c r="Q304" s="195"/>
      <c r="R304" s="196"/>
      <c r="S304" s="194" t="s">
        <v>3639</v>
      </c>
    </row>
    <row r="305" spans="1:19" ht="15" customHeight="1">
      <c r="A305" s="194" t="s">
        <v>3649</v>
      </c>
      <c r="B305" s="194" t="s">
        <v>3649</v>
      </c>
      <c r="C305" s="194"/>
      <c r="D305" s="194"/>
      <c r="E305" s="194"/>
      <c r="F305" s="194"/>
      <c r="G305" s="194"/>
      <c r="H305" s="194"/>
      <c r="I305" s="194"/>
      <c r="J305" s="195"/>
      <c r="K305" s="195"/>
      <c r="L305" s="195"/>
      <c r="M305" s="195"/>
      <c r="N305" s="195"/>
      <c r="O305" s="195"/>
      <c r="P305" s="195"/>
      <c r="Q305" s="195"/>
      <c r="R305" s="196"/>
      <c r="S305" s="194" t="s">
        <v>3639</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3639</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3639</v>
      </c>
    </row>
    <row r="308" spans="1:19" ht="15" customHeight="1">
      <c r="A308" s="194" t="s">
        <v>3650</v>
      </c>
      <c r="B308" s="194" t="s">
        <v>3650</v>
      </c>
      <c r="C308" s="194"/>
      <c r="D308" s="194"/>
      <c r="E308" s="194"/>
      <c r="F308" s="194"/>
      <c r="G308" s="194"/>
      <c r="H308" s="194"/>
      <c r="I308" s="194"/>
      <c r="J308" s="195"/>
      <c r="K308" s="195"/>
      <c r="L308" s="195"/>
      <c r="M308" s="195"/>
      <c r="N308" s="195"/>
      <c r="O308" s="195"/>
      <c r="P308" s="195"/>
      <c r="Q308" s="195"/>
      <c r="R308" s="196"/>
      <c r="S308" s="194" t="s">
        <v>3639</v>
      </c>
    </row>
    <row r="309" spans="1:19" ht="15" customHeight="1">
      <c r="A309" s="194" t="s">
        <v>3651</v>
      </c>
      <c r="B309" s="194" t="s">
        <v>3651</v>
      </c>
      <c r="C309" s="194"/>
      <c r="D309" s="194"/>
      <c r="E309" s="194"/>
      <c r="F309" s="194"/>
      <c r="G309" s="194"/>
      <c r="H309" s="194"/>
      <c r="I309" s="194"/>
      <c r="J309" s="195"/>
      <c r="K309" s="195"/>
      <c r="L309" s="195"/>
      <c r="M309" s="195"/>
      <c r="N309" s="195"/>
      <c r="O309" s="195"/>
      <c r="P309" s="195"/>
      <c r="Q309" s="195"/>
      <c r="R309" s="196"/>
      <c r="S309" s="194" t="s">
        <v>3639</v>
      </c>
    </row>
    <row r="310" spans="1:19" ht="15" customHeight="1">
      <c r="A310" s="194" t="s">
        <v>3652</v>
      </c>
      <c r="B310" s="194" t="s">
        <v>3652</v>
      </c>
      <c r="C310" s="194"/>
      <c r="D310" s="194"/>
      <c r="E310" s="194"/>
      <c r="F310" s="194"/>
      <c r="G310" s="194"/>
      <c r="H310" s="194"/>
      <c r="I310" s="194"/>
      <c r="J310" s="195"/>
      <c r="K310" s="195"/>
      <c r="L310" s="195"/>
      <c r="M310" s="195"/>
      <c r="N310" s="195"/>
      <c r="O310" s="195"/>
      <c r="P310" s="195"/>
      <c r="Q310" s="195"/>
      <c r="R310" s="196"/>
      <c r="S310" s="194" t="s">
        <v>3639</v>
      </c>
    </row>
    <row r="311" spans="1:19" ht="15" customHeight="1">
      <c r="A311" s="194" t="s">
        <v>3653</v>
      </c>
      <c r="B311" s="194" t="s">
        <v>3653</v>
      </c>
      <c r="C311" s="194"/>
      <c r="D311" s="194"/>
      <c r="E311" s="194"/>
      <c r="F311" s="194"/>
      <c r="G311" s="194"/>
      <c r="H311" s="194"/>
      <c r="I311" s="194"/>
      <c r="J311" s="195"/>
      <c r="K311" s="195"/>
      <c r="L311" s="195"/>
      <c r="M311" s="195"/>
      <c r="N311" s="195"/>
      <c r="O311" s="195"/>
      <c r="P311" s="195"/>
      <c r="Q311" s="195"/>
      <c r="R311" s="196"/>
      <c r="S311" s="194" t="s">
        <v>3639</v>
      </c>
    </row>
    <row r="312" spans="1:19" ht="15" customHeight="1">
      <c r="A312" s="194" t="s">
        <v>3654</v>
      </c>
      <c r="B312" s="194" t="s">
        <v>3654</v>
      </c>
      <c r="C312" s="194"/>
      <c r="D312" s="194"/>
      <c r="E312" s="194"/>
      <c r="F312" s="194"/>
      <c r="G312" s="194"/>
      <c r="H312" s="194"/>
      <c r="I312" s="194"/>
      <c r="J312" s="195"/>
      <c r="K312" s="195"/>
      <c r="L312" s="195"/>
      <c r="M312" s="195"/>
      <c r="N312" s="195"/>
      <c r="O312" s="195"/>
      <c r="P312" s="195"/>
      <c r="Q312" s="195"/>
      <c r="R312" s="196"/>
      <c r="S312" s="194" t="s">
        <v>3639</v>
      </c>
    </row>
    <row r="313" spans="1:19" ht="15" customHeight="1">
      <c r="A313" s="194" t="s">
        <v>3655</v>
      </c>
      <c r="B313" s="194" t="s">
        <v>3655</v>
      </c>
      <c r="C313" s="194"/>
      <c r="D313" s="194"/>
      <c r="E313" s="194"/>
      <c r="F313" s="194"/>
      <c r="G313" s="194"/>
      <c r="H313" s="194"/>
      <c r="I313" s="194"/>
      <c r="J313" s="195"/>
      <c r="K313" s="195"/>
      <c r="L313" s="195"/>
      <c r="M313" s="195"/>
      <c r="N313" s="195"/>
      <c r="O313" s="195"/>
      <c r="P313" s="195"/>
      <c r="Q313" s="195"/>
      <c r="R313" s="196"/>
      <c r="S313" s="194" t="s">
        <v>3639</v>
      </c>
    </row>
    <row r="314" spans="1:19" ht="15" customHeight="1">
      <c r="A314" s="194" t="s">
        <v>3656</v>
      </c>
      <c r="B314" s="194" t="s">
        <v>3656</v>
      </c>
      <c r="C314" s="194"/>
      <c r="D314" s="194"/>
      <c r="E314" s="194"/>
      <c r="F314" s="194"/>
      <c r="G314" s="194"/>
      <c r="H314" s="194"/>
      <c r="I314" s="194"/>
      <c r="J314" s="195"/>
      <c r="K314" s="195"/>
      <c r="L314" s="195"/>
      <c r="M314" s="195"/>
      <c r="N314" s="195"/>
      <c r="O314" s="195"/>
      <c r="P314" s="195"/>
      <c r="Q314" s="195"/>
      <c r="R314" s="196"/>
      <c r="S314" s="194" t="s">
        <v>3639</v>
      </c>
    </row>
    <row r="315" spans="1:19" ht="15" customHeight="1">
      <c r="A315" s="194" t="s">
        <v>3657</v>
      </c>
      <c r="B315" s="194" t="s">
        <v>3657</v>
      </c>
      <c r="C315" s="194"/>
      <c r="D315" s="194"/>
      <c r="E315" s="194"/>
      <c r="F315" s="194"/>
      <c r="G315" s="194"/>
      <c r="H315" s="194"/>
      <c r="I315" s="194"/>
      <c r="J315" s="195"/>
      <c r="K315" s="195"/>
      <c r="L315" s="195"/>
      <c r="M315" s="195"/>
      <c r="N315" s="195"/>
      <c r="O315" s="195"/>
      <c r="P315" s="195"/>
      <c r="Q315" s="195"/>
      <c r="R315" s="196"/>
      <c r="S315" s="194" t="s">
        <v>3639</v>
      </c>
    </row>
    <row r="316" spans="1:19" ht="15" customHeight="1">
      <c r="A316" s="194" t="s">
        <v>3658</v>
      </c>
      <c r="B316" s="194" t="s">
        <v>3658</v>
      </c>
      <c r="C316" s="194"/>
      <c r="D316" s="194"/>
      <c r="E316" s="194"/>
      <c r="F316" s="194"/>
      <c r="G316" s="194"/>
      <c r="H316" s="194"/>
      <c r="I316" s="194"/>
      <c r="J316" s="195"/>
      <c r="K316" s="195"/>
      <c r="L316" s="195"/>
      <c r="M316" s="195"/>
      <c r="N316" s="195"/>
      <c r="O316" s="195"/>
      <c r="P316" s="195"/>
      <c r="Q316" s="195"/>
      <c r="R316" s="196"/>
      <c r="S316" s="194" t="s">
        <v>3639</v>
      </c>
    </row>
    <row r="317" spans="1:19" ht="15" customHeight="1">
      <c r="A317" s="194" t="s">
        <v>3659</v>
      </c>
      <c r="B317" s="194" t="s">
        <v>3659</v>
      </c>
      <c r="C317" s="194"/>
      <c r="D317" s="194"/>
      <c r="E317" s="194"/>
      <c r="F317" s="194"/>
      <c r="G317" s="194"/>
      <c r="H317" s="194"/>
      <c r="I317" s="194"/>
      <c r="J317" s="195"/>
      <c r="K317" s="195"/>
      <c r="L317" s="195"/>
      <c r="M317" s="195"/>
      <c r="N317" s="195"/>
      <c r="O317" s="195"/>
      <c r="P317" s="195"/>
      <c r="Q317" s="195"/>
      <c r="R317" s="196"/>
      <c r="S317" s="194" t="s">
        <v>3639</v>
      </c>
    </row>
    <row r="318" spans="1:19" ht="15" customHeight="1">
      <c r="A318" s="194" t="s">
        <v>3660</v>
      </c>
      <c r="B318" s="194" t="s">
        <v>3660</v>
      </c>
      <c r="C318" s="194"/>
      <c r="D318" s="194"/>
      <c r="E318" s="194"/>
      <c r="F318" s="194"/>
      <c r="G318" s="194"/>
      <c r="H318" s="194"/>
      <c r="I318" s="194"/>
      <c r="J318" s="195"/>
      <c r="K318" s="195"/>
      <c r="L318" s="195"/>
      <c r="M318" s="195"/>
      <c r="N318" s="195"/>
      <c r="O318" s="195"/>
      <c r="P318" s="195"/>
      <c r="Q318" s="195"/>
      <c r="R318" s="196"/>
      <c r="S318" s="194" t="s">
        <v>3639</v>
      </c>
    </row>
    <row r="319" spans="1:19" ht="15" customHeight="1">
      <c r="A319" s="194" t="s">
        <v>3661</v>
      </c>
      <c r="B319" s="194" t="s">
        <v>3661</v>
      </c>
      <c r="C319" s="194"/>
      <c r="D319" s="194"/>
      <c r="E319" s="194"/>
      <c r="F319" s="194"/>
      <c r="G319" s="194"/>
      <c r="H319" s="194"/>
      <c r="I319" s="194"/>
      <c r="J319" s="195"/>
      <c r="K319" s="195"/>
      <c r="L319" s="195"/>
      <c r="M319" s="195"/>
      <c r="N319" s="195"/>
      <c r="O319" s="195"/>
      <c r="P319" s="195"/>
      <c r="Q319" s="195"/>
      <c r="R319" s="196"/>
      <c r="S319" s="194" t="s">
        <v>3639</v>
      </c>
    </row>
    <row r="320" spans="1:19" ht="15" customHeight="1">
      <c r="A320" s="194" t="s">
        <v>3662</v>
      </c>
      <c r="B320" s="194" t="s">
        <v>3662</v>
      </c>
      <c r="C320" s="194"/>
      <c r="D320" s="194"/>
      <c r="E320" s="194"/>
      <c r="F320" s="194"/>
      <c r="G320" s="194"/>
      <c r="H320" s="194"/>
      <c r="I320" s="194"/>
      <c r="J320" s="195"/>
      <c r="K320" s="195"/>
      <c r="L320" s="195"/>
      <c r="M320" s="195"/>
      <c r="N320" s="195"/>
      <c r="O320" s="195"/>
      <c r="P320" s="195"/>
      <c r="Q320" s="195"/>
      <c r="R320" s="196"/>
      <c r="S320" s="194" t="s">
        <v>3639</v>
      </c>
    </row>
    <row r="321" spans="1:19" ht="15" customHeight="1">
      <c r="A321" s="194" t="s">
        <v>3663</v>
      </c>
      <c r="B321" s="194" t="s">
        <v>3663</v>
      </c>
      <c r="C321" s="194"/>
      <c r="D321" s="194"/>
      <c r="E321" s="194"/>
      <c r="F321" s="194"/>
      <c r="G321" s="194"/>
      <c r="H321" s="194"/>
      <c r="I321" s="194"/>
      <c r="J321" s="195"/>
      <c r="K321" s="195"/>
      <c r="L321" s="195"/>
      <c r="M321" s="195"/>
      <c r="N321" s="195"/>
      <c r="O321" s="195"/>
      <c r="P321" s="195"/>
      <c r="Q321" s="195"/>
      <c r="R321" s="196"/>
      <c r="S321" s="194" t="s">
        <v>3639</v>
      </c>
    </row>
    <row r="322" spans="1:19" ht="15" customHeight="1">
      <c r="A322" s="194" t="s">
        <v>3664</v>
      </c>
      <c r="B322" s="194" t="s">
        <v>3664</v>
      </c>
      <c r="C322" s="194"/>
      <c r="D322" s="194"/>
      <c r="E322" s="194"/>
      <c r="F322" s="194"/>
      <c r="G322" s="194"/>
      <c r="H322" s="194"/>
      <c r="I322" s="194"/>
      <c r="J322" s="195"/>
      <c r="K322" s="195"/>
      <c r="L322" s="195"/>
      <c r="M322" s="195"/>
      <c r="N322" s="195"/>
      <c r="O322" s="195"/>
      <c r="P322" s="195"/>
      <c r="Q322" s="195"/>
      <c r="R322" s="196"/>
      <c r="S322" s="194" t="s">
        <v>3639</v>
      </c>
    </row>
    <row r="323" spans="1:19" ht="15" customHeight="1">
      <c r="A323" s="194" t="s">
        <v>3665</v>
      </c>
      <c r="B323" s="194" t="s">
        <v>3665</v>
      </c>
      <c r="C323" s="194"/>
      <c r="D323" s="194"/>
      <c r="E323" s="194"/>
      <c r="F323" s="194"/>
      <c r="G323" s="194"/>
      <c r="H323" s="194"/>
      <c r="I323" s="194"/>
      <c r="J323" s="195"/>
      <c r="K323" s="195"/>
      <c r="L323" s="195"/>
      <c r="M323" s="195"/>
      <c r="N323" s="195"/>
      <c r="O323" s="195"/>
      <c r="P323" s="195"/>
      <c r="Q323" s="195"/>
      <c r="R323" s="196"/>
      <c r="S323" s="194" t="s">
        <v>3639</v>
      </c>
    </row>
    <row r="324" spans="1:19" ht="15" customHeight="1">
      <c r="A324" s="194" t="s">
        <v>3666</v>
      </c>
      <c r="B324" s="194" t="s">
        <v>3666</v>
      </c>
      <c r="C324" s="194"/>
      <c r="D324" s="194"/>
      <c r="E324" s="194"/>
      <c r="F324" s="194"/>
      <c r="G324" s="194"/>
      <c r="H324" s="194"/>
      <c r="I324" s="194"/>
      <c r="J324" s="195"/>
      <c r="K324" s="195"/>
      <c r="L324" s="195"/>
      <c r="M324" s="195"/>
      <c r="N324" s="195"/>
      <c r="O324" s="195"/>
      <c r="P324" s="195"/>
      <c r="Q324" s="195"/>
      <c r="R324" s="196"/>
      <c r="S324" s="194" t="s">
        <v>3639</v>
      </c>
    </row>
    <row r="325" spans="1:19" ht="15" customHeight="1">
      <c r="A325" s="194" t="s">
        <v>3667</v>
      </c>
      <c r="B325" s="194" t="s">
        <v>3667</v>
      </c>
      <c r="C325" s="194"/>
      <c r="D325" s="194"/>
      <c r="E325" s="194"/>
      <c r="F325" s="194"/>
      <c r="G325" s="194"/>
      <c r="H325" s="194"/>
      <c r="I325" s="194"/>
      <c r="J325" s="195"/>
      <c r="K325" s="195"/>
      <c r="L325" s="195"/>
      <c r="M325" s="195"/>
      <c r="N325" s="195"/>
      <c r="O325" s="195"/>
      <c r="P325" s="195"/>
      <c r="Q325" s="195"/>
      <c r="R325" s="196"/>
      <c r="S325" s="194" t="s">
        <v>3639</v>
      </c>
    </row>
    <row r="326" spans="1:19" ht="15" customHeight="1">
      <c r="A326" s="194" t="s">
        <v>3668</v>
      </c>
      <c r="B326" s="194" t="s">
        <v>3668</v>
      </c>
      <c r="C326" s="194"/>
      <c r="D326" s="194"/>
      <c r="E326" s="194"/>
      <c r="F326" s="194"/>
      <c r="G326" s="194"/>
      <c r="H326" s="194"/>
      <c r="I326" s="194"/>
      <c r="J326" s="195"/>
      <c r="K326" s="195"/>
      <c r="L326" s="195"/>
      <c r="M326" s="195"/>
      <c r="N326" s="195"/>
      <c r="O326" s="195"/>
      <c r="P326" s="195"/>
      <c r="Q326" s="195"/>
      <c r="R326" s="196"/>
      <c r="S326" s="194" t="s">
        <v>3639</v>
      </c>
    </row>
    <row r="327" spans="1:19" ht="15" customHeight="1">
      <c r="A327" s="194" t="s">
        <v>3669</v>
      </c>
      <c r="B327" s="194" t="s">
        <v>3669</v>
      </c>
      <c r="C327" s="194"/>
      <c r="D327" s="194"/>
      <c r="E327" s="194"/>
      <c r="F327" s="194"/>
      <c r="G327" s="194"/>
      <c r="H327" s="194"/>
      <c r="I327" s="194"/>
      <c r="J327" s="195"/>
      <c r="K327" s="195"/>
      <c r="L327" s="195"/>
      <c r="M327" s="195"/>
      <c r="N327" s="195"/>
      <c r="O327" s="195"/>
      <c r="P327" s="195"/>
      <c r="Q327" s="195"/>
      <c r="R327" s="196"/>
      <c r="S327" s="194" t="s">
        <v>3639</v>
      </c>
    </row>
    <row r="328" spans="1:19" ht="15" customHeight="1">
      <c r="A328" s="194" t="s">
        <v>3670</v>
      </c>
      <c r="B328" s="194" t="s">
        <v>3670</v>
      </c>
      <c r="C328" s="194"/>
      <c r="D328" s="194"/>
      <c r="E328" s="194"/>
      <c r="F328" s="194"/>
      <c r="G328" s="194"/>
      <c r="H328" s="194"/>
      <c r="I328" s="194"/>
      <c r="J328" s="195"/>
      <c r="K328" s="195"/>
      <c r="L328" s="195"/>
      <c r="M328" s="195"/>
      <c r="N328" s="195"/>
      <c r="O328" s="195"/>
      <c r="P328" s="195"/>
      <c r="Q328" s="195"/>
      <c r="R328" s="196"/>
      <c r="S328" s="194" t="s">
        <v>3639</v>
      </c>
    </row>
    <row r="329" spans="1:19" ht="15" customHeight="1">
      <c r="A329" s="194" t="s">
        <v>3671</v>
      </c>
      <c r="B329" s="194" t="s">
        <v>3671</v>
      </c>
      <c r="C329" s="194"/>
      <c r="D329" s="194"/>
      <c r="E329" s="194"/>
      <c r="F329" s="194"/>
      <c r="G329" s="194"/>
      <c r="H329" s="194"/>
      <c r="I329" s="194"/>
      <c r="J329" s="195"/>
      <c r="K329" s="195"/>
      <c r="L329" s="195"/>
      <c r="M329" s="195"/>
      <c r="N329" s="195"/>
      <c r="O329" s="195"/>
      <c r="P329" s="195"/>
      <c r="Q329" s="195"/>
      <c r="R329" s="196"/>
      <c r="S329" s="194" t="s">
        <v>3639</v>
      </c>
    </row>
    <row r="330" spans="1:19" ht="15" customHeight="1">
      <c r="A330" s="194" t="s">
        <v>3672</v>
      </c>
      <c r="B330" s="194" t="s">
        <v>3672</v>
      </c>
      <c r="C330" s="194"/>
      <c r="D330" s="194"/>
      <c r="E330" s="194"/>
      <c r="F330" s="194"/>
      <c r="G330" s="194"/>
      <c r="H330" s="194"/>
      <c r="I330" s="194"/>
      <c r="J330" s="195"/>
      <c r="K330" s="195"/>
      <c r="L330" s="195"/>
      <c r="M330" s="195"/>
      <c r="N330" s="195"/>
      <c r="O330" s="195"/>
      <c r="P330" s="195"/>
      <c r="Q330" s="195"/>
      <c r="R330" s="196"/>
      <c r="S330" s="194" t="s">
        <v>3639</v>
      </c>
    </row>
    <row r="331" spans="1:19" ht="15" customHeight="1">
      <c r="A331" s="194" t="s">
        <v>3673</v>
      </c>
      <c r="B331" s="194" t="s">
        <v>3673</v>
      </c>
      <c r="C331" s="194"/>
      <c r="D331" s="194"/>
      <c r="E331" s="194"/>
      <c r="F331" s="194"/>
      <c r="G331" s="194"/>
      <c r="H331" s="194"/>
      <c r="I331" s="194"/>
      <c r="J331" s="195"/>
      <c r="K331" s="195"/>
      <c r="L331" s="195"/>
      <c r="M331" s="195"/>
      <c r="N331" s="195"/>
      <c r="O331" s="195"/>
      <c r="P331" s="195"/>
      <c r="Q331" s="195"/>
      <c r="R331" s="196"/>
      <c r="S331" s="194" t="s">
        <v>3639</v>
      </c>
    </row>
    <row r="332" spans="1:19" ht="15" customHeight="1">
      <c r="A332" s="194" t="s">
        <v>3674</v>
      </c>
      <c r="B332" s="194" t="s">
        <v>3674</v>
      </c>
      <c r="C332" s="194"/>
      <c r="D332" s="194"/>
      <c r="E332" s="194"/>
      <c r="F332" s="194"/>
      <c r="G332" s="194"/>
      <c r="H332" s="194"/>
      <c r="I332" s="194"/>
      <c r="J332" s="195"/>
      <c r="K332" s="195"/>
      <c r="L332" s="195"/>
      <c r="M332" s="195"/>
      <c r="N332" s="195"/>
      <c r="O332" s="195"/>
      <c r="P332" s="195"/>
      <c r="Q332" s="195"/>
      <c r="R332" s="196"/>
      <c r="S332" s="194" t="s">
        <v>3639</v>
      </c>
    </row>
    <row r="333" spans="1:19" ht="15" customHeight="1">
      <c r="A333" s="194" t="s">
        <v>3675</v>
      </c>
      <c r="B333" s="194" t="s">
        <v>3675</v>
      </c>
      <c r="C333" s="194"/>
      <c r="D333" s="194"/>
      <c r="E333" s="194"/>
      <c r="F333" s="194"/>
      <c r="G333" s="194"/>
      <c r="H333" s="194"/>
      <c r="I333" s="194"/>
      <c r="J333" s="195"/>
      <c r="K333" s="195"/>
      <c r="L333" s="195"/>
      <c r="M333" s="195"/>
      <c r="N333" s="195"/>
      <c r="O333" s="195"/>
      <c r="P333" s="195"/>
      <c r="Q333" s="195"/>
      <c r="R333" s="196"/>
      <c r="S333" s="194" t="s">
        <v>3639</v>
      </c>
    </row>
    <row r="334" spans="1:19" ht="15" customHeight="1">
      <c r="A334" s="194" t="s">
        <v>3676</v>
      </c>
      <c r="B334" s="194" t="s">
        <v>3676</v>
      </c>
      <c r="C334" s="194"/>
      <c r="D334" s="194"/>
      <c r="E334" s="194"/>
      <c r="F334" s="194"/>
      <c r="G334" s="194"/>
      <c r="H334" s="194"/>
      <c r="I334" s="194"/>
      <c r="J334" s="195"/>
      <c r="K334" s="195"/>
      <c r="L334" s="195"/>
      <c r="M334" s="195"/>
      <c r="N334" s="195"/>
      <c r="O334" s="195"/>
      <c r="P334" s="195"/>
      <c r="Q334" s="195"/>
      <c r="R334" s="196"/>
      <c r="S334" s="194" t="s">
        <v>3639</v>
      </c>
    </row>
    <row r="335" spans="1:19" ht="15" customHeight="1">
      <c r="A335" s="194" t="s">
        <v>3677</v>
      </c>
      <c r="B335" s="194" t="s">
        <v>3677</v>
      </c>
      <c r="C335" s="194"/>
      <c r="D335" s="194"/>
      <c r="E335" s="194"/>
      <c r="F335" s="194"/>
      <c r="G335" s="194"/>
      <c r="H335" s="194"/>
      <c r="I335" s="194"/>
      <c r="J335" s="195"/>
      <c r="K335" s="195"/>
      <c r="L335" s="195"/>
      <c r="M335" s="195"/>
      <c r="N335" s="195"/>
      <c r="O335" s="195"/>
      <c r="P335" s="195"/>
      <c r="Q335" s="195"/>
      <c r="R335" s="196"/>
      <c r="S335" s="194" t="s">
        <v>3639</v>
      </c>
    </row>
    <row r="336" spans="1:19" ht="15" customHeight="1">
      <c r="A336" s="194" t="s">
        <v>3678</v>
      </c>
      <c r="B336" s="194" t="s">
        <v>3678</v>
      </c>
      <c r="C336" s="194"/>
      <c r="D336" s="194"/>
      <c r="E336" s="194"/>
      <c r="F336" s="194"/>
      <c r="G336" s="194"/>
      <c r="H336" s="194"/>
      <c r="I336" s="194"/>
      <c r="J336" s="195"/>
      <c r="K336" s="195"/>
      <c r="L336" s="195"/>
      <c r="M336" s="195"/>
      <c r="N336" s="195"/>
      <c r="O336" s="195"/>
      <c r="P336" s="195"/>
      <c r="Q336" s="195"/>
      <c r="R336" s="196"/>
      <c r="S336" s="194" t="s">
        <v>3639</v>
      </c>
    </row>
    <row r="337" spans="1:19" ht="15" customHeight="1">
      <c r="A337" s="194" t="s">
        <v>3679</v>
      </c>
      <c r="B337" s="194" t="s">
        <v>3679</v>
      </c>
      <c r="C337" s="194"/>
      <c r="D337" s="194"/>
      <c r="E337" s="194"/>
      <c r="F337" s="194"/>
      <c r="G337" s="194"/>
      <c r="H337" s="194"/>
      <c r="I337" s="194"/>
      <c r="J337" s="195"/>
      <c r="K337" s="195"/>
      <c r="L337" s="195"/>
      <c r="M337" s="195"/>
      <c r="N337" s="195"/>
      <c r="O337" s="195"/>
      <c r="P337" s="195"/>
      <c r="Q337" s="195"/>
      <c r="R337" s="196"/>
      <c r="S337" s="194" t="s">
        <v>3639</v>
      </c>
    </row>
    <row r="338" spans="1:19" ht="15" customHeight="1">
      <c r="A338" s="194" t="s">
        <v>3680</v>
      </c>
      <c r="B338" s="194" t="s">
        <v>3680</v>
      </c>
      <c r="C338" s="194"/>
      <c r="D338" s="194"/>
      <c r="E338" s="194"/>
      <c r="F338" s="194"/>
      <c r="G338" s="194"/>
      <c r="H338" s="194"/>
      <c r="I338" s="194"/>
      <c r="J338" s="195"/>
      <c r="K338" s="195"/>
      <c r="L338" s="195"/>
      <c r="M338" s="195"/>
      <c r="N338" s="195"/>
      <c r="O338" s="195"/>
      <c r="P338" s="195"/>
      <c r="Q338" s="195"/>
      <c r="R338" s="196"/>
      <c r="S338" s="194" t="s">
        <v>3639</v>
      </c>
    </row>
    <row r="339" spans="1:19" ht="15" customHeight="1">
      <c r="A339" s="194" t="s">
        <v>3681</v>
      </c>
      <c r="B339" s="194" t="s">
        <v>3681</v>
      </c>
      <c r="C339" s="194"/>
      <c r="D339" s="194"/>
      <c r="E339" s="194"/>
      <c r="F339" s="194"/>
      <c r="G339" s="194"/>
      <c r="H339" s="194"/>
      <c r="I339" s="194"/>
      <c r="J339" s="195"/>
      <c r="K339" s="195"/>
      <c r="L339" s="195"/>
      <c r="M339" s="195"/>
      <c r="N339" s="195"/>
      <c r="O339" s="195"/>
      <c r="P339" s="195"/>
      <c r="Q339" s="195"/>
      <c r="R339" s="196"/>
      <c r="S339" s="194" t="s">
        <v>3639</v>
      </c>
    </row>
    <row r="340" spans="1:19" ht="15" customHeight="1">
      <c r="A340" s="194" t="s">
        <v>3682</v>
      </c>
      <c r="B340" s="194" t="s">
        <v>3682</v>
      </c>
      <c r="C340" s="194"/>
      <c r="D340" s="194"/>
      <c r="E340" s="194"/>
      <c r="F340" s="194"/>
      <c r="G340" s="194"/>
      <c r="H340" s="194"/>
      <c r="I340" s="194"/>
      <c r="J340" s="195"/>
      <c r="K340" s="195"/>
      <c r="L340" s="195"/>
      <c r="M340" s="195"/>
      <c r="N340" s="195"/>
      <c r="O340" s="195"/>
      <c r="P340" s="195"/>
      <c r="Q340" s="195"/>
      <c r="R340" s="196"/>
      <c r="S340" s="194" t="s">
        <v>3639</v>
      </c>
    </row>
    <row r="341" spans="1:19" ht="15" customHeight="1">
      <c r="A341" s="194" t="s">
        <v>3683</v>
      </c>
      <c r="B341" s="194" t="s">
        <v>3683</v>
      </c>
      <c r="C341" s="194"/>
      <c r="D341" s="194"/>
      <c r="E341" s="194"/>
      <c r="F341" s="194"/>
      <c r="G341" s="194"/>
      <c r="H341" s="194"/>
      <c r="I341" s="194"/>
      <c r="J341" s="195"/>
      <c r="K341" s="195"/>
      <c r="L341" s="195"/>
      <c r="M341" s="195"/>
      <c r="N341" s="195"/>
      <c r="O341" s="195"/>
      <c r="P341" s="195"/>
      <c r="Q341" s="195"/>
      <c r="R341" s="196"/>
      <c r="S341" s="194" t="s">
        <v>3639</v>
      </c>
    </row>
    <row r="342" spans="1:19" ht="15" customHeight="1">
      <c r="A342" s="194" t="s">
        <v>3684</v>
      </c>
      <c r="B342" s="194" t="s">
        <v>3684</v>
      </c>
      <c r="C342" s="194"/>
      <c r="D342" s="194"/>
      <c r="E342" s="194"/>
      <c r="F342" s="194"/>
      <c r="G342" s="194"/>
      <c r="H342" s="194"/>
      <c r="I342" s="194"/>
      <c r="J342" s="195"/>
      <c r="K342" s="195"/>
      <c r="L342" s="195"/>
      <c r="M342" s="195"/>
      <c r="N342" s="195"/>
      <c r="O342" s="195"/>
      <c r="P342" s="195"/>
      <c r="Q342" s="195"/>
      <c r="R342" s="196"/>
      <c r="S342" s="194" t="s">
        <v>3639</v>
      </c>
    </row>
    <row r="343" spans="1:19" ht="15" customHeight="1">
      <c r="A343" s="194" t="s">
        <v>3685</v>
      </c>
      <c r="B343" s="194" t="s">
        <v>3685</v>
      </c>
      <c r="C343" s="194"/>
      <c r="D343" s="194"/>
      <c r="E343" s="194"/>
      <c r="F343" s="194"/>
      <c r="G343" s="194"/>
      <c r="H343" s="194"/>
      <c r="I343" s="194"/>
      <c r="J343" s="195"/>
      <c r="K343" s="195"/>
      <c r="L343" s="195"/>
      <c r="M343" s="195"/>
      <c r="N343" s="195"/>
      <c r="O343" s="195"/>
      <c r="P343" s="195"/>
      <c r="Q343" s="195"/>
      <c r="R343" s="196"/>
      <c r="S343" s="194" t="s">
        <v>3639</v>
      </c>
    </row>
    <row r="344" spans="1:19" ht="15" customHeight="1">
      <c r="A344" s="194" t="s">
        <v>3686</v>
      </c>
      <c r="B344" s="194" t="s">
        <v>3686</v>
      </c>
      <c r="C344" s="194"/>
      <c r="D344" s="194"/>
      <c r="E344" s="194"/>
      <c r="F344" s="194"/>
      <c r="G344" s="194"/>
      <c r="H344" s="194"/>
      <c r="I344" s="194"/>
      <c r="J344" s="195"/>
      <c r="K344" s="195"/>
      <c r="L344" s="195"/>
      <c r="M344" s="195"/>
      <c r="N344" s="195"/>
      <c r="O344" s="195"/>
      <c r="P344" s="195"/>
      <c r="Q344" s="195"/>
      <c r="R344" s="196"/>
      <c r="S344" s="194" t="s">
        <v>3639</v>
      </c>
    </row>
    <row r="345" spans="1:19" ht="15" customHeight="1">
      <c r="A345" s="194" t="s">
        <v>3687</v>
      </c>
      <c r="B345" s="194" t="s">
        <v>3687</v>
      </c>
      <c r="C345" s="194"/>
      <c r="D345" s="194"/>
      <c r="E345" s="194"/>
      <c r="F345" s="194"/>
      <c r="G345" s="194"/>
      <c r="H345" s="194"/>
      <c r="I345" s="194"/>
      <c r="J345" s="195"/>
      <c r="K345" s="195"/>
      <c r="L345" s="195"/>
      <c r="M345" s="195"/>
      <c r="N345" s="195"/>
      <c r="O345" s="195"/>
      <c r="P345" s="195"/>
      <c r="Q345" s="195"/>
      <c r="R345" s="196"/>
      <c r="S345" s="194" t="s">
        <v>3639</v>
      </c>
    </row>
    <row r="346" spans="1:19" ht="15" customHeight="1">
      <c r="A346" s="194" t="s">
        <v>3688</v>
      </c>
      <c r="B346" s="194" t="s">
        <v>3688</v>
      </c>
      <c r="C346" s="194"/>
      <c r="D346" s="194"/>
      <c r="E346" s="194"/>
      <c r="F346" s="194"/>
      <c r="G346" s="194"/>
      <c r="H346" s="194"/>
      <c r="I346" s="194"/>
      <c r="J346" s="195"/>
      <c r="K346" s="195"/>
      <c r="L346" s="195"/>
      <c r="M346" s="195"/>
      <c r="N346" s="195"/>
      <c r="O346" s="195"/>
      <c r="P346" s="195"/>
      <c r="Q346" s="195"/>
      <c r="R346" s="196"/>
      <c r="S346" s="194" t="s">
        <v>3639</v>
      </c>
    </row>
    <row r="347" spans="1:19" ht="15" customHeight="1">
      <c r="A347" s="194" t="s">
        <v>3689</v>
      </c>
      <c r="B347" s="194" t="s">
        <v>3689</v>
      </c>
      <c r="C347" s="194"/>
      <c r="D347" s="194"/>
      <c r="E347" s="194"/>
      <c r="F347" s="194"/>
      <c r="G347" s="194"/>
      <c r="H347" s="194"/>
      <c r="I347" s="194"/>
      <c r="J347" s="195"/>
      <c r="K347" s="195"/>
      <c r="L347" s="195"/>
      <c r="M347" s="195"/>
      <c r="N347" s="195"/>
      <c r="O347" s="195"/>
      <c r="P347" s="195"/>
      <c r="Q347" s="195"/>
      <c r="R347" s="196"/>
      <c r="S347" s="194" t="s">
        <v>3639</v>
      </c>
    </row>
    <row r="348" spans="1:19" ht="15" customHeight="1">
      <c r="A348" s="194" t="s">
        <v>3690</v>
      </c>
      <c r="B348" s="194" t="s">
        <v>3690</v>
      </c>
      <c r="C348" s="194"/>
      <c r="D348" s="194"/>
      <c r="E348" s="194"/>
      <c r="F348" s="194"/>
      <c r="G348" s="194"/>
      <c r="H348" s="194"/>
      <c r="I348" s="194"/>
      <c r="J348" s="195"/>
      <c r="K348" s="195"/>
      <c r="L348" s="195"/>
      <c r="M348" s="195"/>
      <c r="N348" s="195"/>
      <c r="O348" s="195"/>
      <c r="P348" s="195"/>
      <c r="Q348" s="195"/>
      <c r="R348" s="196"/>
      <c r="S348" s="194" t="s">
        <v>3639</v>
      </c>
    </row>
    <row r="349" spans="1:19" ht="15" customHeight="1">
      <c r="A349" s="239" t="s">
        <v>723</v>
      </c>
      <c r="B349" s="239" t="s">
        <v>723</v>
      </c>
      <c r="C349" s="239"/>
      <c r="D349" s="239"/>
      <c r="E349" s="239"/>
      <c r="F349" s="239"/>
      <c r="G349" s="239"/>
      <c r="H349" s="239"/>
      <c r="I349" s="239"/>
      <c r="J349" s="240"/>
      <c r="K349" s="240"/>
      <c r="L349" s="240"/>
      <c r="M349" s="240"/>
      <c r="N349" s="240"/>
      <c r="O349" s="240"/>
      <c r="P349" s="240"/>
      <c r="Q349" s="240"/>
      <c r="R349" s="241"/>
      <c r="S349" s="239" t="s">
        <v>3639</v>
      </c>
    </row>
    <row r="350" spans="1:19" ht="15" customHeight="1">
      <c r="A350" s="194" t="s">
        <v>3849</v>
      </c>
      <c r="B350" s="194" t="s">
        <v>3849</v>
      </c>
      <c r="C350" s="194"/>
      <c r="D350" s="194"/>
      <c r="E350" s="194"/>
      <c r="F350" s="194"/>
      <c r="G350" s="194"/>
      <c r="H350" s="194"/>
      <c r="I350" s="194"/>
      <c r="J350" s="195"/>
      <c r="K350" s="195"/>
      <c r="L350" s="195"/>
      <c r="M350" s="195"/>
      <c r="N350" s="195"/>
      <c r="O350" s="195"/>
      <c r="P350" s="195"/>
      <c r="Q350" s="195"/>
      <c r="R350" s="196"/>
      <c r="S350" s="194" t="s">
        <v>3639</v>
      </c>
    </row>
    <row r="351" spans="1:19" ht="15" customHeight="1">
      <c r="A351" s="242"/>
      <c r="B351" s="242"/>
      <c r="C351" s="242"/>
      <c r="D351" s="242"/>
      <c r="E351" s="242"/>
      <c r="F351" s="242"/>
      <c r="G351" s="242"/>
      <c r="H351" s="242"/>
      <c r="I351" s="242"/>
      <c r="J351" s="201"/>
      <c r="K351" s="201"/>
      <c r="L351" s="201"/>
      <c r="M351" s="201"/>
      <c r="N351" s="201"/>
      <c r="O351" s="201"/>
      <c r="P351" s="201"/>
      <c r="Q351" s="201"/>
      <c r="R351" s="202"/>
      <c r="S351" s="242"/>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tabSelected="1" zoomScaleNormal="100" workbookViewId="0">
      <pane xSplit="1" ySplit="2" topLeftCell="B343" activePane="bottomRight" state="frozen"/>
      <selection pane="topRight" activeCell="B1" sqref="B1"/>
      <selection pane="bottomLeft" activeCell="A3" sqref="A3"/>
      <selection pane="bottomRight" activeCell="B290" sqref="B290"/>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3620</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3621</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3622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3623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3624</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5"/>
      <c r="B243" s="205" t="s">
        <v>445</v>
      </c>
      <c r="C243" s="206">
        <v>15000</v>
      </c>
      <c r="D243" s="207" t="s">
        <v>448</v>
      </c>
      <c r="E243" s="207" t="s">
        <v>120</v>
      </c>
      <c r="F243" s="207"/>
      <c r="G243" s="208">
        <f>IF(OR(B243="",C243=""),"",IFERROR(IFERROR(INDEX(Vöruskrá!J:J,MATCH(B243,Vöruskrá!B:B,0)),"")*C243/100000,""))</f>
        <v>110.7</v>
      </c>
      <c r="H243" s="208">
        <f>IF(OR(B243="",C243=""),"",IFERROR(IFERROR(INDEX(Vöruskrá!K:K,MATCH(B243,Vöruskrá!B:B,0)),"")*C243/100000,""))</f>
        <v>12.3</v>
      </c>
      <c r="I243" s="208">
        <f>IF(OR(B243="",C243=""),"",IFERROR(IFERROR(INDEX(Vöruskrá!L:L,MATCH(B243,Vöruskrá!B:B,0)),"")*C243/100000,""))</f>
        <v>7.35</v>
      </c>
      <c r="J243" s="208">
        <f>IF(OR(B243="",C243=""),"",IFERROR(IFERROR(INDEX(Vöruskrá!M:M,MATCH(B243,Vöruskrá!B:B,0)),"")*C243/100000,""))</f>
        <v>0.06</v>
      </c>
      <c r="K243" s="208">
        <f>IF(OR(B243="",C243=""),"",IFERROR(IFERROR(INDEX(Vöruskrá!N:N,MATCH(B243,Vöruskrá!B:B,0)),"")*C243/100000,""))</f>
        <v>0.06</v>
      </c>
      <c r="L243" s="208">
        <f>IF(OR(B243="",C243=""),"",IFERROR(IFERROR(INDEX(Vöruskrá!O:O,MATCH(B243,Vöruskrá!B:B,0)),"")*C243/100000,""))</f>
        <v>0.09</v>
      </c>
      <c r="M243" s="208">
        <f>IF(OR(B243="",C243=""),"",IFERROR(IFERROR(INDEX(Vöruskrá!P:P,MATCH(B243,Vöruskrá!B:B,0)),"")*C243/100000,""))</f>
        <v>0.18</v>
      </c>
      <c r="N243" s="208">
        <f>IF(OR(B243="",C243=""),"",IFERROR(IFERROR(INDEX(Vöruskrá!Q:Q,MATCH(B243,Vöruskrá!B:B,0)),"")*C243/100000,""))</f>
        <v>0</v>
      </c>
      <c r="O243" s="209">
        <f>IF(OR(B243="",C243=""),"",IFERROR(C243/1000*IFERROR(INDEX(Vöruskrá!R:R,MATCH(B243,Vöruskrá!B:B,0)),0)/1000,""))</f>
        <v>0</v>
      </c>
      <c r="P243" s="205"/>
      <c r="Q243" s="206"/>
      <c r="R243" s="205"/>
    </row>
    <row r="244" spans="1:18" ht="50">
      <c r="A244" s="176" t="s">
        <v>3691</v>
      </c>
      <c r="B244" s="176"/>
      <c r="C244" s="177"/>
      <c r="D244" s="211" t="str">
        <f>_xlfn.TEXTJOIN(" | ",TRUE,D245:D251)</f>
        <v>Ýsa | 0 | 0 | 0 | Salt (salt, kekkjavarnarefni E535, lyftiefni E500). | Svartur pipar 100% (Piper nigrum), hitaþurrkað. | Repjuolía</v>
      </c>
      <c r="E244" s="211" t="str" cm="1">
        <f t="array" ref="E244">IFERROR(_xlfn.TEXTJOIN(", ",TRUE,_xlfn.UNIQUE(_xlfn._xlws.FILTER(E245:E251,(E245:E251&lt;&gt;"Engir skráðir")*(E245:E251&lt;&gt;"")))),"Engir skráðir")</f>
        <v>Fiskur</v>
      </c>
      <c r="F244" s="211"/>
      <c r="G244" s="212">
        <f>IFERROR(SUM(G245:G251)/(SUM($C$245:$C$251)/100000),"")</f>
        <v>105.72792272077277</v>
      </c>
      <c r="H244" s="212">
        <f>IFERROR(SUM(H245:H251)/(SUM($C$245:$C$251)/100000),"")</f>
        <v>3.4900410995890034</v>
      </c>
      <c r="I244" s="212">
        <f>IFERROR(SUM(I245:I251)/(SUM($C$245:$C$251)/100000),"")</f>
        <v>0.28643813561864379</v>
      </c>
      <c r="J244" s="212">
        <f>IFERROR(SUM(J245:J251)/(SUM($C$245:$C$251)/100000),"")</f>
        <v>2.0968790312096877</v>
      </c>
      <c r="K244" s="212">
        <f>IFERROR(SUM(K245:K251)/(SUM($C$245:$C$251)/100000),"")</f>
        <v>0.80832491675083251</v>
      </c>
      <c r="L244" s="212">
        <f>IFERROR(SUM(L245:L251)/(SUM($C$245:$C$251)/100000),"")</f>
        <v>18.018279817201826</v>
      </c>
      <c r="M244" s="212">
        <f>IFERROR(SUM(M245:M251)/(SUM($C$245:$C$251)/100000),"")</f>
        <v>1.2128838711612886</v>
      </c>
      <c r="N244" s="212">
        <f>IFERROR(SUM(N245:N251)/(SUM($C$245:$C$251)/100000),"")</f>
        <v>0</v>
      </c>
      <c r="O244" s="213" t="str">
        <f>IF(OR(B244="",C244=""),"",IFERROR(C244/1000*INDEX(Vöruskrá!R:R,MATCH(B244,Vöruskrá!B:B,0))/1000,""))</f>
        <v/>
      </c>
      <c r="P244" s="245" t="s">
        <v>3692</v>
      </c>
      <c r="Q244" s="244" t="s">
        <v>3851</v>
      </c>
      <c r="R244" s="243" t="s">
        <v>3852</v>
      </c>
    </row>
    <row r="245" spans="1:18">
      <c r="A245" s="217"/>
      <c r="B245" s="217" t="s">
        <v>926</v>
      </c>
      <c r="C245" s="218">
        <v>78201</v>
      </c>
      <c r="D245" s="214" t="str">
        <f>IF(B245="","",IFERROR(INDEX(Vöruskrá!F:F,MATCH(B245,Vöruskrá!B:B,0)),""))</f>
        <v>Ýsa</v>
      </c>
      <c r="E245" s="214" t="str">
        <f>IF(B245="","",IFERROR(IF(INDEX(Vöruskrá!G:G,MATCH(B245,Vöruskrá!B:B,0))="","Engir skráðir",INDEX(Vöruskrá!G:G,MATCH(B245,Vöruskrá!B:B,0))),"Engir skráðir"))</f>
        <v>Fiskur</v>
      </c>
      <c r="F245" s="214">
        <f>IF(B245="","",IFERROR(INDEX(Vöruskrá!H:H,MATCH(B245,Vöruskrá!B:B,0)),""))</f>
        <v>0</v>
      </c>
      <c r="G245" s="215">
        <f>IF(OR(B245="",C245=""),"",IFERROR(INDEX(Vöruskrá!J:J,MATCH(B245,Vöruskrá!B:B,0))*C245/100000,""))</f>
        <v>78.200999999999993</v>
      </c>
      <c r="H245" s="215">
        <f>IF(OR(B245="",C245=""),"",IFERROR(INDEX(Vöruskrá!K:K,MATCH(B245,Vöruskrá!B:B,0))*C245/100000,""))</f>
        <v>0.54740699999999998</v>
      </c>
      <c r="I245" s="215">
        <f>IF(OR(B245="",C245=""),"",IFERROR(INDEX(Vöruskrá!L:L,MATCH(B245,Vöruskrá!B:B,0))*C245/100000,""))</f>
        <v>7.8201000000000007E-2</v>
      </c>
      <c r="J245" s="215">
        <f>IF(OR(B245="",C245=""),"",IFERROR(INDEX(Vöruskrá!M:M,MATCH(B245,Vöruskrá!B:B,0))*C245/100000,""))</f>
        <v>0</v>
      </c>
      <c r="K245" s="215">
        <f>IF(OR(B245="",C245=""),"",IFERROR(INDEX(Vöruskrá!N:N,MATCH(B245,Vöruskrá!B:B,0))*C245/100000,""))</f>
        <v>0</v>
      </c>
      <c r="L245" s="215">
        <f>IF(OR(B245="",C245=""),"",IFERROR(INDEX(Vöruskrá!O:O,MATCH(B245,Vöruskrá!B:B,0))*C245/100000,""))</f>
        <v>17.986229999999999</v>
      </c>
      <c r="M245" s="215">
        <f>IF(OR(B245="",C245=""),"",IFERROR(INDEX(Vöruskrá!P:P,MATCH(B245,Vöruskrá!B:B,0))*C245/100000,""))</f>
        <v>0.23460300000000001</v>
      </c>
      <c r="N245" s="215">
        <f>IF(OR(B245="",C245=""),"",IFERROR(INDEX(Vöruskrá!Q:Q,MATCH(B245,Vöruskrá!B:B,0))*C245/100000,""))</f>
        <v>0</v>
      </c>
      <c r="O245" s="216">
        <f>IF(OR(B245="",C245=""),"",IFERROR(C245/1000*INDEX(Vöruskrá!R:R,MATCH(B245,Vöruskrá!B:B,0))/1000,""))</f>
        <v>0</v>
      </c>
      <c r="P245" s="217"/>
      <c r="Q245" s="246"/>
      <c r="R245" s="210"/>
    </row>
    <row r="246" spans="1:18">
      <c r="A246" s="219"/>
      <c r="B246" s="219" t="s">
        <v>3641</v>
      </c>
      <c r="C246" s="220">
        <v>9775</v>
      </c>
      <c r="D246" s="214">
        <f>IF(B246="","",IFERROR(INDEX(Vöruskrá!F:F,MATCH(B246,Vöruskrá!B:B,0)),""))</f>
        <v>0</v>
      </c>
      <c r="E246" s="214" t="str">
        <f>IF(B246="","",IFERROR(IF(INDEX(Vöruskrá!G:G,MATCH(B246,Vöruskrá!B:B,0))="","Engir skráðir",INDEX(Vöruskrá!G:G,MATCH(B246,Vöruskrá!B:B,0))),"Engir skráðir"))</f>
        <v>Engir skráðir</v>
      </c>
      <c r="F246" s="214">
        <f>IF(B246="","",IFERROR(INDEX(Vöruskrá!H:H,MATCH(B246,Vöruskrá!B:B,0)),""))</f>
        <v>0</v>
      </c>
      <c r="G246" s="215">
        <f>IF(OR(B246="",C246=""),"",IFERROR(INDEX(Vöruskrá!J:J,MATCH(B246,Vöruskrá!B:B,0))*C246/100000,""))</f>
        <v>0</v>
      </c>
      <c r="H246" s="215">
        <f>IF(OR(B246="",C246=""),"",IFERROR(INDEX(Vöruskrá!K:K,MATCH(B246,Vöruskrá!B:B,0))*C246/100000,""))</f>
        <v>0</v>
      </c>
      <c r="I246" s="215">
        <f>IF(OR(B246="",C246=""),"",IFERROR(INDEX(Vöruskrá!L:L,MATCH(B246,Vöruskrá!B:B,0))*C246/100000,""))</f>
        <v>0</v>
      </c>
      <c r="J246" s="215">
        <f>IF(OR(B246="",C246=""),"",IFERROR(INDEX(Vöruskrá!M:M,MATCH(B246,Vöruskrá!B:B,0))*C246/100000,""))</f>
        <v>0</v>
      </c>
      <c r="K246" s="215">
        <f>IF(OR(B246="",C246=""),"",IFERROR(INDEX(Vöruskrá!N:N,MATCH(B246,Vöruskrá!B:B,0))*C246/100000,""))</f>
        <v>0</v>
      </c>
      <c r="L246" s="215">
        <f>IF(OR(B246="",C246=""),"",IFERROR(INDEX(Vöruskrá!O:O,MATCH(B246,Vöruskrá!B:B,0))*C246/100000,""))</f>
        <v>0</v>
      </c>
      <c r="M246" s="215">
        <f>IF(OR(B246="",C246=""),"",IFERROR(INDEX(Vöruskrá!P:P,MATCH(B246,Vöruskrá!B:B,0))*C246/100000,""))</f>
        <v>0</v>
      </c>
      <c r="N246" s="215">
        <f>IF(OR(B246="",C246=""),"",IFERROR(INDEX(Vöruskrá!Q:Q,MATCH(B246,Vöruskrá!B:B,0))*C246/100000,""))</f>
        <v>0</v>
      </c>
      <c r="O246" s="216">
        <f>IF(OR(B246="",C246=""),"",IFERROR(C246/1000*INDEX(Vöruskrá!R:R,MATCH(B246,Vöruskrá!B:B,0))/1000,""))</f>
        <v>0</v>
      </c>
      <c r="P246" s="219"/>
      <c r="Q246" s="203"/>
      <c r="R246" s="27"/>
    </row>
    <row r="247" spans="1:18">
      <c r="A247" s="217"/>
      <c r="B247" s="217" t="s">
        <v>2420</v>
      </c>
      <c r="C247" s="218">
        <v>4888</v>
      </c>
      <c r="D247" s="214">
        <f>IF(B247="","",IFERROR(INDEX(Vöruskrá!F:F,MATCH(B247,Vöruskrá!B:B,0)),""))</f>
        <v>0</v>
      </c>
      <c r="E247" s="214" t="str">
        <f>IF(B247="","",IFERROR(IF(INDEX(Vöruskrá!G:G,MATCH(B247,Vöruskrá!B:B,0))="","Engir skráðir",INDEX(Vöruskrá!G:G,MATCH(B247,Vöruskrá!B:B,0))),"Engir skráðir"))</f>
        <v>Engir skráðir</v>
      </c>
      <c r="F247" s="214">
        <f>IF(B247="","",IFERROR(INDEX(Vöruskrá!H:H,MATCH(B247,Vöruskrá!B:B,0)),""))</f>
        <v>0</v>
      </c>
      <c r="G247" s="215">
        <f>IF(OR(B247="",C247=""),"",IFERROR(INDEX(Vöruskrá!J:J,MATCH(B247,Vöruskrá!B:B,0))*C247/100000,""))</f>
        <v>0</v>
      </c>
      <c r="H247" s="215">
        <f>IF(OR(B247="",C247=""),"",IFERROR(INDEX(Vöruskrá!K:K,MATCH(B247,Vöruskrá!B:B,0))*C247/100000,""))</f>
        <v>0</v>
      </c>
      <c r="I247" s="215">
        <f>IF(OR(B247="",C247=""),"",IFERROR(INDEX(Vöruskrá!L:L,MATCH(B247,Vöruskrá!B:B,0))*C247/100000,""))</f>
        <v>0</v>
      </c>
      <c r="J247" s="215">
        <f>IF(OR(B247="",C247=""),"",IFERROR(INDEX(Vöruskrá!M:M,MATCH(B247,Vöruskrá!B:B,0))*C247/100000,""))</f>
        <v>0</v>
      </c>
      <c r="K247" s="215">
        <f>IF(OR(B247="",C247=""),"",IFERROR(INDEX(Vöruskrá!N:N,MATCH(B247,Vöruskrá!B:B,0))*C247/100000,""))</f>
        <v>0</v>
      </c>
      <c r="L247" s="215">
        <f>IF(OR(B247="",C247=""),"",IFERROR(INDEX(Vöruskrá!O:O,MATCH(B247,Vöruskrá!B:B,0))*C247/100000,""))</f>
        <v>0</v>
      </c>
      <c r="M247" s="215">
        <f>IF(OR(B247="",C247=""),"",IFERROR(INDEX(Vöruskrá!P:P,MATCH(B247,Vöruskrá!B:B,0))*C247/100000,""))</f>
        <v>0</v>
      </c>
      <c r="N247" s="215">
        <f>IF(OR(B247="",C247=""),"",IFERROR(INDEX(Vöruskrá!Q:Q,MATCH(B247,Vöruskrá!B:B,0))*C247/100000,""))</f>
        <v>0</v>
      </c>
      <c r="O247" s="216">
        <f>IF(OR(B247="",C247=""),"",IFERROR(C247/1000*INDEX(Vöruskrá!R:R,MATCH(B247,Vöruskrá!B:B,0))/1000,""))</f>
        <v>0</v>
      </c>
      <c r="P247" s="217"/>
      <c r="Q247" s="204"/>
      <c r="R247" s="6"/>
    </row>
    <row r="248" spans="1:18">
      <c r="A248" s="219"/>
      <c r="B248" s="219" t="s">
        <v>3640</v>
      </c>
      <c r="C248" s="220">
        <v>2933</v>
      </c>
      <c r="D248" s="214">
        <f>IF(B248="","",IFERROR(INDEX(Vöruskrá!F:F,MATCH(B248,Vöruskrá!B:B,0)),""))</f>
        <v>0</v>
      </c>
      <c r="E248" s="214" t="str">
        <f>IF(B248="","",IFERROR(IF(INDEX(Vöruskrá!G:G,MATCH(B248,Vöruskrá!B:B,0))="","Engir skráðir",INDEX(Vöruskrá!G:G,MATCH(B248,Vöruskrá!B:B,0))),"Engir skráðir"))</f>
        <v>Engir skráðir</v>
      </c>
      <c r="F248" s="214">
        <f>IF(B248="","",IFERROR(INDEX(Vöruskrá!H:H,MATCH(B248,Vöruskrá!B:B,0)),""))</f>
        <v>0</v>
      </c>
      <c r="G248" s="215">
        <f>IF(OR(B248="",C248=""),"",IFERROR(INDEX(Vöruskrá!J:J,MATCH(B248,Vöruskrá!B:B,0))*C248/100000,""))</f>
        <v>0</v>
      </c>
      <c r="H248" s="215">
        <f>IF(OR(B248="",C248=""),"",IFERROR(INDEX(Vöruskrá!K:K,MATCH(B248,Vöruskrá!B:B,0))*C248/100000,""))</f>
        <v>0</v>
      </c>
      <c r="I248" s="215">
        <f>IF(OR(B248="",C248=""),"",IFERROR(INDEX(Vöruskrá!L:L,MATCH(B248,Vöruskrá!B:B,0))*C248/100000,""))</f>
        <v>0</v>
      </c>
      <c r="J248" s="215">
        <f>IF(OR(B248="",C248=""),"",IFERROR(INDEX(Vöruskrá!M:M,MATCH(B248,Vöruskrá!B:B,0))*C248/100000,""))</f>
        <v>0</v>
      </c>
      <c r="K248" s="215">
        <f>IF(OR(B248="",C248=""),"",IFERROR(INDEX(Vöruskrá!N:N,MATCH(B248,Vöruskrá!B:B,0))*C248/100000,""))</f>
        <v>0</v>
      </c>
      <c r="L248" s="215">
        <f>IF(OR(B248="",C248=""),"",IFERROR(INDEX(Vöruskrá!O:O,MATCH(B248,Vöruskrá!B:B,0))*C248/100000,""))</f>
        <v>0</v>
      </c>
      <c r="M248" s="215">
        <f>IF(OR(B248="",C248=""),"",IFERROR(INDEX(Vöruskrá!P:P,MATCH(B248,Vöruskrá!B:B,0))*C248/100000,""))</f>
        <v>0</v>
      </c>
      <c r="N248" s="215">
        <f>IF(OR(B248="",C248=""),"",IFERROR(INDEX(Vöruskrá!Q:Q,MATCH(B248,Vöruskrá!B:B,0))*C248/100000,""))</f>
        <v>0</v>
      </c>
      <c r="O248" s="216">
        <f>IF(OR(B248="",C248=""),"",IFERROR(C248/1000*INDEX(Vöruskrá!R:R,MATCH(B248,Vöruskrá!B:B,0))/1000,""))</f>
        <v>0</v>
      </c>
      <c r="P248" s="219"/>
      <c r="Q248" s="203"/>
      <c r="R248" s="27"/>
    </row>
    <row r="249" spans="1:18">
      <c r="A249" s="217"/>
      <c r="B249" s="217" t="s">
        <v>299</v>
      </c>
      <c r="C249" s="218">
        <v>978</v>
      </c>
      <c r="D249" s="214" t="str">
        <f>IF(B249="","",IFERROR(INDEX(Vöruskrá!F:F,MATCH(B249,Vöruskrá!B:B,0)),""))</f>
        <v>Salt (salt, kekkjavarnarefni E535, lyftiefni E500).</v>
      </c>
      <c r="E249" s="214" t="str">
        <f>IF(B249="","",IFERROR(IF(INDEX(Vöruskrá!G:G,MATCH(B249,Vöruskrá!B:B,0))="","Engir skráðir",INDEX(Vöruskrá!G:G,MATCH(B249,Vöruskrá!B:B,0))),"Engir skráðir"))</f>
        <v>Engir skráðir</v>
      </c>
      <c r="F249" s="214" t="str">
        <f>IF(B249="","",IFERROR(INDEX(Vöruskrá!H:H,MATCH(B249,Vöruskrá!B:B,0)),""))</f>
        <v>Framleitt á svæði þar sem unnið er með mjólk, glúten, egg, sesam, sellerí, soja og sinnep.</v>
      </c>
      <c r="G249" s="215">
        <f>IF(OR(B249="",C249=""),"",IFERROR(INDEX(Vöruskrá!J:J,MATCH(B249,Vöruskrá!B:B,0))*C249/100000,""))</f>
        <v>0</v>
      </c>
      <c r="H249" s="215">
        <f>IF(OR(B249="",C249=""),"",IFERROR(INDEX(Vöruskrá!K:K,MATCH(B249,Vöruskrá!B:B,0))*C249/100000,""))</f>
        <v>0</v>
      </c>
      <c r="I249" s="215">
        <f>IF(OR(B249="",C249=""),"",IFERROR(INDEX(Vöruskrá!L:L,MATCH(B249,Vöruskrá!B:B,0))*C249/100000,""))</f>
        <v>0</v>
      </c>
      <c r="J249" s="215">
        <f>IF(OR(B249="",C249=""),"",IFERROR(INDEX(Vöruskrá!M:M,MATCH(B249,Vöruskrá!B:B,0))*C249/100000,""))</f>
        <v>0</v>
      </c>
      <c r="K249" s="215">
        <f>IF(OR(B249="",C249=""),"",IFERROR(INDEX(Vöruskrá!N:N,MATCH(B249,Vöruskrá!B:B,0))*C249/100000,""))</f>
        <v>0</v>
      </c>
      <c r="L249" s="215">
        <f>IF(OR(B249="",C249=""),"",IFERROR(INDEX(Vöruskrá!O:O,MATCH(B249,Vöruskrá!B:B,0))*C249/100000,""))</f>
        <v>0</v>
      </c>
      <c r="M249" s="215">
        <f>IF(OR(B249="",C249=""),"",IFERROR(INDEX(Vöruskrá!P:P,MATCH(B249,Vöruskrá!B:B,0))*C249/100000,""))</f>
        <v>0.97799999999999998</v>
      </c>
      <c r="N249" s="215">
        <f>IF(OR(B249="",C249=""),"",IFERROR(INDEX(Vöruskrá!Q:Q,MATCH(B249,Vöruskrá!B:B,0))*C249/100000,""))</f>
        <v>0</v>
      </c>
      <c r="O249" s="216">
        <f>IF(OR(B249="",C249=""),"",IFERROR(C249/1000*INDEX(Vöruskrá!R:R,MATCH(B249,Vöruskrá!B:B,0))/1000,""))</f>
        <v>0</v>
      </c>
      <c r="P249" s="217"/>
      <c r="Q249" s="204"/>
      <c r="R249" s="6"/>
    </row>
    <row r="250" spans="1:18">
      <c r="A250" s="219"/>
      <c r="B250" s="219" t="s">
        <v>819</v>
      </c>
      <c r="C250" s="220">
        <v>293</v>
      </c>
      <c r="D250" s="214" t="str">
        <f>IF(B250="","",IFERROR(INDEX(Vöruskrá!F:F,MATCH(B250,Vöruskrá!B:B,0)),""))</f>
        <v>Svartur pipar 100% (Piper nigrum), hitaþurrkað.</v>
      </c>
      <c r="E250" s="214" t="str">
        <f>IF(B250="","",IFERROR(IF(INDEX(Vöruskrá!G:G,MATCH(B250,Vöruskrá!B:B,0))="","Engir skráðir",INDEX(Vöruskrá!G:G,MATCH(B250,Vöruskrá!B:B,0))),"Engir skráðir"))</f>
        <v>Engir skráðir</v>
      </c>
      <c r="F250" s="214" t="str">
        <f>IF(B250="","",IFERROR(INDEX(Vöruskrá!H:H,MATCH(B250,Vöruskrá!B:B,0)),""))</f>
        <v>Framleitt á svæði þar sem unnið er með glúten, fisk, krabbadýr, lindýr, mjólk, soja, sellerí, sinnep og sesam.</v>
      </c>
      <c r="G250" s="215">
        <f>IF(OR(B250="",C250=""),"",IFERROR(INDEX(Vöruskrá!J:J,MATCH(B250,Vöruskrá!B:B,0))*C250/100000,""))</f>
        <v>1.1309800000000001</v>
      </c>
      <c r="H250" s="215">
        <f>IF(OR(B250="",C250=""),"",IFERROR(INDEX(Vöruskrá!K:K,MATCH(B250,Vöruskrá!B:B,0))*C250/100000,""))</f>
        <v>9.6690000000000005E-3</v>
      </c>
      <c r="I250" s="215">
        <f>IF(OR(B250="",C250=""),"",IFERROR(INDEX(Vöruskrá!L:L,MATCH(B250,Vöruskrá!B:B,0))*C250/100000,""))</f>
        <v>2.9299999999999999E-3</v>
      </c>
      <c r="J250" s="215">
        <f>IF(OR(B250="",C250=""),"",IFERROR(INDEX(Vöruskrá!M:M,MATCH(B250,Vöruskrá!B:B,0))*C250/100000,""))</f>
        <v>0.19045000000000001</v>
      </c>
      <c r="K250" s="215">
        <f>IF(OR(B250="",C250=""),"",IFERROR(INDEX(Vöruskrá!N:N,MATCH(B250,Vöruskrá!B:B,0))*C250/100000,""))</f>
        <v>1.7579999999999998E-3</v>
      </c>
      <c r="L250" s="215">
        <f>IF(OR(B250="",C250=""),"",IFERROR(INDEX(Vöruskrá!O:O,MATCH(B250,Vöruskrá!B:B,0))*C250/100000,""))</f>
        <v>3.2230000000000002E-2</v>
      </c>
      <c r="M250" s="215">
        <f>IF(OR(B250="",C250=""),"",IFERROR(INDEX(Vöruskrá!P:P,MATCH(B250,Vöruskrá!B:B,0))*C250/100000,""))</f>
        <v>2.9300000000000002E-4</v>
      </c>
      <c r="N250" s="215">
        <f>IF(OR(B250="",C250=""),"",IFERROR(INDEX(Vöruskrá!Q:Q,MATCH(B250,Vöruskrá!B:B,0))*C250/100000,""))</f>
        <v>0</v>
      </c>
      <c r="O250" s="216">
        <f>IF(OR(B250="",C250=""),"",IFERROR(C250/1000*INDEX(Vöruskrá!R:R,MATCH(B250,Vöruskrá!B:B,0))/1000,""))</f>
        <v>0</v>
      </c>
      <c r="P250" s="219"/>
      <c r="Q250" s="203"/>
      <c r="R250" s="27"/>
    </row>
    <row r="251" spans="1:18">
      <c r="A251" s="217"/>
      <c r="B251" s="217" t="s">
        <v>1270</v>
      </c>
      <c r="C251" s="218">
        <v>2933</v>
      </c>
      <c r="D251" s="214" t="str">
        <f>IF(B251="","",IFERROR(INDEX(Vöruskrá!F:F,MATCH(B251,Vöruskrá!B:B,0)),""))</f>
        <v>Repjuolía</v>
      </c>
      <c r="E251" s="214" t="str">
        <f>IF(B251="","",IFERROR(IF(INDEX(Vöruskrá!G:G,MATCH(B251,Vöruskrá!B:B,0))="","Engir skráðir",INDEX(Vöruskrá!G:G,MATCH(B251,Vöruskrá!B:B,0))),"Engir skráðir"))</f>
        <v>Engir skráðir</v>
      </c>
      <c r="F251" s="214">
        <f>IF(B251="","",IFERROR(INDEX(Vöruskrá!H:H,MATCH(B251,Vöruskrá!B:B,0)),""))</f>
        <v>0</v>
      </c>
      <c r="G251" s="215">
        <f>IF(OR(B251="",C251=""),"",IFERROR(INDEX(Vöruskrá!J:J,MATCH(B251,Vöruskrá!B:B,0))*C251/100000,""))</f>
        <v>26.396999999999998</v>
      </c>
      <c r="H251" s="215">
        <f>IF(OR(B251="",C251=""),"",IFERROR(INDEX(Vöruskrá!K:K,MATCH(B251,Vöruskrá!B:B,0))*C251/100000,""))</f>
        <v>2.9329999999999998</v>
      </c>
      <c r="I251" s="215">
        <f>IF(OR(B251="",C251=""),"",IFERROR(INDEX(Vöruskrá!L:L,MATCH(B251,Vöruskrá!B:B,0))*C251/100000,""))</f>
        <v>0.20530999999999999</v>
      </c>
      <c r="J251" s="215">
        <f>IF(OR(B251="",C251=""),"",IFERROR(INDEX(Vöruskrá!M:M,MATCH(B251,Vöruskrá!B:B,0))*C251/100000,""))</f>
        <v>1.90645</v>
      </c>
      <c r="K251" s="215">
        <f>IF(OR(B251="",C251=""),"",IFERROR(INDEX(Vöruskrá!N:N,MATCH(B251,Vöruskrá!B:B,0))*C251/100000,""))</f>
        <v>0.80657500000000004</v>
      </c>
      <c r="L251" s="215">
        <f>IF(OR(B251="",C251=""),"",IFERROR(INDEX(Vöruskrá!O:O,MATCH(B251,Vöruskrá!B:B,0))*C251/100000,""))</f>
        <v>0</v>
      </c>
      <c r="M251" s="215">
        <f>IF(OR(B251="",C251=""),"",IFERROR(INDEX(Vöruskrá!P:P,MATCH(B251,Vöruskrá!B:B,0))*C251/100000,""))</f>
        <v>0</v>
      </c>
      <c r="N251" s="215">
        <f>IF(OR(B251="",C251=""),"",IFERROR(INDEX(Vöruskrá!Q:Q,MATCH(B251,Vöruskrá!B:B,0))*C251/100000,""))</f>
        <v>0</v>
      </c>
      <c r="O251" s="216">
        <f>IF(OR(B251="",C251=""),"",IFERROR(C251/1000*INDEX(Vöruskrá!R:R,MATCH(B251,Vöruskrá!B:B,0))/1000,""))</f>
        <v>0</v>
      </c>
      <c r="P251" s="217"/>
      <c r="Q251" s="249"/>
      <c r="R251" s="205"/>
    </row>
    <row r="252" spans="1:18" ht="50">
      <c r="A252" s="176" t="s">
        <v>3693</v>
      </c>
      <c r="B252" s="176"/>
      <c r="C252" s="177"/>
      <c r="D252" s="211" t="str">
        <f>_xlfn.TEXTJOIN(" | ",TRUE,D253:D259)</f>
        <v>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v>
      </c>
      <c r="E252" s="211" t="str" cm="1">
        <f t="array" ref="E252">IFERROR(_xlfn.TEXTJOIN(", ",TRUE,_xlfn.UNIQUE(_xlfn._xlws.FILTER(E253:E259,(E253:E259&lt;&gt;"Engir skráðir")*(E253:E259&lt;&gt;"")))),"Engir skráðir")</f>
        <v>Fiskur, Mjólk</v>
      </c>
      <c r="F252" s="211"/>
      <c r="G252" s="212">
        <f>IFERROR(SUM(G253:G259)/(SUM($C$253:$C$259)/100000),"")</f>
        <v>116.19747999999998</v>
      </c>
      <c r="H252" s="212">
        <f>IFERROR(SUM(H253:H259)/(SUM($C$253:$C$259)/100000),"")</f>
        <v>3.674455</v>
      </c>
      <c r="I252" s="212">
        <f>IFERROR(SUM(I253:I259)/(SUM($C$253:$C$259)/100000),"")</f>
        <v>0.51756100000000005</v>
      </c>
      <c r="J252" s="212">
        <f>IFERROR(SUM(J253:J259)/(SUM($C$253:$C$259)/100000),"")</f>
        <v>2.3449470000000003</v>
      </c>
      <c r="K252" s="212">
        <f>IFERROR(SUM(K253:K259)/(SUM($C$253:$C$259)/100000),"")</f>
        <v>1.0950170000000001</v>
      </c>
      <c r="L252" s="212">
        <f>IFERROR(SUM(L253:L259)/(SUM($C$253:$C$259)/100000),"")</f>
        <v>19.456706000000001</v>
      </c>
      <c r="M252" s="212">
        <f>IFERROR(SUM(M253:M259)/(SUM($C$253:$C$259)/100000),"")</f>
        <v>1.2516119999999999</v>
      </c>
      <c r="N252" s="212">
        <f>IFERROR(SUM(N253:N259)/(SUM($C$253:$C$259)/100000),"")</f>
        <v>7.3343000000000005E-2</v>
      </c>
      <c r="O252" s="213" t="str">
        <f>IF(OR(B252="",C252=""),"",IFERROR(C252/1000*INDEX(Vöruskrá!R:R,MATCH(B252,Vöruskrá!B:B,0))/1000,""))</f>
        <v/>
      </c>
      <c r="P252" s="245" t="s">
        <v>3694</v>
      </c>
      <c r="Q252" s="248" t="s">
        <v>3853</v>
      </c>
      <c r="R252" s="247" t="s">
        <v>3854</v>
      </c>
    </row>
    <row r="253" spans="1:18">
      <c r="A253" s="217"/>
      <c r="B253" s="217" t="s">
        <v>926</v>
      </c>
      <c r="C253" s="218">
        <v>82645</v>
      </c>
      <c r="D253" s="214" t="str">
        <f>IF(B253="","",IFERROR(INDEX(Vöruskrá!F:F,MATCH(B253,Vöruskrá!B:B,0)),""))</f>
        <v>Ýsa</v>
      </c>
      <c r="E253" s="214" t="str">
        <f>IF(B253="","",IFERROR(IF(INDEX(Vöruskrá!G:G,MATCH(B253,Vöruskrá!B:B,0))="","Engir skráðir",INDEX(Vöruskrá!G:G,MATCH(B253,Vöruskrá!B:B,0))),"Engir skráðir"))</f>
        <v>Fiskur</v>
      </c>
      <c r="F253" s="214">
        <f>IF(B253="","",IFERROR(INDEX(Vöruskrá!H:H,MATCH(B253,Vöruskrá!B:B,0)),""))</f>
        <v>0</v>
      </c>
      <c r="G253" s="215">
        <f>IF(OR(B253="",C253=""),"",IFERROR(INDEX(Vöruskrá!J:J,MATCH(B253,Vöruskrá!B:B,0))*C253/100000,""))</f>
        <v>82.644999999999996</v>
      </c>
      <c r="H253" s="215">
        <f>IF(OR(B253="",C253=""),"",IFERROR(INDEX(Vöruskrá!K:K,MATCH(B253,Vöruskrá!B:B,0))*C253/100000,""))</f>
        <v>0.57851499999999989</v>
      </c>
      <c r="I253" s="215">
        <f>IF(OR(B253="",C253=""),"",IFERROR(INDEX(Vöruskrá!L:L,MATCH(B253,Vöruskrá!B:B,0))*C253/100000,""))</f>
        <v>8.2644999999999996E-2</v>
      </c>
      <c r="J253" s="215">
        <f>IF(OR(B253="",C253=""),"",IFERROR(INDEX(Vöruskrá!M:M,MATCH(B253,Vöruskrá!B:B,0))*C253/100000,""))</f>
        <v>0</v>
      </c>
      <c r="K253" s="215">
        <f>IF(OR(B253="",C253=""),"",IFERROR(INDEX(Vöruskrá!N:N,MATCH(B253,Vöruskrá!B:B,0))*C253/100000,""))</f>
        <v>0</v>
      </c>
      <c r="L253" s="215">
        <f>IF(OR(B253="",C253=""),"",IFERROR(INDEX(Vöruskrá!O:O,MATCH(B253,Vöruskrá!B:B,0))*C253/100000,""))</f>
        <v>19.00835</v>
      </c>
      <c r="M253" s="215">
        <f>IF(OR(B253="",C253=""),"",IFERROR(INDEX(Vöruskrá!P:P,MATCH(B253,Vöruskrá!B:B,0))*C253/100000,""))</f>
        <v>0.24793499999999999</v>
      </c>
      <c r="N253" s="215">
        <f>IF(OR(B253="",C253=""),"",IFERROR(INDEX(Vöruskrá!Q:Q,MATCH(B253,Vöruskrá!B:B,0))*C253/100000,""))</f>
        <v>0</v>
      </c>
      <c r="O253" s="216">
        <f>IF(OR(B253="",C253=""),"",IFERROR(C253/1000*INDEX(Vöruskrá!R:R,MATCH(B253,Vöruskrá!B:B,0))/1000,""))</f>
        <v>0</v>
      </c>
      <c r="P253" s="217"/>
      <c r="Q253" s="246"/>
      <c r="R253" s="210"/>
    </row>
    <row r="254" spans="1:18">
      <c r="A254" s="219"/>
      <c r="B254" s="219" t="s">
        <v>827</v>
      </c>
      <c r="C254" s="220">
        <v>2066</v>
      </c>
      <c r="D254" s="214" t="str">
        <f>IF(B254="","",IFERROR(INDEX(Vöruskrá!F:F,MATCH(B254,Vöruskrá!B:B,0)),""))</f>
        <v>Vatn, repjuolía, krydd (pipar, engifer, kóríander, kúmen, chili), salt, sítrónusafi, sykur, rauðrófuduft, náttúruleg bragðefni, þykkingarefni (xantangúmmí E415), þurrkaður hvítlaukur, rotvarnarefni (kalíumsorbat E202)</v>
      </c>
      <c r="E254" s="214" t="str">
        <f>IF(B254="","",IFERROR(IF(INDEX(Vöruskrá!G:G,MATCH(B254,Vöruskrá!B:B,0))="","Engir skráðir",INDEX(Vöruskrá!G:G,MATCH(B254,Vöruskrá!B:B,0))),"Engir skráðir"))</f>
        <v>Engir skráðir</v>
      </c>
      <c r="F254" s="214">
        <f>IF(B254="","",IFERROR(INDEX(Vöruskrá!H:H,MATCH(B254,Vöruskrá!B:B,0)),""))</f>
        <v>0</v>
      </c>
      <c r="G254" s="215">
        <f>IF(OR(B254="",C254=""),"",IFERROR(INDEX(Vöruskrá!J:J,MATCH(B254,Vöruskrá!B:B,0))*C254/100000,""))</f>
        <v>6.4872399999999999</v>
      </c>
      <c r="H254" s="215">
        <f>IF(OR(B254="",C254=""),"",IFERROR(INDEX(Vöruskrá!K:K,MATCH(B254,Vöruskrá!B:B,0))*C254/100000,""))</f>
        <v>0.61980000000000002</v>
      </c>
      <c r="I254" s="215">
        <f>IF(OR(B254="",C254=""),"",IFERROR(INDEX(Vöruskrá!L:L,MATCH(B254,Vöruskrá!B:B,0))*C254/100000,""))</f>
        <v>5.1650000000000001E-2</v>
      </c>
      <c r="J254" s="215">
        <f>IF(OR(B254="",C254=""),"",IFERROR(INDEX(Vöruskrá!M:M,MATCH(B254,Vöruskrá!B:B,0))*C254/100000,""))</f>
        <v>0.20660000000000001</v>
      </c>
      <c r="K254" s="215">
        <f>IF(OR(B254="",C254=""),"",IFERROR(INDEX(Vöruskrá!N:N,MATCH(B254,Vöruskrá!B:B,0))*C254/100000,""))</f>
        <v>0.109498</v>
      </c>
      <c r="L254" s="215">
        <f>IF(OR(B254="",C254=""),"",IFERROR(INDEX(Vöruskrá!O:O,MATCH(B254,Vöruskrá!B:B,0))*C254/100000,""))</f>
        <v>3.099E-2</v>
      </c>
      <c r="M254" s="215">
        <f>IF(OR(B254="",C254=""),"",IFERROR(INDEX(Vöruskrá!P:P,MATCH(B254,Vöruskrá!B:B,0))*C254/100000,""))</f>
        <v>0.16734599999999999</v>
      </c>
      <c r="N254" s="215">
        <f>IF(OR(B254="",C254=""),"",IFERROR(INDEX(Vöruskrá!Q:Q,MATCH(B254,Vöruskrá!B:B,0))*C254/100000,""))</f>
        <v>5.1650000000000001E-2</v>
      </c>
      <c r="O254" s="216">
        <f>IF(OR(B254="",C254=""),"",IFERROR(C254/1000*INDEX(Vöruskrá!R:R,MATCH(B254,Vöruskrá!B:B,0))/1000,""))</f>
        <v>0</v>
      </c>
      <c r="P254" s="219"/>
      <c r="Q254" s="203"/>
      <c r="R254" s="27"/>
    </row>
    <row r="255" spans="1:18">
      <c r="A255" s="217"/>
      <c r="B255" s="217" t="s">
        <v>870</v>
      </c>
      <c r="C255" s="218">
        <v>10331</v>
      </c>
      <c r="D255" s="214" t="str">
        <f>IF(B255="","",IFERROR(INDEX(Vöruskrá!F:F,MATCH(B255,Vöruskrá!B:B,0)),""))</f>
        <v>**Mjólk**, jógúrtgerlar.</v>
      </c>
      <c r="E255" s="214" t="str">
        <f>IF(B255="","",IFERROR(IF(INDEX(Vöruskrá!G:G,MATCH(B255,Vöruskrá!B:B,0))="","Engir skráðir",INDEX(Vöruskrá!G:G,MATCH(B255,Vöruskrá!B:B,0))),"Engir skráðir"))</f>
        <v>Mjólk</v>
      </c>
      <c r="F255" s="214">
        <f>IF(B255="","",IFERROR(INDEX(Vöruskrá!H:H,MATCH(B255,Vöruskrá!B:B,0)),""))</f>
        <v>0</v>
      </c>
      <c r="G255" s="215">
        <f>IF(OR(B255="",C255=""),"",IFERROR(INDEX(Vöruskrá!J:J,MATCH(B255,Vöruskrá!B:B,0))*C255/100000,""))</f>
        <v>6.6118399999999999</v>
      </c>
      <c r="H255" s="215">
        <f>IF(OR(B255="",C255=""),"",IFERROR(INDEX(Vöruskrá!K:K,MATCH(B255,Vöruskrá!B:B,0))*C255/100000,""))</f>
        <v>0.40290900000000002</v>
      </c>
      <c r="I255" s="215">
        <f>IF(OR(B255="",C255=""),"",IFERROR(INDEX(Vöruskrá!L:L,MATCH(B255,Vöruskrá!B:B,0))*C255/100000,""))</f>
        <v>0.23761299999999999</v>
      </c>
      <c r="J255" s="215">
        <f>IF(OR(B255="",C255=""),"",IFERROR(INDEX(Vöruskrá!M:M,MATCH(B255,Vöruskrá!B:B,0))*C255/100000,""))</f>
        <v>0.38224700000000006</v>
      </c>
      <c r="K255" s="215">
        <f>IF(OR(B255="",C255=""),"",IFERROR(INDEX(Vöruskrá!N:N,MATCH(B255,Vöruskrá!B:B,0))*C255/100000,""))</f>
        <v>0.38224700000000006</v>
      </c>
      <c r="L255" s="215">
        <f>IF(OR(B255="",C255=""),"",IFERROR(INDEX(Vöruskrá!O:O,MATCH(B255,Vöruskrá!B:B,0))*C255/100000,""))</f>
        <v>0.35125400000000001</v>
      </c>
      <c r="M255" s="215">
        <f>IF(OR(B255="",C255=""),"",IFERROR(INDEX(Vöruskrá!P:P,MATCH(B255,Vöruskrá!B:B,0))*C255/100000,""))</f>
        <v>1.0331000000000002E-2</v>
      </c>
      <c r="N255" s="215">
        <f>IF(OR(B255="",C255=""),"",IFERROR(INDEX(Vöruskrá!Q:Q,MATCH(B255,Vöruskrá!B:B,0))*C255/100000,""))</f>
        <v>0</v>
      </c>
      <c r="O255" s="216">
        <f>IF(OR(B255="",C255=""),"",IFERROR(C255/1000*INDEX(Vöruskrá!R:R,MATCH(B255,Vöruskrá!B:B,0))/1000,""))</f>
        <v>0</v>
      </c>
      <c r="P255" s="217"/>
      <c r="Q255" s="204"/>
      <c r="R255" s="6"/>
    </row>
    <row r="256" spans="1:18">
      <c r="A256" s="219"/>
      <c r="B256" s="219" t="s">
        <v>1017</v>
      </c>
      <c r="C256" s="220">
        <v>1033</v>
      </c>
      <c r="D256" s="214" t="str">
        <f>IF(B256="","",IFERROR(INDEX(Vöruskrá!F:F,MATCH(B256,Vöruskrá!B:B,0)),""))</f>
        <v>Hvítlaukur</v>
      </c>
      <c r="E256" s="214" t="str">
        <f>IF(B256="","",IFERROR(IF(INDEX(Vöruskrá!G:G,MATCH(B256,Vöruskrá!B:B,0))="","Engir skráðir",INDEX(Vöruskrá!G:G,MATCH(B256,Vöruskrá!B:B,0))),"Engir skráðir"))</f>
        <v>Engir skráðir</v>
      </c>
      <c r="F256" s="214">
        <f>IF(B256="","",IFERROR(INDEX(Vöruskrá!H:H,MATCH(B256,Vöruskrá!B:B,0)),""))</f>
        <v>0</v>
      </c>
      <c r="G256" s="215">
        <f>IF(OR(B256="",C256=""),"",IFERROR(INDEX(Vöruskrá!J:J,MATCH(B256,Vöruskrá!B:B,0))*C256/100000,""))</f>
        <v>1.5391699999999999</v>
      </c>
      <c r="H256" s="215">
        <f>IF(OR(B256="",C256=""),"",IFERROR(INDEX(Vöruskrá!K:K,MATCH(B256,Vöruskrá!B:B,0))*C256/100000,""))</f>
        <v>5.1650000000000003E-3</v>
      </c>
      <c r="I256" s="215">
        <f>IF(OR(B256="",C256=""),"",IFERROR(INDEX(Vöruskrá!L:L,MATCH(B256,Vöruskrá!B:B,0))*C256/100000,""))</f>
        <v>1.0330000000000001E-3</v>
      </c>
      <c r="J256" s="215">
        <f>IF(OR(B256="",C256=""),"",IFERROR(INDEX(Vöruskrá!M:M,MATCH(B256,Vöruskrá!B:B,0))*C256/100000,""))</f>
        <v>0.34192300000000003</v>
      </c>
      <c r="K256" s="215">
        <f>IF(OR(B256="",C256=""),"",IFERROR(INDEX(Vöruskrá!N:N,MATCH(B256,Vöruskrá!B:B,0))*C256/100000,""))</f>
        <v>1.0330000000000001E-2</v>
      </c>
      <c r="L256" s="215">
        <f>IF(OR(B256="",C256=""),"",IFERROR(INDEX(Vöruskrá!O:O,MATCH(B256,Vöruskrá!B:B,0))*C256/100000,""))</f>
        <v>6.6112000000000004E-2</v>
      </c>
      <c r="M256" s="215">
        <f>IF(OR(B256="",C256=""),"",IFERROR(INDEX(Vöruskrá!P:P,MATCH(B256,Vöruskrá!B:B,0))*C256/100000,""))</f>
        <v>0</v>
      </c>
      <c r="N256" s="215">
        <f>IF(OR(B256="",C256=""),"",IFERROR(INDEX(Vöruskrá!Q:Q,MATCH(B256,Vöruskrá!B:B,0))*C256/100000,""))</f>
        <v>2.1693E-2</v>
      </c>
      <c r="O256" s="216">
        <f>IF(OR(B256="",C256=""),"",IFERROR(C256/1000*INDEX(Vöruskrá!R:R,MATCH(B256,Vöruskrá!B:B,0))/1000,""))</f>
        <v>0</v>
      </c>
      <c r="P256" s="219"/>
      <c r="Q256" s="203"/>
      <c r="R256" s="27"/>
    </row>
    <row r="257" spans="1:18">
      <c r="A257" s="217"/>
      <c r="B257" s="217" t="s">
        <v>833</v>
      </c>
      <c r="C257" s="218">
        <v>1033</v>
      </c>
      <c r="D257" s="214" t="str">
        <f>IF(B257="","",IFERROR(INDEX(Vöruskrá!F:F,MATCH(B257,Vöruskrá!B:B,0)),""))</f>
        <v>Þykktur sítrónusafi, vatn.</v>
      </c>
      <c r="E257" s="214" t="str">
        <f>IF(B257="","",IFERROR(IF(INDEX(Vöruskrá!G:G,MATCH(B257,Vöruskrá!B:B,0))="","Engir skráðir",INDEX(Vöruskrá!G:G,MATCH(B257,Vöruskrá!B:B,0))),"Engir skráðir"))</f>
        <v>Engir skráðir</v>
      </c>
      <c r="F257" s="214">
        <f>IF(B257="","",IFERROR(INDEX(Vöruskrá!H:H,MATCH(B257,Vöruskrá!B:B,0)),""))</f>
        <v>0</v>
      </c>
      <c r="G257" s="215">
        <f>IF(OR(B257="",C257=""),"",IFERROR(INDEX(Vöruskrá!J:J,MATCH(B257,Vöruskrá!B:B,0))*C257/100000,""))</f>
        <v>0.32023000000000001</v>
      </c>
      <c r="H257" s="215">
        <f>IF(OR(B257="",C257=""),"",IFERROR(INDEX(Vöruskrá!K:K,MATCH(B257,Vöruskrá!B:B,0))*C257/100000,""))</f>
        <v>2.0660000000000001E-3</v>
      </c>
      <c r="I257" s="215">
        <f>IF(OR(B257="",C257=""),"",IFERROR(INDEX(Vöruskrá!L:L,MATCH(B257,Vöruskrá!B:B,0))*C257/100000,""))</f>
        <v>0</v>
      </c>
      <c r="J257" s="215">
        <f>IF(OR(B257="",C257=""),"",IFERROR(INDEX(Vöruskrá!M:M,MATCH(B257,Vöruskrá!B:B,0))*C257/100000,""))</f>
        <v>7.1277000000000007E-2</v>
      </c>
      <c r="K257" s="215">
        <f>IF(OR(B257="",C257=""),"",IFERROR(INDEX(Vöruskrá!N:N,MATCH(B257,Vöruskrá!B:B,0))*C257/100000,""))</f>
        <v>2.4791999999999998E-2</v>
      </c>
      <c r="L257" s="215">
        <f>IF(OR(B257="",C257=""),"",IFERROR(INDEX(Vöruskrá!O:O,MATCH(B257,Vöruskrá!B:B,0))*C257/100000,""))</f>
        <v>0</v>
      </c>
      <c r="M257" s="215">
        <f>IF(OR(B257="",C257=""),"",IFERROR(INDEX(Vöruskrá!P:P,MATCH(B257,Vöruskrá!B:B,0))*C257/100000,""))</f>
        <v>0</v>
      </c>
      <c r="N257" s="215">
        <f>IF(OR(B257="",C257=""),"",IFERROR(INDEX(Vöruskrá!Q:Q,MATCH(B257,Vöruskrá!B:B,0))*C257/100000,""))</f>
        <v>0</v>
      </c>
      <c r="O257" s="216">
        <f>IF(OR(B257="",C257=""),"",IFERROR(C257/1000*INDEX(Vöruskrá!R:R,MATCH(B257,Vöruskrá!B:B,0))/1000,""))</f>
        <v>0</v>
      </c>
      <c r="P257" s="217"/>
      <c r="Q257" s="204"/>
      <c r="R257" s="6"/>
    </row>
    <row r="258" spans="1:18">
      <c r="A258" s="219"/>
      <c r="B258" s="219" t="s">
        <v>299</v>
      </c>
      <c r="C258" s="220">
        <v>826</v>
      </c>
      <c r="D258" s="214" t="str">
        <f>IF(B258="","",IFERROR(INDEX(Vöruskrá!F:F,MATCH(B258,Vöruskrá!B:B,0)),""))</f>
        <v>Salt (salt, kekkjavarnarefni E535, lyftiefni E500).</v>
      </c>
      <c r="E258" s="214" t="str">
        <f>IF(B258="","",IFERROR(IF(INDEX(Vöruskrá!G:G,MATCH(B258,Vöruskrá!B:B,0))="","Engir skráðir",INDEX(Vöruskrá!G:G,MATCH(B258,Vöruskrá!B:B,0))),"Engir skráðir"))</f>
        <v>Engir skráðir</v>
      </c>
      <c r="F258" s="214" t="str">
        <f>IF(B258="","",IFERROR(INDEX(Vöruskrá!H:H,MATCH(B258,Vöruskrá!B:B,0)),""))</f>
        <v>Framleitt á svæði þar sem unnið er með mjólk, glúten, egg, sesam, sellerí, soja og sinnep.</v>
      </c>
      <c r="G258" s="215">
        <f>IF(OR(B258="",C258=""),"",IFERROR(INDEX(Vöruskrá!J:J,MATCH(B258,Vöruskrá!B:B,0))*C258/100000,""))</f>
        <v>0</v>
      </c>
      <c r="H258" s="215">
        <f>IF(OR(B258="",C258=""),"",IFERROR(INDEX(Vöruskrá!K:K,MATCH(B258,Vöruskrá!B:B,0))*C258/100000,""))</f>
        <v>0</v>
      </c>
      <c r="I258" s="215">
        <f>IF(OR(B258="",C258=""),"",IFERROR(INDEX(Vöruskrá!L:L,MATCH(B258,Vöruskrá!B:B,0))*C258/100000,""))</f>
        <v>0</v>
      </c>
      <c r="J258" s="215">
        <f>IF(OR(B258="",C258=""),"",IFERROR(INDEX(Vöruskrá!M:M,MATCH(B258,Vöruskrá!B:B,0))*C258/100000,""))</f>
        <v>0</v>
      </c>
      <c r="K258" s="215">
        <f>IF(OR(B258="",C258=""),"",IFERROR(INDEX(Vöruskrá!N:N,MATCH(B258,Vöruskrá!B:B,0))*C258/100000,""))</f>
        <v>0</v>
      </c>
      <c r="L258" s="215">
        <f>IF(OR(B258="",C258=""),"",IFERROR(INDEX(Vöruskrá!O:O,MATCH(B258,Vöruskrá!B:B,0))*C258/100000,""))</f>
        <v>0</v>
      </c>
      <c r="M258" s="215">
        <f>IF(OR(B258="",C258=""),"",IFERROR(INDEX(Vöruskrá!P:P,MATCH(B258,Vöruskrá!B:B,0))*C258/100000,""))</f>
        <v>0.82599999999999996</v>
      </c>
      <c r="N258" s="215">
        <f>IF(OR(B258="",C258=""),"",IFERROR(INDEX(Vöruskrá!Q:Q,MATCH(B258,Vöruskrá!B:B,0))*C258/100000,""))</f>
        <v>0</v>
      </c>
      <c r="O258" s="216">
        <f>IF(OR(B258="",C258=""),"",IFERROR(C258/1000*INDEX(Vöruskrá!R:R,MATCH(B258,Vöruskrá!B:B,0))/1000,""))</f>
        <v>0</v>
      </c>
      <c r="P258" s="219"/>
      <c r="Q258" s="203"/>
      <c r="R258" s="27"/>
    </row>
    <row r="259" spans="1:18">
      <c r="A259" s="217"/>
      <c r="B259" s="217" t="s">
        <v>1270</v>
      </c>
      <c r="C259" s="218">
        <v>2066</v>
      </c>
      <c r="D259" s="214" t="str">
        <f>IF(B259="","",IFERROR(INDEX(Vöruskrá!F:F,MATCH(B259,Vöruskrá!B:B,0)),""))</f>
        <v>Repjuolía</v>
      </c>
      <c r="E259" s="214" t="str">
        <f>IF(B259="","",IFERROR(IF(INDEX(Vöruskrá!G:G,MATCH(B259,Vöruskrá!B:B,0))="","Engir skráðir",INDEX(Vöruskrá!G:G,MATCH(B259,Vöruskrá!B:B,0))),"Engir skráðir"))</f>
        <v>Engir skráðir</v>
      </c>
      <c r="F259" s="214">
        <f>IF(B259="","",IFERROR(INDEX(Vöruskrá!H:H,MATCH(B259,Vöruskrá!B:B,0)),""))</f>
        <v>0</v>
      </c>
      <c r="G259" s="215">
        <f>IF(OR(B259="",C259=""),"",IFERROR(INDEX(Vöruskrá!J:J,MATCH(B259,Vöruskrá!B:B,0))*C259/100000,""))</f>
        <v>18.594000000000001</v>
      </c>
      <c r="H259" s="215">
        <f>IF(OR(B259="",C259=""),"",IFERROR(INDEX(Vöruskrá!K:K,MATCH(B259,Vöruskrá!B:B,0))*C259/100000,""))</f>
        <v>2.0659999999999998</v>
      </c>
      <c r="I259" s="215">
        <f>IF(OR(B259="",C259=""),"",IFERROR(INDEX(Vöruskrá!L:L,MATCH(B259,Vöruskrá!B:B,0))*C259/100000,""))</f>
        <v>0.14462</v>
      </c>
      <c r="J259" s="215">
        <f>IF(OR(B259="",C259=""),"",IFERROR(INDEX(Vöruskrá!M:M,MATCH(B259,Vöruskrá!B:B,0))*C259/100000,""))</f>
        <v>1.3429</v>
      </c>
      <c r="K259" s="215">
        <f>IF(OR(B259="",C259=""),"",IFERROR(INDEX(Vöruskrá!N:N,MATCH(B259,Vöruskrá!B:B,0))*C259/100000,""))</f>
        <v>0.56815000000000004</v>
      </c>
      <c r="L259" s="215">
        <f>IF(OR(B259="",C259=""),"",IFERROR(INDEX(Vöruskrá!O:O,MATCH(B259,Vöruskrá!B:B,0))*C259/100000,""))</f>
        <v>0</v>
      </c>
      <c r="M259" s="215">
        <f>IF(OR(B259="",C259=""),"",IFERROR(INDEX(Vöruskrá!P:P,MATCH(B259,Vöruskrá!B:B,0))*C259/100000,""))</f>
        <v>0</v>
      </c>
      <c r="N259" s="215">
        <f>IF(OR(B259="",C259=""),"",IFERROR(INDEX(Vöruskrá!Q:Q,MATCH(B259,Vöruskrá!B:B,0))*C259/100000,""))</f>
        <v>0</v>
      </c>
      <c r="O259" s="216">
        <f>IF(OR(B259="",C259=""),"",IFERROR(C259/1000*INDEX(Vöruskrá!R:R,MATCH(B259,Vöruskrá!B:B,0))/1000,""))</f>
        <v>0</v>
      </c>
      <c r="P259" s="217"/>
      <c r="Q259" s="249"/>
      <c r="R259" s="205"/>
    </row>
    <row r="260" spans="1:18" ht="62.5">
      <c r="A260" s="176" t="s">
        <v>3695</v>
      </c>
      <c r="B260" s="176"/>
      <c r="C260" s="177"/>
      <c r="D260" s="211" t="str">
        <f>_xlfn.TEXTJOIN(" | ",TRUE,D261:D274)</f>
        <v>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v>
      </c>
      <c r="E260" s="211" t="str" cm="1">
        <f t="array" ref="E260">IFERROR(_xlfn.TEXTJOIN(", ",TRUE,_xlfn.UNIQUE(_xlfn._xlws.FILTER(E261:E274,(E261:E274&lt;&gt;"Engir skráðir")*(E261:E274&lt;&gt;"")))),"Engir skráðir")</f>
        <v>Fiskur, Getur innihaldið súlfít, Engir, Sinnep</v>
      </c>
      <c r="F260" s="211"/>
      <c r="G260" s="212">
        <f>IFERROR(SUM(G261:G274)/(SUM($C$261:$C$274)/100000),"")</f>
        <v>114.61249999999998</v>
      </c>
      <c r="H260" s="212">
        <f>IFERROR(SUM(H261:H274)/(SUM($C$261:$C$274)/100000),"")</f>
        <v>4.1572500000000003</v>
      </c>
      <c r="I260" s="212">
        <f>IFERROR(SUM(I261:I274)/(SUM($C$261:$C$274)/100000),"")</f>
        <v>2.6090499999999999</v>
      </c>
      <c r="J260" s="212">
        <f>IFERROR(SUM(J261:J274)/(SUM($C$261:$C$274)/100000),"")</f>
        <v>9.6269000000000009</v>
      </c>
      <c r="K260" s="212">
        <f>IFERROR(SUM(K261:K274)/(SUM($C$261:$C$274)/100000),"")</f>
        <v>0.96038000000000001</v>
      </c>
      <c r="L260" s="212">
        <f>IFERROR(SUM(L261:L274)/(SUM($C$261:$C$274)/100000),"")</f>
        <v>10.005419999999999</v>
      </c>
      <c r="M260" s="212">
        <f>IFERROR(SUM(M261:M274)/(SUM($C$261:$C$274)/100000),"")</f>
        <v>1.1302000000000001</v>
      </c>
      <c r="N260" s="212">
        <f>IFERROR(SUM(N261:N274)/(SUM($C$261:$C$274)/100000),"")</f>
        <v>0.91955000000000009</v>
      </c>
      <c r="O260" s="213" t="str">
        <f>IF(OR(B260="",C260=""),"",IFERROR(C260/1000*INDEX(Vöruskrá!R:R,MATCH(B260,Vöruskrá!B:B,0))/1000,""))</f>
        <v/>
      </c>
      <c r="P260" s="245" t="s">
        <v>3696</v>
      </c>
      <c r="Q260" s="244" t="s">
        <v>3855</v>
      </c>
      <c r="R260" s="243" t="s">
        <v>3856</v>
      </c>
    </row>
    <row r="261" spans="1:18">
      <c r="A261" s="217"/>
      <c r="B261" s="217" t="s">
        <v>926</v>
      </c>
      <c r="C261" s="218">
        <v>40000</v>
      </c>
      <c r="D261" s="214" t="str">
        <f>IF(B261="","",IFERROR(INDEX(Vöruskrá!F:F,MATCH(B261,Vöruskrá!B:B,0)),""))</f>
        <v>Ýsa</v>
      </c>
      <c r="E261" s="214" t="str">
        <f>IF(B261="","",IFERROR(IF(INDEX(Vöruskrá!G:G,MATCH(B261,Vöruskrá!B:B,0))="","Engir skráðir",INDEX(Vöruskrá!G:G,MATCH(B261,Vöruskrá!B:B,0))),"Engir skráðir"))</f>
        <v>Fiskur</v>
      </c>
      <c r="F261" s="214">
        <f>IF(B261="","",IFERROR(INDEX(Vöruskrá!H:H,MATCH(B261,Vöruskrá!B:B,0)),""))</f>
        <v>0</v>
      </c>
      <c r="G261" s="215">
        <f>IF(OR(B261="",C261=""),"",IFERROR(INDEX(Vöruskrá!J:J,MATCH(B261,Vöruskrá!B:B,0))*C261/100000,""))</f>
        <v>40</v>
      </c>
      <c r="H261" s="215">
        <f>IF(OR(B261="",C261=""),"",IFERROR(INDEX(Vöruskrá!K:K,MATCH(B261,Vöruskrá!B:B,0))*C261/100000,""))</f>
        <v>0.28000000000000003</v>
      </c>
      <c r="I261" s="215">
        <f>IF(OR(B261="",C261=""),"",IFERROR(INDEX(Vöruskrá!L:L,MATCH(B261,Vöruskrá!B:B,0))*C261/100000,""))</f>
        <v>0.04</v>
      </c>
      <c r="J261" s="215">
        <f>IF(OR(B261="",C261=""),"",IFERROR(INDEX(Vöruskrá!M:M,MATCH(B261,Vöruskrá!B:B,0))*C261/100000,""))</f>
        <v>0</v>
      </c>
      <c r="K261" s="215">
        <f>IF(OR(B261="",C261=""),"",IFERROR(INDEX(Vöruskrá!N:N,MATCH(B261,Vöruskrá!B:B,0))*C261/100000,""))</f>
        <v>0</v>
      </c>
      <c r="L261" s="215">
        <f>IF(OR(B261="",C261=""),"",IFERROR(INDEX(Vöruskrá!O:O,MATCH(B261,Vöruskrá!B:B,0))*C261/100000,""))</f>
        <v>9.1999999999999993</v>
      </c>
      <c r="M261" s="215">
        <f>IF(OR(B261="",C261=""),"",IFERROR(INDEX(Vöruskrá!P:P,MATCH(B261,Vöruskrá!B:B,0))*C261/100000,""))</f>
        <v>0.12</v>
      </c>
      <c r="N261" s="215">
        <f>IF(OR(B261="",C261=""),"",IFERROR(INDEX(Vöruskrá!Q:Q,MATCH(B261,Vöruskrá!B:B,0))*C261/100000,""))</f>
        <v>0</v>
      </c>
      <c r="O261" s="216">
        <f>IF(OR(B261="",C261=""),"",IFERROR(C261/1000*INDEX(Vöruskrá!R:R,MATCH(B261,Vöruskrá!B:B,0))/1000,""))</f>
        <v>0</v>
      </c>
      <c r="P261" s="217"/>
      <c r="Q261" s="246"/>
      <c r="R261" s="210"/>
    </row>
    <row r="262" spans="1:18">
      <c r="A262" s="219"/>
      <c r="B262" s="219" t="s">
        <v>635</v>
      </c>
      <c r="C262" s="220">
        <v>36000</v>
      </c>
      <c r="D262" s="214" t="str">
        <f>IF(B262="","",IFERROR(INDEX(Vöruskrá!F:F,MATCH(B262,Vöruskrá!B:B,0)),""))</f>
        <v>Kartöflur</v>
      </c>
      <c r="E262" s="214" t="str">
        <f>IF(B262="","",IFERROR(IF(INDEX(Vöruskrá!G:G,MATCH(B262,Vöruskrá!B:B,0))="","Engir skráðir",INDEX(Vöruskrá!G:G,MATCH(B262,Vöruskrá!B:B,0))),"Engir skráðir"))</f>
        <v>Engir skráðir</v>
      </c>
      <c r="F262" s="214">
        <f>IF(B262="","",IFERROR(INDEX(Vöruskrá!H:H,MATCH(B262,Vöruskrá!B:B,0)),""))</f>
        <v>0</v>
      </c>
      <c r="G262" s="215">
        <f>IF(OR(B262="",C262=""),"",IFERROR(INDEX(Vöruskrá!J:J,MATCH(B262,Vöruskrá!B:B,0))*C262/100000,""))</f>
        <v>27.72</v>
      </c>
      <c r="H262" s="215">
        <f>IF(OR(B262="",C262=""),"",IFERROR(INDEX(Vöruskrá!K:K,MATCH(B262,Vöruskrá!B:B,0))*C262/100000,""))</f>
        <v>3.5999999999999997E-2</v>
      </c>
      <c r="I262" s="215">
        <f>IF(OR(B262="",C262=""),"",IFERROR(INDEX(Vöruskrá!L:L,MATCH(B262,Vöruskrá!B:B,0))*C262/100000,""))</f>
        <v>0</v>
      </c>
      <c r="J262" s="215">
        <f>IF(OR(B262="",C262=""),"",IFERROR(INDEX(Vöruskrá!M:M,MATCH(B262,Vöruskrá!B:B,0))*C262/100000,""))</f>
        <v>6.12</v>
      </c>
      <c r="K262" s="215">
        <f>IF(OR(B262="",C262=""),"",IFERROR(INDEX(Vöruskrá!N:N,MATCH(B262,Vöruskrá!B:B,0))*C262/100000,""))</f>
        <v>0.28799999999999998</v>
      </c>
      <c r="L262" s="215">
        <f>IF(OR(B262="",C262=""),"",IFERROR(INDEX(Vöruskrá!O:O,MATCH(B262,Vöruskrá!B:B,0))*C262/100000,""))</f>
        <v>0.72</v>
      </c>
      <c r="M262" s="215">
        <f>IF(OR(B262="",C262=""),"",IFERROR(INDEX(Vöruskrá!P:P,MATCH(B262,Vöruskrá!B:B,0))*C262/100000,""))</f>
        <v>0</v>
      </c>
      <c r="N262" s="215">
        <f>IF(OR(B262="",C262=""),"",IFERROR(INDEX(Vöruskrá!Q:Q,MATCH(B262,Vöruskrá!B:B,0))*C262/100000,""))</f>
        <v>0.79200000000000004</v>
      </c>
      <c r="O262" s="216">
        <f>IF(OR(B262="",C262=""),"",IFERROR(C262/1000*INDEX(Vöruskrá!R:R,MATCH(B262,Vöruskrá!B:B,0))/1000,""))</f>
        <v>0</v>
      </c>
      <c r="P262" s="219"/>
      <c r="Q262" s="203"/>
      <c r="R262" s="27"/>
    </row>
    <row r="263" spans="1:18">
      <c r="A263" s="217"/>
      <c r="B263" s="217" t="s">
        <v>1010</v>
      </c>
      <c r="C263" s="218">
        <v>4500</v>
      </c>
      <c r="D263" s="214" t="str">
        <f>IF(B263="","",IFERROR(INDEX(Vöruskrá!F:F,MATCH(B263,Vöruskrá!B:B,0)),""))</f>
        <v>Laukur</v>
      </c>
      <c r="E263" s="214" t="str">
        <f>IF(B263="","",IFERROR(IF(INDEX(Vöruskrá!G:G,MATCH(B263,Vöruskrá!B:B,0))="","Engir skráðir",INDEX(Vöruskrá!G:G,MATCH(B263,Vöruskrá!B:B,0))),"Engir skráðir"))</f>
        <v>Engir skráðir</v>
      </c>
      <c r="F263" s="214">
        <f>IF(B263="","",IFERROR(INDEX(Vöruskrá!H:H,MATCH(B263,Vöruskrá!B:B,0)),""))</f>
        <v>0</v>
      </c>
      <c r="G263" s="215">
        <f>IF(OR(B263="",C263=""),"",IFERROR(INDEX(Vöruskrá!J:J,MATCH(B263,Vöruskrá!B:B,0))*C263/100000,""))</f>
        <v>1.8</v>
      </c>
      <c r="H263" s="215">
        <f>IF(OR(B263="",C263=""),"",IFERROR(INDEX(Vöruskrá!K:K,MATCH(B263,Vöruskrá!B:B,0))*C263/100000,""))</f>
        <v>4.4999999999999997E-3</v>
      </c>
      <c r="I263" s="215">
        <f>IF(OR(B263="",C263=""),"",IFERROR(INDEX(Vöruskrá!L:L,MATCH(B263,Vöruskrá!B:B,0))*C263/100000,""))</f>
        <v>0</v>
      </c>
      <c r="J263" s="215">
        <f>IF(OR(B263="",C263=""),"",IFERROR(INDEX(Vöruskrá!M:M,MATCH(B263,Vöruskrá!B:B,0))*C263/100000,""))</f>
        <v>0.41849999999999998</v>
      </c>
      <c r="K263" s="215">
        <f>IF(OR(B263="",C263=""),"",IFERROR(INDEX(Vöruskrá!N:N,MATCH(B263,Vöruskrá!B:B,0))*C263/100000,""))</f>
        <v>0.189</v>
      </c>
      <c r="L263" s="215">
        <f>IF(OR(B263="",C263=""),"",IFERROR(INDEX(Vöruskrá!O:O,MATCH(B263,Vöruskrá!B:B,0))*C263/100000,""))</f>
        <v>4.9500000000000002E-2</v>
      </c>
      <c r="M263" s="215">
        <f>IF(OR(B263="",C263=""),"",IFERROR(INDEX(Vöruskrá!P:P,MATCH(B263,Vöruskrá!B:B,0))*C263/100000,""))</f>
        <v>0</v>
      </c>
      <c r="N263" s="215">
        <f>IF(OR(B263="",C263=""),"",IFERROR(INDEX(Vöruskrá!Q:Q,MATCH(B263,Vöruskrá!B:B,0))*C263/100000,""))</f>
        <v>7.6499999999999999E-2</v>
      </c>
      <c r="O263" s="216">
        <f>IF(OR(B263="",C263=""),"",IFERROR(C263/1000*INDEX(Vöruskrá!R:R,MATCH(B263,Vöruskrá!B:B,0))/1000,""))</f>
        <v>0</v>
      </c>
      <c r="P263" s="217"/>
      <c r="Q263" s="204"/>
      <c r="R263" s="6"/>
    </row>
    <row r="264" spans="1:18">
      <c r="A264" s="219"/>
      <c r="B264" s="219" t="s">
        <v>1270</v>
      </c>
      <c r="C264" s="220">
        <v>800</v>
      </c>
      <c r="D264" s="214" t="str">
        <f>IF(B264="","",IFERROR(INDEX(Vöruskrá!F:F,MATCH(B264,Vöruskrá!B:B,0)),""))</f>
        <v>Repjuolía</v>
      </c>
      <c r="E264" s="214" t="str">
        <f>IF(B264="","",IFERROR(IF(INDEX(Vöruskrá!G:G,MATCH(B264,Vöruskrá!B:B,0))="","Engir skráðir",INDEX(Vöruskrá!G:G,MATCH(B264,Vöruskrá!B:B,0))),"Engir skráðir"))</f>
        <v>Engir skráðir</v>
      </c>
      <c r="F264" s="214">
        <f>IF(B264="","",IFERROR(INDEX(Vöruskrá!H:H,MATCH(B264,Vöruskrá!B:B,0)),""))</f>
        <v>0</v>
      </c>
      <c r="G264" s="215">
        <f>IF(OR(B264="",C264=""),"",IFERROR(INDEX(Vöruskrá!J:J,MATCH(B264,Vöruskrá!B:B,0))*C264/100000,""))</f>
        <v>7.2</v>
      </c>
      <c r="H264" s="215">
        <f>IF(OR(B264="",C264=""),"",IFERROR(INDEX(Vöruskrá!K:K,MATCH(B264,Vöruskrá!B:B,0))*C264/100000,""))</f>
        <v>0.8</v>
      </c>
      <c r="I264" s="215">
        <f>IF(OR(B264="",C264=""),"",IFERROR(INDEX(Vöruskrá!L:L,MATCH(B264,Vöruskrá!B:B,0))*C264/100000,""))</f>
        <v>5.6000000000000001E-2</v>
      </c>
      <c r="J264" s="215">
        <f>IF(OR(B264="",C264=""),"",IFERROR(INDEX(Vöruskrá!M:M,MATCH(B264,Vöruskrá!B:B,0))*C264/100000,""))</f>
        <v>0.52</v>
      </c>
      <c r="K264" s="215">
        <f>IF(OR(B264="",C264=""),"",IFERROR(INDEX(Vöruskrá!N:N,MATCH(B264,Vöruskrá!B:B,0))*C264/100000,""))</f>
        <v>0.22</v>
      </c>
      <c r="L264" s="215">
        <f>IF(OR(B264="",C264=""),"",IFERROR(INDEX(Vöruskrá!O:O,MATCH(B264,Vöruskrá!B:B,0))*C264/100000,""))</f>
        <v>0</v>
      </c>
      <c r="M264" s="215">
        <f>IF(OR(B264="",C264=""),"",IFERROR(INDEX(Vöruskrá!P:P,MATCH(B264,Vöruskrá!B:B,0))*C264/100000,""))</f>
        <v>0</v>
      </c>
      <c r="N264" s="215">
        <f>IF(OR(B264="",C264=""),"",IFERROR(INDEX(Vöruskrá!Q:Q,MATCH(B264,Vöruskrá!B:B,0))*C264/100000,""))</f>
        <v>0</v>
      </c>
      <c r="O264" s="216">
        <f>IF(OR(B264="",C264=""),"",IFERROR(C264/1000*INDEX(Vöruskrá!R:R,MATCH(B264,Vöruskrá!B:B,0))/1000,""))</f>
        <v>0</v>
      </c>
      <c r="P264" s="219"/>
      <c r="Q264" s="203"/>
      <c r="R264" s="27"/>
    </row>
    <row r="265" spans="1:18">
      <c r="A265" s="217"/>
      <c r="B265" s="217" t="s">
        <v>299</v>
      </c>
      <c r="C265" s="218">
        <v>1000</v>
      </c>
      <c r="D265" s="214" t="str">
        <f>IF(B265="","",IFERROR(INDEX(Vöruskrá!F:F,MATCH(B265,Vöruskrá!B:B,0)),""))</f>
        <v>Salt (salt, kekkjavarnarefni E535, lyftiefni E500).</v>
      </c>
      <c r="E265" s="214" t="str">
        <f>IF(B265="","",IFERROR(IF(INDEX(Vöruskrá!G:G,MATCH(B265,Vöruskrá!B:B,0))="","Engir skráðir",INDEX(Vöruskrá!G:G,MATCH(B265,Vöruskrá!B:B,0))),"Engir skráðir"))</f>
        <v>Engir skráðir</v>
      </c>
      <c r="F265" s="214" t="str">
        <f>IF(B265="","",IFERROR(INDEX(Vöruskrá!H:H,MATCH(B265,Vöruskrá!B:B,0)),""))</f>
        <v>Framleitt á svæði þar sem unnið er með mjólk, glúten, egg, sesam, sellerí, soja og sinnep.</v>
      </c>
      <c r="G265" s="215">
        <f>IF(OR(B265="",C265=""),"",IFERROR(INDEX(Vöruskrá!J:J,MATCH(B265,Vöruskrá!B:B,0))*C265/100000,""))</f>
        <v>0</v>
      </c>
      <c r="H265" s="215">
        <f>IF(OR(B265="",C265=""),"",IFERROR(INDEX(Vöruskrá!K:K,MATCH(B265,Vöruskrá!B:B,0))*C265/100000,""))</f>
        <v>0</v>
      </c>
      <c r="I265" s="215">
        <f>IF(OR(B265="",C265=""),"",IFERROR(INDEX(Vöruskrá!L:L,MATCH(B265,Vöruskrá!B:B,0))*C265/100000,""))</f>
        <v>0</v>
      </c>
      <c r="J265" s="215">
        <f>IF(OR(B265="",C265=""),"",IFERROR(INDEX(Vöruskrá!M:M,MATCH(B265,Vöruskrá!B:B,0))*C265/100000,""))</f>
        <v>0</v>
      </c>
      <c r="K265" s="215">
        <f>IF(OR(B265="",C265=""),"",IFERROR(INDEX(Vöruskrá!N:N,MATCH(B265,Vöruskrá!B:B,0))*C265/100000,""))</f>
        <v>0</v>
      </c>
      <c r="L265" s="215">
        <f>IF(OR(B265="",C265=""),"",IFERROR(INDEX(Vöruskrá!O:O,MATCH(B265,Vöruskrá!B:B,0))*C265/100000,""))</f>
        <v>0</v>
      </c>
      <c r="M265" s="215">
        <f>IF(OR(B265="",C265=""),"",IFERROR(INDEX(Vöruskrá!P:P,MATCH(B265,Vöruskrá!B:B,0))*C265/100000,""))</f>
        <v>1</v>
      </c>
      <c r="N265" s="215">
        <f>IF(OR(B265="",C265=""),"",IFERROR(INDEX(Vöruskrá!Q:Q,MATCH(B265,Vöruskrá!B:B,0))*C265/100000,""))</f>
        <v>0</v>
      </c>
      <c r="O265" s="216">
        <f>IF(OR(B265="",C265=""),"",IFERROR(C265/1000*INDEX(Vöruskrá!R:R,MATCH(B265,Vöruskrá!B:B,0))/1000,""))</f>
        <v>0</v>
      </c>
      <c r="P265" s="217"/>
      <c r="Q265" s="204"/>
      <c r="R265" s="6"/>
    </row>
    <row r="266" spans="1:18">
      <c r="A266" s="219"/>
      <c r="B266" s="219" t="s">
        <v>819</v>
      </c>
      <c r="C266" s="220">
        <v>100</v>
      </c>
      <c r="D266" s="214" t="str">
        <f>IF(B266="","",IFERROR(INDEX(Vöruskrá!F:F,MATCH(B266,Vöruskrá!B:B,0)),""))</f>
        <v>Svartur pipar 100% (Piper nigrum), hitaþurrkað.</v>
      </c>
      <c r="E266" s="214" t="str">
        <f>IF(B266="","",IFERROR(IF(INDEX(Vöruskrá!G:G,MATCH(B266,Vöruskrá!B:B,0))="","Engir skráðir",INDEX(Vöruskrá!G:G,MATCH(B266,Vöruskrá!B:B,0))),"Engir skráðir"))</f>
        <v>Engir skráðir</v>
      </c>
      <c r="F266" s="214" t="str">
        <f>IF(B266="","",IFERROR(INDEX(Vöruskrá!H:H,MATCH(B266,Vöruskrá!B:B,0)),""))</f>
        <v>Framleitt á svæði þar sem unnið er með glúten, fisk, krabbadýr, lindýr, mjólk, soja, sellerí, sinnep og sesam.</v>
      </c>
      <c r="G266" s="215">
        <f>IF(OR(B266="",C266=""),"",IFERROR(INDEX(Vöruskrá!J:J,MATCH(B266,Vöruskrá!B:B,0))*C266/100000,""))</f>
        <v>0.38600000000000001</v>
      </c>
      <c r="H266" s="215">
        <f>IF(OR(B266="",C266=""),"",IFERROR(INDEX(Vöruskrá!K:K,MATCH(B266,Vöruskrá!B:B,0))*C266/100000,""))</f>
        <v>3.3E-3</v>
      </c>
      <c r="I266" s="215">
        <f>IF(OR(B266="",C266=""),"",IFERROR(INDEX(Vöruskrá!L:L,MATCH(B266,Vöruskrá!B:B,0))*C266/100000,""))</f>
        <v>1E-3</v>
      </c>
      <c r="J266" s="215">
        <f>IF(OR(B266="",C266=""),"",IFERROR(INDEX(Vöruskrá!M:M,MATCH(B266,Vöruskrá!B:B,0))*C266/100000,""))</f>
        <v>6.5000000000000002E-2</v>
      </c>
      <c r="K266" s="215">
        <f>IF(OR(B266="",C266=""),"",IFERROR(INDEX(Vöruskrá!N:N,MATCH(B266,Vöruskrá!B:B,0))*C266/100000,""))</f>
        <v>5.9999999999999995E-4</v>
      </c>
      <c r="L266" s="215">
        <f>IF(OR(B266="",C266=""),"",IFERROR(INDEX(Vöruskrá!O:O,MATCH(B266,Vöruskrá!B:B,0))*C266/100000,""))</f>
        <v>1.0999999999999999E-2</v>
      </c>
      <c r="M266" s="215">
        <f>IF(OR(B266="",C266=""),"",IFERROR(INDEX(Vöruskrá!P:P,MATCH(B266,Vöruskrá!B:B,0))*C266/100000,""))</f>
        <v>1E-4</v>
      </c>
      <c r="N266" s="215">
        <f>IF(OR(B266="",C266=""),"",IFERROR(INDEX(Vöruskrá!Q:Q,MATCH(B266,Vöruskrá!B:B,0))*C266/100000,""))</f>
        <v>0</v>
      </c>
      <c r="O266" s="216">
        <f>IF(OR(B266="",C266=""),"",IFERROR(C266/1000*INDEX(Vöruskrá!R:R,MATCH(B266,Vöruskrá!B:B,0))/1000,""))</f>
        <v>0</v>
      </c>
      <c r="P266" s="219"/>
      <c r="Q266" s="203"/>
      <c r="R266" s="27"/>
    </row>
    <row r="267" spans="1:18">
      <c r="A267" s="217"/>
      <c r="B267" s="217" t="s">
        <v>131</v>
      </c>
      <c r="C267" s="218">
        <v>10000</v>
      </c>
      <c r="D267" s="214" t="str">
        <f>IF(B267="","",IFERROR(INDEX(Vöruskrá!F:F,MATCH(B267,Vöruskrá!B:B,0)),""))</f>
        <v>Vatn (64%), jurtaolía (29%) (pálmakjarni, pálmi), þurrkað glúkósasíróp (5%), umbreytt sterkja, salt, bindiefni (E339, gellangúmmí), ýruefni (lesitín, E435, E472b), litarefni (karótín), náttúruleg bragðefni.</v>
      </c>
      <c r="E267" s="214" t="str">
        <f>IF(B267="","",IFERROR(IF(INDEX(Vöruskrá!G:G,MATCH(B267,Vöruskrá!B:B,0))="","Engir skráðir",INDEX(Vöruskrá!G:G,MATCH(B267,Vöruskrá!B:B,0))),"Engir skráðir"))</f>
        <v>Engir skráðir</v>
      </c>
      <c r="F267" s="214">
        <f>IF(B267="","",IFERROR(INDEX(Vöruskrá!H:H,MATCH(B267,Vöruskrá!B:B,0)),""))</f>
        <v>0</v>
      </c>
      <c r="G267" s="215">
        <f>IF(OR(B267="",C267=""),"",IFERROR(INDEX(Vöruskrá!J:J,MATCH(B267,Vöruskrá!B:B,0))*C267/100000,""))</f>
        <v>29.5</v>
      </c>
      <c r="H267" s="215">
        <f>IF(OR(B267="",C267=""),"",IFERROR(INDEX(Vöruskrá!K:K,MATCH(B267,Vöruskrá!B:B,0))*C267/100000,""))</f>
        <v>3</v>
      </c>
      <c r="I267" s="215">
        <f>IF(OR(B267="",C267=""),"",IFERROR(INDEX(Vöruskrá!L:L,MATCH(B267,Vöruskrá!B:B,0))*C267/100000,""))</f>
        <v>2.5</v>
      </c>
      <c r="J267" s="215">
        <f>IF(OR(B267="",C267=""),"",IFERROR(INDEX(Vöruskrá!M:M,MATCH(B267,Vöruskrá!B:B,0))*C267/100000,""))</f>
        <v>0.62</v>
      </c>
      <c r="K267" s="215">
        <f>IF(OR(B267="",C267=""),"",IFERROR(INDEX(Vöruskrá!N:N,MATCH(B267,Vöruskrá!B:B,0))*C267/100000,""))</f>
        <v>0</v>
      </c>
      <c r="L267" s="215">
        <f>IF(OR(B267="",C267=""),"",IFERROR(INDEX(Vöruskrá!O:O,MATCH(B267,Vöruskrá!B:B,0))*C267/100000,""))</f>
        <v>0</v>
      </c>
      <c r="M267" s="215">
        <f>IF(OR(B267="",C267=""),"",IFERROR(INDEX(Vöruskrá!P:P,MATCH(B267,Vöruskrá!B:B,0))*C267/100000,""))</f>
        <v>0.01</v>
      </c>
      <c r="N267" s="215">
        <f>IF(OR(B267="",C267=""),"",IFERROR(INDEX(Vöruskrá!Q:Q,MATCH(B267,Vöruskrá!B:B,0))*C267/100000,""))</f>
        <v>0</v>
      </c>
      <c r="O267" s="216">
        <f>IF(OR(B267="",C267=""),"",IFERROR(C267/1000*INDEX(Vöruskrá!R:R,MATCH(B267,Vöruskrá!B:B,0))/1000,""))</f>
        <v>0</v>
      </c>
      <c r="P267" s="217"/>
      <c r="Q267" s="204"/>
      <c r="R267" s="6"/>
    </row>
    <row r="268" spans="1:18">
      <c r="A268" s="219"/>
      <c r="B268" s="219" t="s">
        <v>1020</v>
      </c>
      <c r="C268" s="220">
        <v>5000</v>
      </c>
      <c r="D268" s="214" t="str">
        <f>IF(B268="","",IFERROR(INDEX(Vöruskrá!F:F,MATCH(B268,Vöruskrá!B:B,0)),""))</f>
        <v>Vatn</v>
      </c>
      <c r="E268" s="214" t="str">
        <f>IF(B268="","",IFERROR(IF(INDEX(Vöruskrá!G:G,MATCH(B268,Vöruskrá!B:B,0))="","Engir skráðir",INDEX(Vöruskrá!G:G,MATCH(B268,Vöruskrá!B:B,0))),"Engir skráðir"))</f>
        <v>Engir skráðir</v>
      </c>
      <c r="F268" s="214">
        <f>IF(B268="","",IFERROR(INDEX(Vöruskrá!H:H,MATCH(B268,Vöruskrá!B:B,0)),""))</f>
        <v>0</v>
      </c>
      <c r="G268" s="215">
        <f>IF(OR(B268="",C268=""),"",IFERROR(INDEX(Vöruskrá!J:J,MATCH(B268,Vöruskrá!B:B,0))*C268/100000,""))</f>
        <v>0</v>
      </c>
      <c r="H268" s="215">
        <f>IF(OR(B268="",C268=""),"",IFERROR(INDEX(Vöruskrá!K:K,MATCH(B268,Vöruskrá!B:B,0))*C268/100000,""))</f>
        <v>0</v>
      </c>
      <c r="I268" s="215">
        <f>IF(OR(B268="",C268=""),"",IFERROR(INDEX(Vöruskrá!L:L,MATCH(B268,Vöruskrá!B:B,0))*C268/100000,""))</f>
        <v>0</v>
      </c>
      <c r="J268" s="215">
        <f>IF(OR(B268="",C268=""),"",IFERROR(INDEX(Vöruskrá!M:M,MATCH(B268,Vöruskrá!B:B,0))*C268/100000,""))</f>
        <v>0</v>
      </c>
      <c r="K268" s="215">
        <f>IF(OR(B268="",C268=""),"",IFERROR(INDEX(Vöruskrá!N:N,MATCH(B268,Vöruskrá!B:B,0))*C268/100000,""))</f>
        <v>0</v>
      </c>
      <c r="L268" s="215">
        <f>IF(OR(B268="",C268=""),"",IFERROR(INDEX(Vöruskrá!O:O,MATCH(B268,Vöruskrá!B:B,0))*C268/100000,""))</f>
        <v>0</v>
      </c>
      <c r="M268" s="215">
        <f>IF(OR(B268="",C268=""),"",IFERROR(INDEX(Vöruskrá!P:P,MATCH(B268,Vöruskrá!B:B,0))*C268/100000,""))</f>
        <v>0</v>
      </c>
      <c r="N268" s="215">
        <f>IF(OR(B268="",C268=""),"",IFERROR(INDEX(Vöruskrá!Q:Q,MATCH(B268,Vöruskrá!B:B,0))*C268/100000,""))</f>
        <v>0</v>
      </c>
      <c r="O268" s="216">
        <f>IF(OR(B268="",C268=""),"",IFERROR(C268/1000*INDEX(Vöruskrá!R:R,MATCH(B268,Vöruskrá!B:B,0))/1000,""))</f>
        <v>0</v>
      </c>
      <c r="P268" s="219"/>
      <c r="Q268" s="203"/>
      <c r="R268" s="27"/>
    </row>
    <row r="269" spans="1:18">
      <c r="A269" s="217"/>
      <c r="B269" s="217" t="s">
        <v>349</v>
      </c>
      <c r="C269" s="218">
        <v>1800</v>
      </c>
      <c r="D269" s="214" t="str">
        <f>IF(B269="","",IFERROR(INDEX(Vöruskrá!F:F,MATCH(B269,Vöruskrá!B:B,0)),""))</f>
        <v>Maíssterkja.</v>
      </c>
      <c r="E269" s="214" t="str">
        <f>IF(B269="","",IFERROR(IF(INDEX(Vöruskrá!G:G,MATCH(B269,Vöruskrá!B:B,0))="","Engir skráðir",INDEX(Vöruskrá!G:G,MATCH(B269,Vöruskrá!B:B,0))),"Engir skráðir"))</f>
        <v>Engir skráðir</v>
      </c>
      <c r="F269" s="214">
        <f>IF(B269="","",IFERROR(INDEX(Vöruskrá!H:H,MATCH(B269,Vöruskrá!B:B,0)),""))</f>
        <v>0</v>
      </c>
      <c r="G269" s="215">
        <f>IF(OR(B269="",C269=""),"",IFERROR(INDEX(Vöruskrá!J:J,MATCH(B269,Vöruskrá!B:B,0))*C269/100000,""))</f>
        <v>6.39</v>
      </c>
      <c r="H269" s="215">
        <f>IF(OR(B269="",C269=""),"",IFERROR(INDEX(Vöruskrá!K:K,MATCH(B269,Vöruskrá!B:B,0))*C269/100000,""))</f>
        <v>8.9999999999999993E-3</v>
      </c>
      <c r="I269" s="215">
        <f>IF(OR(B269="",C269=""),"",IFERROR(INDEX(Vöruskrá!L:L,MATCH(B269,Vöruskrá!B:B,0))*C269/100000,""))</f>
        <v>0</v>
      </c>
      <c r="J269" s="215">
        <f>IF(OR(B269="",C269=""),"",IFERROR(INDEX(Vöruskrá!M:M,MATCH(B269,Vöruskrá!B:B,0))*C269/100000,""))</f>
        <v>1.548</v>
      </c>
      <c r="K269" s="215">
        <f>IF(OR(B269="",C269=""),"",IFERROR(INDEX(Vöruskrá!N:N,MATCH(B269,Vöruskrá!B:B,0))*C269/100000,""))</f>
        <v>0</v>
      </c>
      <c r="L269" s="215">
        <f>IF(OR(B269="",C269=""),"",IFERROR(INDEX(Vöruskrá!O:O,MATCH(B269,Vöruskrá!B:B,0))*C269/100000,""))</f>
        <v>8.9999999999999993E-3</v>
      </c>
      <c r="M269" s="215">
        <f>IF(OR(B269="",C269=""),"",IFERROR(INDEX(Vöruskrá!P:P,MATCH(B269,Vöruskrá!B:B,0))*C269/100000,""))</f>
        <v>0</v>
      </c>
      <c r="N269" s="215">
        <f>IF(OR(B269="",C269=""),"",IFERROR(INDEX(Vöruskrá!Q:Q,MATCH(B269,Vöruskrá!B:B,0))*C269/100000,""))</f>
        <v>1.7999999999999999E-2</v>
      </c>
      <c r="O269" s="216">
        <f>IF(OR(B269="",C269=""),"",IFERROR(C269/1000*INDEX(Vöruskrá!R:R,MATCH(B269,Vöruskrá!B:B,0))/1000,""))</f>
        <v>0</v>
      </c>
      <c r="P269" s="217"/>
      <c r="Q269" s="204"/>
      <c r="R269" s="6"/>
    </row>
    <row r="270" spans="1:18">
      <c r="A270" s="219"/>
      <c r="B270" s="219" t="s">
        <v>1053</v>
      </c>
      <c r="C270" s="220">
        <v>400</v>
      </c>
      <c r="D270" s="214" t="str">
        <f>IF(B270="","",IFERROR(INDEX(Vöruskrá!F:F,MATCH(B270,Vöruskrá!B:B,0)),""))</f>
        <v>Þurrkað vín, edik</v>
      </c>
      <c r="E270" s="214" t="str">
        <f>IF(B270="","",IFERROR(IF(INDEX(Vöruskrá!G:G,MATCH(B270,Vöruskrá!B:B,0))="","Engir skráðir",INDEX(Vöruskrá!G:G,MATCH(B270,Vöruskrá!B:B,0))),"Engir skráðir"))</f>
        <v>Getur innihaldið súlfít</v>
      </c>
      <c r="F270" s="214">
        <f>IF(B270="","",IFERROR(INDEX(Vöruskrá!H:H,MATCH(B270,Vöruskrá!B:B,0)),""))</f>
        <v>0</v>
      </c>
      <c r="G270" s="215">
        <f>IF(OR(B270="",C270=""),"",IFERROR(INDEX(Vöruskrá!J:J,MATCH(B270,Vöruskrá!B:B,0))*C270/100000,""))</f>
        <v>0.08</v>
      </c>
      <c r="H270" s="215">
        <f>IF(OR(B270="",C270=""),"",IFERROR(INDEX(Vöruskrá!K:K,MATCH(B270,Vöruskrá!B:B,0))*C270/100000,""))</f>
        <v>0</v>
      </c>
      <c r="I270" s="215">
        <f>IF(OR(B270="",C270=""),"",IFERROR(INDEX(Vöruskrá!L:L,MATCH(B270,Vöruskrá!B:B,0))*C270/100000,""))</f>
        <v>0</v>
      </c>
      <c r="J270" s="215">
        <f>IF(OR(B270="",C270=""),"",IFERROR(INDEX(Vöruskrá!M:M,MATCH(B270,Vöruskrá!B:B,0))*C270/100000,""))</f>
        <v>2.3999999999999998E-3</v>
      </c>
      <c r="K270" s="215">
        <f>IF(OR(B270="",C270=""),"",IFERROR(INDEX(Vöruskrá!N:N,MATCH(B270,Vöruskrá!B:B,0))*C270/100000,""))</f>
        <v>1.6000000000000001E-3</v>
      </c>
      <c r="L270" s="215">
        <f>IF(OR(B270="",C270=""),"",IFERROR(INDEX(Vöruskrá!O:O,MATCH(B270,Vöruskrá!B:B,0))*C270/100000,""))</f>
        <v>0</v>
      </c>
      <c r="M270" s="215">
        <f>IF(OR(B270="",C270=""),"",IFERROR(INDEX(Vöruskrá!P:P,MATCH(B270,Vöruskrá!B:B,0))*C270/100000,""))</f>
        <v>0</v>
      </c>
      <c r="N270" s="215">
        <f>IF(OR(B270="",C270=""),"",IFERROR(INDEX(Vöruskrá!Q:Q,MATCH(B270,Vöruskrá!B:B,0))*C270/100000,""))</f>
        <v>0</v>
      </c>
      <c r="O270" s="216">
        <f>IF(OR(B270="",C270=""),"",IFERROR(C270/1000*INDEX(Vöruskrá!R:R,MATCH(B270,Vöruskrá!B:B,0))/1000,""))</f>
        <v>0</v>
      </c>
      <c r="P270" s="219"/>
      <c r="Q270" s="203"/>
      <c r="R270" s="27"/>
    </row>
    <row r="271" spans="1:18">
      <c r="A271" s="217"/>
      <c r="B271" s="217" t="s">
        <v>1125</v>
      </c>
      <c r="C271" s="218">
        <v>250</v>
      </c>
      <c r="D271" s="214" t="str">
        <f>IF(B271="","",IFERROR(INDEX(Vöruskrá!F:F,MATCH(B271,Vöruskrá!B:B,0)),""))</f>
        <v>Sykur, sykurreyrssíróp.</v>
      </c>
      <c r="E271" s="214" t="str">
        <f>IF(B271="","",IFERROR(IF(INDEX(Vöruskrá!G:G,MATCH(B271,Vöruskrá!B:B,0))="","Engir skráðir",INDEX(Vöruskrá!G:G,MATCH(B271,Vöruskrá!B:B,0))),"Engir skráðir"))</f>
        <v>Engir</v>
      </c>
      <c r="F271" s="214">
        <f>IF(B271="","",IFERROR(INDEX(Vöruskrá!H:H,MATCH(B271,Vöruskrá!B:B,0)),""))</f>
        <v>0</v>
      </c>
      <c r="G271" s="215">
        <f>IF(OR(B271="",C271=""),"",IFERROR(INDEX(Vöruskrá!J:J,MATCH(B271,Vöruskrá!B:B,0))*C271/100000,""))</f>
        <v>1</v>
      </c>
      <c r="H271" s="215">
        <f>IF(OR(B271="",C271=""),"",IFERROR(INDEX(Vöruskrá!K:K,MATCH(B271,Vöruskrá!B:B,0))*C271/100000,""))</f>
        <v>0</v>
      </c>
      <c r="I271" s="215">
        <f>IF(OR(B271="",C271=""),"",IFERROR(INDEX(Vöruskrá!L:L,MATCH(B271,Vöruskrá!B:B,0))*C271/100000,""))</f>
        <v>0</v>
      </c>
      <c r="J271" s="215">
        <f>IF(OR(B271="",C271=""),"",IFERROR(INDEX(Vöruskrá!M:M,MATCH(B271,Vöruskrá!B:B,0))*C271/100000,""))</f>
        <v>0.25</v>
      </c>
      <c r="K271" s="215">
        <f>IF(OR(B271="",C271=""),"",IFERROR(INDEX(Vöruskrá!N:N,MATCH(B271,Vöruskrá!B:B,0))*C271/100000,""))</f>
        <v>0.25</v>
      </c>
      <c r="L271" s="215">
        <f>IF(OR(B271="",C271=""),"",IFERROR(INDEX(Vöruskrá!O:O,MATCH(B271,Vöruskrá!B:B,0))*C271/100000,""))</f>
        <v>0</v>
      </c>
      <c r="M271" s="215">
        <f>IF(OR(B271="",C271=""),"",IFERROR(INDEX(Vöruskrá!P:P,MATCH(B271,Vöruskrá!B:B,0))*C271/100000,""))</f>
        <v>0</v>
      </c>
      <c r="N271" s="215">
        <f>IF(OR(B271="",C271=""),"",IFERROR(INDEX(Vöruskrá!Q:Q,MATCH(B271,Vöruskrá!B:B,0))*C271/100000,""))</f>
        <v>0</v>
      </c>
      <c r="O271" s="216">
        <f>IF(OR(B271="",C271=""),"",IFERROR(C271/1000*INDEX(Vöruskrá!R:R,MATCH(B271,Vöruskrá!B:B,0))/1000,""))</f>
        <v>0</v>
      </c>
      <c r="P271" s="217"/>
      <c r="Q271" s="204"/>
      <c r="R271" s="6"/>
    </row>
    <row r="272" spans="1:18">
      <c r="A272" s="219"/>
      <c r="B272" s="219" t="s">
        <v>1022</v>
      </c>
      <c r="C272" s="220">
        <v>60</v>
      </c>
      <c r="D272" s="214" t="str">
        <f>IF(B272="","",IFERROR(INDEX(Vöruskrá!F:F,MATCH(B272,Vöruskrá!B:B,0)),""))</f>
        <v>Túrmerik, dillfræ, fenugreek (grikkjasmári), kóríander, cayennepipar, svartur pipar, negull.</v>
      </c>
      <c r="E272" s="214" t="str">
        <f>IF(B272="","",IFERROR(IF(INDEX(Vöruskrá!G:G,MATCH(B272,Vöruskrá!B:B,0))="","Engir skráðir",INDEX(Vöruskrá!G:G,MATCH(B272,Vöruskrá!B:B,0))),"Engir skráðir"))</f>
        <v>Engir skráðir</v>
      </c>
      <c r="F272" s="214" t="str">
        <f>IF(B272="","",IFERROR(INDEX(Vöruskrá!H:H,MATCH(B272,Vöruskrá!B:B,0)),""))</f>
        <v>Framleitt á svæði þar sem unnið er með glúten, fisk, mjólk, soja, sellerí, sinnep og sesam.</v>
      </c>
      <c r="G272" s="215">
        <f>IF(OR(B272="",C272=""),"",IFERROR(INDEX(Vöruskrá!J:J,MATCH(B272,Vöruskrá!B:B,0))*C272/100000,""))</f>
        <v>0.19500000000000001</v>
      </c>
      <c r="H272" s="215">
        <f>IF(OR(B272="",C272=""),"",IFERROR(INDEX(Vöruskrá!K:K,MATCH(B272,Vöruskrá!B:B,0))*C272/100000,""))</f>
        <v>8.3999999999999995E-3</v>
      </c>
      <c r="I272" s="215">
        <f>IF(OR(B272="",C272=""),"",IFERROR(INDEX(Vöruskrá!L:L,MATCH(B272,Vöruskrá!B:B,0))*C272/100000,""))</f>
        <v>1.1999999999999999E-3</v>
      </c>
      <c r="J272" s="215">
        <f>IF(OR(B272="",C272=""),"",IFERROR(INDEX(Vöruskrá!M:M,MATCH(B272,Vöruskrá!B:B,0))*C272/100000,""))</f>
        <v>3.3000000000000002E-2</v>
      </c>
      <c r="K272" s="215">
        <f>IF(OR(B272="",C272=""),"",IFERROR(INDEX(Vöruskrá!N:N,MATCH(B272,Vöruskrá!B:B,0))*C272/100000,""))</f>
        <v>1.6800000000000001E-3</v>
      </c>
      <c r="L272" s="215">
        <f>IF(OR(B272="",C272=""),"",IFERROR(INDEX(Vöruskrá!O:O,MATCH(B272,Vöruskrá!B:B,0))*C272/100000,""))</f>
        <v>8.3999999999999995E-3</v>
      </c>
      <c r="M272" s="215">
        <f>IF(OR(B272="",C272=""),"",IFERROR(INDEX(Vöruskrá!P:P,MATCH(B272,Vöruskrá!B:B,0))*C272/100000,""))</f>
        <v>6.0000000000000002E-5</v>
      </c>
      <c r="N272" s="215">
        <f>IF(OR(B272="",C272=""),"",IFERROR(INDEX(Vöruskrá!Q:Q,MATCH(B272,Vöruskrá!B:B,0))*C272/100000,""))</f>
        <v>1.9800000000000002E-2</v>
      </c>
      <c r="O272" s="216">
        <f>IF(OR(B272="",C272=""),"",IFERROR(C272/1000*INDEX(Vöruskrá!R:R,MATCH(B272,Vöruskrá!B:B,0))/1000,""))</f>
        <v>0</v>
      </c>
      <c r="P272" s="219"/>
      <c r="Q272" s="203"/>
      <c r="R272" s="27"/>
    </row>
    <row r="273" spans="1:18">
      <c r="A273" s="217"/>
      <c r="B273" s="217" t="s">
        <v>1118</v>
      </c>
      <c r="C273" s="218">
        <v>50</v>
      </c>
      <c r="D273" s="214" t="str">
        <f>IF(B273="","",IFERROR(INDEX(Vöruskrá!F:F,MATCH(B273,Vöruskrá!B:B,0)),""))</f>
        <v>Svartur pipar, **sinnep**, laukur, rauð paprika, hvítlaukur.</v>
      </c>
      <c r="E273" s="214" t="str">
        <f>IF(B273="","",IFERROR(IF(INDEX(Vöruskrá!G:G,MATCH(B273,Vöruskrá!B:B,0))="","Engir skráðir",INDEX(Vöruskrá!G:G,MATCH(B273,Vöruskrá!B:B,0))),"Engir skráðir"))</f>
        <v>Sinnep</v>
      </c>
      <c r="F273" s="214" t="str">
        <f>IF(B273="","",IFERROR(INDEX(Vöruskrá!H:H,MATCH(B273,Vöruskrá!B:B,0)),""))</f>
        <v>Framleitt á svæði þar sem unnið er með glúten, fisk, mjólk, soja, sellerí, sinnep og sesam.</v>
      </c>
      <c r="G273" s="215">
        <f>IF(OR(B273="",C273=""),"",IFERROR(INDEX(Vöruskrá!J:J,MATCH(B273,Vöruskrá!B:B,0))*C273/100000,""))</f>
        <v>0.1275</v>
      </c>
      <c r="H273" s="215">
        <f>IF(OR(B273="",C273=""),"",IFERROR(INDEX(Vöruskrá!K:K,MATCH(B273,Vöruskrá!B:B,0))*C273/100000,""))</f>
        <v>1.65E-3</v>
      </c>
      <c r="I273" s="215">
        <f>IF(OR(B273="",C273=""),"",IFERROR(INDEX(Vöruskrá!L:L,MATCH(B273,Vöruskrá!B:B,0))*C273/100000,""))</f>
        <v>4.4999999999999999E-4</v>
      </c>
      <c r="J273" s="215">
        <f>IF(OR(B273="",C273=""),"",IFERROR(INDEX(Vöruskrá!M:M,MATCH(B273,Vöruskrá!B:B,0))*C273/100000,""))</f>
        <v>3.2000000000000001E-2</v>
      </c>
      <c r="K273" s="215">
        <f>IF(OR(B273="",C273=""),"",IFERROR(INDEX(Vöruskrá!N:N,MATCH(B273,Vöruskrá!B:B,0))*C273/100000,""))</f>
        <v>2.9999999999999997E-4</v>
      </c>
      <c r="L273" s="215">
        <f>IF(OR(B273="",C273=""),"",IFERROR(INDEX(Vöruskrá!O:O,MATCH(B273,Vöruskrá!B:B,0))*C273/100000,""))</f>
        <v>5.1999999999999998E-3</v>
      </c>
      <c r="M273" s="215">
        <f>IF(OR(B273="",C273=""),"",IFERROR(INDEX(Vöruskrá!P:P,MATCH(B273,Vöruskrá!B:B,0))*C273/100000,""))</f>
        <v>0</v>
      </c>
      <c r="N273" s="215">
        <f>IF(OR(B273="",C273=""),"",IFERROR(INDEX(Vöruskrá!Q:Q,MATCH(B273,Vöruskrá!B:B,0))*C273/100000,""))</f>
        <v>1.325E-2</v>
      </c>
      <c r="O273" s="216">
        <f>IF(OR(B273="",C273=""),"",IFERROR(C273/1000*INDEX(Vöruskrá!R:R,MATCH(B273,Vöruskrá!B:B,0))/1000,""))</f>
        <v>0</v>
      </c>
      <c r="P273" s="217"/>
      <c r="Q273" s="204"/>
      <c r="R273" s="6"/>
    </row>
    <row r="274" spans="1:18">
      <c r="A274" s="219"/>
      <c r="B274" s="219" t="s">
        <v>812</v>
      </c>
      <c r="C274" s="220">
        <v>40</v>
      </c>
      <c r="D274" s="214" t="str">
        <f>IF(B274="","",IFERROR(INDEX(Vöruskrá!F:F,MATCH(B274,Vöruskrá!B:B,0)),""))</f>
        <v>Múskat 100% (Myristica fragrans), hitaþurrkað.</v>
      </c>
      <c r="E274" s="214" t="str">
        <f>IF(B274="","",IFERROR(IF(INDEX(Vöruskrá!G:G,MATCH(B274,Vöruskrá!B:B,0))="","Engir skráðir",INDEX(Vöruskrá!G:G,MATCH(B274,Vöruskrá!B:B,0))),"Engir skráðir"))</f>
        <v>Engir skráðir</v>
      </c>
      <c r="F274" s="214" t="str">
        <f>IF(B274="","",IFERROR(INDEX(Vöruskrá!H:H,MATCH(B274,Vöruskrá!B:B,0)),""))</f>
        <v>Framleitt á svæði þar sem unnið er með glúten, fisk, krabbadýr, lindýr, mjólk, soja, sellerí, sinnep og sesam.</v>
      </c>
      <c r="G274" s="215">
        <f>IF(OR(B274="",C274=""),"",IFERROR(INDEX(Vöruskrá!J:J,MATCH(B274,Vöruskrá!B:B,0))*C274/100000,""))</f>
        <v>0.214</v>
      </c>
      <c r="H274" s="215">
        <f>IF(OR(B274="",C274=""),"",IFERROR(INDEX(Vöruskrá!K:K,MATCH(B274,Vöruskrá!B:B,0))*C274/100000,""))</f>
        <v>1.44E-2</v>
      </c>
      <c r="I274" s="215">
        <f>IF(OR(B274="",C274=""),"",IFERROR(INDEX(Vöruskrá!L:L,MATCH(B274,Vöruskrá!B:B,0))*C274/100000,""))</f>
        <v>1.04E-2</v>
      </c>
      <c r="J274" s="215">
        <f>IF(OR(B274="",C274=""),"",IFERROR(INDEX(Vöruskrá!M:M,MATCH(B274,Vöruskrá!B:B,0))*C274/100000,""))</f>
        <v>1.7999999999999999E-2</v>
      </c>
      <c r="K274" s="215">
        <f>IF(OR(B274="",C274=""),"",IFERROR(INDEX(Vöruskrá!N:N,MATCH(B274,Vöruskrá!B:B,0))*C274/100000,""))</f>
        <v>9.1999999999999998E-3</v>
      </c>
      <c r="L274" s="215">
        <f>IF(OR(B274="",C274=""),"",IFERROR(INDEX(Vöruskrá!O:O,MATCH(B274,Vöruskrá!B:B,0))*C274/100000,""))</f>
        <v>2.32E-3</v>
      </c>
      <c r="M274" s="215">
        <f>IF(OR(B274="",C274=""),"",IFERROR(INDEX(Vöruskrá!P:P,MATCH(B274,Vöruskrá!B:B,0))*C274/100000,""))</f>
        <v>4.0000000000000003E-5</v>
      </c>
      <c r="N274" s="215">
        <f>IF(OR(B274="",C274=""),"",IFERROR(INDEX(Vöruskrá!Q:Q,MATCH(B274,Vöruskrá!B:B,0))*C274/100000,""))</f>
        <v>0</v>
      </c>
      <c r="O274" s="216">
        <f>IF(OR(B274="",C274=""),"",IFERROR(C274/1000*INDEX(Vöruskrá!R:R,MATCH(B274,Vöruskrá!B:B,0))/1000,""))</f>
        <v>0</v>
      </c>
      <c r="P274" s="219"/>
      <c r="Q274" s="250"/>
      <c r="R274" s="251"/>
    </row>
    <row r="275" spans="1:18" ht="50">
      <c r="A275" s="176" t="s">
        <v>3697</v>
      </c>
      <c r="B275" s="176"/>
      <c r="C275" s="177"/>
      <c r="D275" s="211" t="str">
        <f>_xlfn.TEXTJOIN(" | ",TRUE,D276:D282)</f>
        <v>Ýsa | Hvítlaukur | 0 | Þykktur sítrónusafi, vatn. | Þurrkuð steinselja (Petroselinum sativum Hoffm) | Salt (salt, kekkjavarnarefni E535, lyftiefni E500). | Svartur pipar 100% (Piper nigrum), hitaþurrkað.</v>
      </c>
      <c r="E275" s="211" t="str" cm="1">
        <f t="array" ref="E275">IFERROR(_xlfn.TEXTJOIN(", ",TRUE,_xlfn.UNIQUE(_xlfn._xlws.FILTER(E276:E282,(E276:E282&lt;&gt;"Engir skráðir")*(E276:E282&lt;&gt;"")))),"Engir skráðir")</f>
        <v>Fiskur</v>
      </c>
      <c r="F275" s="211"/>
      <c r="G275" s="212">
        <f>IFERROR(SUM(G276:G282)/(SUM($C$276:$C$282)/100000),"")</f>
        <v>98.883660000000006</v>
      </c>
      <c r="H275" s="212">
        <f>IFERROR(SUM(H276:H282)/(SUM($C$276:$C$282)/100000),"")</f>
        <v>0.72420799999999996</v>
      </c>
      <c r="I275" s="212">
        <f>IFERROR(SUM(I276:I282)/(SUM($C$276:$C$282)/100000),"")</f>
        <v>0.10673400000000001</v>
      </c>
      <c r="J275" s="212">
        <f>IFERROR(SUM(J276:J282)/(SUM($C$276:$C$282)/100000),"")</f>
        <v>1.4387700000000001</v>
      </c>
      <c r="K275" s="212">
        <f>IFERROR(SUM(K276:K282)/(SUM($C$276:$C$282)/100000),"")</f>
        <v>9.2259999999999995E-2</v>
      </c>
      <c r="L275" s="212">
        <f>IFERROR(SUM(L276:L282)/(SUM($C$276:$C$282)/100000),"")</f>
        <v>21.455479999999998</v>
      </c>
      <c r="M275" s="212">
        <f>IFERROR(SUM(M276:M282)/(SUM($C$276:$C$282)/100000),"")</f>
        <v>1.1884560000000002</v>
      </c>
      <c r="N275" s="212">
        <f>IFERROR(SUM(N276:N282)/(SUM($C$276:$C$282)/100000),"")</f>
        <v>0.34086599999999995</v>
      </c>
      <c r="O275" s="213" t="str">
        <f>IF(OR(B275="",C275=""),"",IFERROR(C275/1000*INDEX(Vöruskrá!R:R,MATCH(B275,Vöruskrá!B:B,0))/1000,""))</f>
        <v/>
      </c>
      <c r="P275" s="245" t="s">
        <v>3698</v>
      </c>
      <c r="Q275" s="248" t="s">
        <v>3857</v>
      </c>
      <c r="R275" s="247" t="s">
        <v>3858</v>
      </c>
    </row>
    <row r="276" spans="1:18">
      <c r="A276" s="217"/>
      <c r="B276" s="217" t="s">
        <v>926</v>
      </c>
      <c r="C276" s="218">
        <v>91324</v>
      </c>
      <c r="D276" s="214" t="str">
        <f>IF(B276="","",IFERROR(INDEX(Vöruskrá!F:F,MATCH(B276,Vöruskrá!B:B,0)),""))</f>
        <v>Ýsa</v>
      </c>
      <c r="E276" s="214" t="str">
        <f>IF(B276="","",IFERROR(IF(INDEX(Vöruskrá!G:G,MATCH(B276,Vöruskrá!B:B,0))="","Engir skráðir",INDEX(Vöruskrá!G:G,MATCH(B276,Vöruskrá!B:B,0))),"Engir skráðir"))</f>
        <v>Fiskur</v>
      </c>
      <c r="F276" s="214">
        <f>IF(B276="","",IFERROR(INDEX(Vöruskrá!H:H,MATCH(B276,Vöruskrá!B:B,0)),""))</f>
        <v>0</v>
      </c>
      <c r="G276" s="215">
        <f>IF(OR(B276="",C276=""),"",IFERROR(INDEX(Vöruskrá!J:J,MATCH(B276,Vöruskrá!B:B,0))*C276/100000,""))</f>
        <v>91.323999999999998</v>
      </c>
      <c r="H276" s="215">
        <f>IF(OR(B276="",C276=""),"",IFERROR(INDEX(Vöruskrá!K:K,MATCH(B276,Vöruskrá!B:B,0))*C276/100000,""))</f>
        <v>0.63926799999999995</v>
      </c>
      <c r="I276" s="215">
        <f>IF(OR(B276="",C276=""),"",IFERROR(INDEX(Vöruskrá!L:L,MATCH(B276,Vöruskrá!B:B,0))*C276/100000,""))</f>
        <v>9.1324000000000002E-2</v>
      </c>
      <c r="J276" s="215">
        <f>IF(OR(B276="",C276=""),"",IFERROR(INDEX(Vöruskrá!M:M,MATCH(B276,Vöruskrá!B:B,0))*C276/100000,""))</f>
        <v>0</v>
      </c>
      <c r="K276" s="215">
        <f>IF(OR(B276="",C276=""),"",IFERROR(INDEX(Vöruskrá!N:N,MATCH(B276,Vöruskrá!B:B,0))*C276/100000,""))</f>
        <v>0</v>
      </c>
      <c r="L276" s="215">
        <f>IF(OR(B276="",C276=""),"",IFERROR(INDEX(Vöruskrá!O:O,MATCH(B276,Vöruskrá!B:B,0))*C276/100000,""))</f>
        <v>21.004519999999999</v>
      </c>
      <c r="M276" s="215">
        <f>IF(OR(B276="",C276=""),"",IFERROR(INDEX(Vöruskrá!P:P,MATCH(B276,Vöruskrá!B:B,0))*C276/100000,""))</f>
        <v>0.27397199999999999</v>
      </c>
      <c r="N276" s="215">
        <f>IF(OR(B276="",C276=""),"",IFERROR(INDEX(Vöruskrá!Q:Q,MATCH(B276,Vöruskrá!B:B,0))*C276/100000,""))</f>
        <v>0</v>
      </c>
      <c r="O276" s="216">
        <f>IF(OR(B276="",C276=""),"",IFERROR(C276/1000*INDEX(Vöruskrá!R:R,MATCH(B276,Vöruskrá!B:B,0))/1000,""))</f>
        <v>0</v>
      </c>
      <c r="P276" s="217"/>
      <c r="Q276" s="252"/>
      <c r="R276" s="253"/>
    </row>
    <row r="277" spans="1:18">
      <c r="A277" s="219"/>
      <c r="B277" s="219" t="s">
        <v>1017</v>
      </c>
      <c r="C277" s="220">
        <v>1712</v>
      </c>
      <c r="D277" s="214" t="str">
        <f>IF(B277="","",IFERROR(INDEX(Vöruskrá!F:F,MATCH(B277,Vöruskrá!B:B,0)),""))</f>
        <v>Hvítlaukur</v>
      </c>
      <c r="E277" s="214" t="str">
        <f>IF(B277="","",IFERROR(IF(INDEX(Vöruskrá!G:G,MATCH(B277,Vöruskrá!B:B,0))="","Engir skráðir",INDEX(Vöruskrá!G:G,MATCH(B277,Vöruskrá!B:B,0))),"Engir skráðir"))</f>
        <v>Engir skráðir</v>
      </c>
      <c r="F277" s="214">
        <f>IF(B277="","",IFERROR(INDEX(Vöruskrá!H:H,MATCH(B277,Vöruskrá!B:B,0)),""))</f>
        <v>0</v>
      </c>
      <c r="G277" s="215">
        <f>IF(OR(B277="",C277=""),"",IFERROR(INDEX(Vöruskrá!J:J,MATCH(B277,Vöruskrá!B:B,0))*C277/100000,""))</f>
        <v>2.5508799999999998</v>
      </c>
      <c r="H277" s="215">
        <f>IF(OR(B277="",C277=""),"",IFERROR(INDEX(Vöruskrá!K:K,MATCH(B277,Vöruskrá!B:B,0))*C277/100000,""))</f>
        <v>8.5599999999999999E-3</v>
      </c>
      <c r="I277" s="215">
        <f>IF(OR(B277="",C277=""),"",IFERROR(INDEX(Vöruskrá!L:L,MATCH(B277,Vöruskrá!B:B,0))*C277/100000,""))</f>
        <v>1.7120000000000002E-3</v>
      </c>
      <c r="J277" s="215">
        <f>IF(OR(B277="",C277=""),"",IFERROR(INDEX(Vöruskrá!M:M,MATCH(B277,Vöruskrá!B:B,0))*C277/100000,""))</f>
        <v>0.56667200000000006</v>
      </c>
      <c r="K277" s="215">
        <f>IF(OR(B277="",C277=""),"",IFERROR(INDEX(Vöruskrá!N:N,MATCH(B277,Vöruskrá!B:B,0))*C277/100000,""))</f>
        <v>1.712E-2</v>
      </c>
      <c r="L277" s="215">
        <f>IF(OR(B277="",C277=""),"",IFERROR(INDEX(Vöruskrá!O:O,MATCH(B277,Vöruskrá!B:B,0))*C277/100000,""))</f>
        <v>0.10956800000000001</v>
      </c>
      <c r="M277" s="215">
        <f>IF(OR(B277="",C277=""),"",IFERROR(INDEX(Vöruskrá!P:P,MATCH(B277,Vöruskrá!B:B,0))*C277/100000,""))</f>
        <v>0</v>
      </c>
      <c r="N277" s="215">
        <f>IF(OR(B277="",C277=""),"",IFERROR(INDEX(Vöruskrá!Q:Q,MATCH(B277,Vöruskrá!B:B,0))*C277/100000,""))</f>
        <v>3.5952000000000005E-2</v>
      </c>
      <c r="O277" s="216">
        <f>IF(OR(B277="",C277=""),"",IFERROR(C277/1000*INDEX(Vöruskrá!R:R,MATCH(B277,Vöruskrá!B:B,0))/1000,""))</f>
        <v>0</v>
      </c>
      <c r="P277" s="219"/>
      <c r="Q277" s="204"/>
      <c r="R277" s="6"/>
    </row>
    <row r="278" spans="1:18">
      <c r="A278" s="217"/>
      <c r="B278" s="217" t="s">
        <v>3642</v>
      </c>
      <c r="C278" s="218">
        <v>3425</v>
      </c>
      <c r="D278" s="214">
        <f>IF(B278="","",IFERROR(INDEX(Vöruskrá!F:F,MATCH(B278,Vöruskrá!B:B,0)),""))</f>
        <v>0</v>
      </c>
      <c r="E278" s="214" t="str">
        <f>IF(B278="","",IFERROR(IF(INDEX(Vöruskrá!G:G,MATCH(B278,Vöruskrá!B:B,0))="","Engir skráðir",INDEX(Vöruskrá!G:G,MATCH(B278,Vöruskrá!B:B,0))),"Engir skráðir"))</f>
        <v>Engir skráðir</v>
      </c>
      <c r="F278" s="214">
        <f>IF(B278="","",IFERROR(INDEX(Vöruskrá!H:H,MATCH(B278,Vöruskrá!B:B,0)),""))</f>
        <v>0</v>
      </c>
      <c r="G278" s="215">
        <f>IF(OR(B278="",C278=""),"",IFERROR(INDEX(Vöruskrá!J:J,MATCH(B278,Vöruskrá!B:B,0))*C278/100000,""))</f>
        <v>0</v>
      </c>
      <c r="H278" s="215">
        <f>IF(OR(B278="",C278=""),"",IFERROR(INDEX(Vöruskrá!K:K,MATCH(B278,Vöruskrá!B:B,0))*C278/100000,""))</f>
        <v>0</v>
      </c>
      <c r="I278" s="215">
        <f>IF(OR(B278="",C278=""),"",IFERROR(INDEX(Vöruskrá!L:L,MATCH(B278,Vöruskrá!B:B,0))*C278/100000,""))</f>
        <v>0</v>
      </c>
      <c r="J278" s="215">
        <f>IF(OR(B278="",C278=""),"",IFERROR(INDEX(Vöruskrá!M:M,MATCH(B278,Vöruskrá!B:B,0))*C278/100000,""))</f>
        <v>0</v>
      </c>
      <c r="K278" s="215">
        <f>IF(OR(B278="",C278=""),"",IFERROR(INDEX(Vöruskrá!N:N,MATCH(B278,Vöruskrá!B:B,0))*C278/100000,""))</f>
        <v>0</v>
      </c>
      <c r="L278" s="215">
        <f>IF(OR(B278="",C278=""),"",IFERROR(INDEX(Vöruskrá!O:O,MATCH(B278,Vöruskrá!B:B,0))*C278/100000,""))</f>
        <v>0</v>
      </c>
      <c r="M278" s="215">
        <f>IF(OR(B278="",C278=""),"",IFERROR(INDEX(Vöruskrá!P:P,MATCH(B278,Vöruskrá!B:B,0))*C278/100000,""))</f>
        <v>0</v>
      </c>
      <c r="N278" s="215">
        <f>IF(OR(B278="",C278=""),"",IFERROR(INDEX(Vöruskrá!Q:Q,MATCH(B278,Vöruskrá!B:B,0))*C278/100000,""))</f>
        <v>0</v>
      </c>
      <c r="O278" s="216">
        <f>IF(OR(B278="",C278=""),"",IFERROR(C278/1000*INDEX(Vöruskrá!R:R,MATCH(B278,Vöruskrá!B:B,0))/1000,""))</f>
        <v>0</v>
      </c>
      <c r="P278" s="217"/>
      <c r="Q278" s="203"/>
      <c r="R278" s="27"/>
    </row>
    <row r="279" spans="1:18">
      <c r="A279" s="219"/>
      <c r="B279" s="219" t="s">
        <v>833</v>
      </c>
      <c r="C279" s="220">
        <v>1142</v>
      </c>
      <c r="D279" s="214" t="str">
        <f>IF(B279="","",IFERROR(INDEX(Vöruskrá!F:F,MATCH(B279,Vöruskrá!B:B,0)),""))</f>
        <v>Þykktur sítrónusafi, vatn.</v>
      </c>
      <c r="E279" s="214" t="str">
        <f>IF(B279="","",IFERROR(IF(INDEX(Vöruskrá!G:G,MATCH(B279,Vöruskrá!B:B,0))="","Engir skráðir",INDEX(Vöruskrá!G:G,MATCH(B279,Vöruskrá!B:B,0))),"Engir skráðir"))</f>
        <v>Engir skráðir</v>
      </c>
      <c r="F279" s="214">
        <f>IF(B279="","",IFERROR(INDEX(Vöruskrá!H:H,MATCH(B279,Vöruskrá!B:B,0)),""))</f>
        <v>0</v>
      </c>
      <c r="G279" s="215">
        <f>IF(OR(B279="",C279=""),"",IFERROR(INDEX(Vöruskrá!J:J,MATCH(B279,Vöruskrá!B:B,0))*C279/100000,""))</f>
        <v>0.35402</v>
      </c>
      <c r="H279" s="215">
        <f>IF(OR(B279="",C279=""),"",IFERROR(INDEX(Vöruskrá!K:K,MATCH(B279,Vöruskrá!B:B,0))*C279/100000,""))</f>
        <v>2.284E-3</v>
      </c>
      <c r="I279" s="215">
        <f>IF(OR(B279="",C279=""),"",IFERROR(INDEX(Vöruskrá!L:L,MATCH(B279,Vöruskrá!B:B,0))*C279/100000,""))</f>
        <v>0</v>
      </c>
      <c r="J279" s="215">
        <f>IF(OR(B279="",C279=""),"",IFERROR(INDEX(Vöruskrá!M:M,MATCH(B279,Vöruskrá!B:B,0))*C279/100000,""))</f>
        <v>7.8798000000000007E-2</v>
      </c>
      <c r="K279" s="215">
        <f>IF(OR(B279="",C279=""),"",IFERROR(INDEX(Vöruskrá!N:N,MATCH(B279,Vöruskrá!B:B,0))*C279/100000,""))</f>
        <v>2.7407999999999998E-2</v>
      </c>
      <c r="L279" s="215">
        <f>IF(OR(B279="",C279=""),"",IFERROR(INDEX(Vöruskrá!O:O,MATCH(B279,Vöruskrá!B:B,0))*C279/100000,""))</f>
        <v>0</v>
      </c>
      <c r="M279" s="215">
        <f>IF(OR(B279="",C279=""),"",IFERROR(INDEX(Vöruskrá!P:P,MATCH(B279,Vöruskrá!B:B,0))*C279/100000,""))</f>
        <v>0</v>
      </c>
      <c r="N279" s="215">
        <f>IF(OR(B279="",C279=""),"",IFERROR(INDEX(Vöruskrá!Q:Q,MATCH(B279,Vöruskrá!B:B,0))*C279/100000,""))</f>
        <v>0</v>
      </c>
      <c r="O279" s="216">
        <f>IF(OR(B279="",C279=""),"",IFERROR(C279/1000*INDEX(Vöruskrá!R:R,MATCH(B279,Vöruskrá!B:B,0))/1000,""))</f>
        <v>0</v>
      </c>
      <c r="P279" s="219"/>
      <c r="Q279" s="204"/>
      <c r="R279" s="6"/>
    </row>
    <row r="280" spans="1:18">
      <c r="A280" s="217"/>
      <c r="B280" s="217" t="s">
        <v>1030</v>
      </c>
      <c r="C280" s="218">
        <v>1142</v>
      </c>
      <c r="D280" s="214" t="str">
        <f>IF(B280="","",IFERROR(INDEX(Vöruskrá!F:F,MATCH(B280,Vöruskrá!B:B,0)),""))</f>
        <v>Þurrkuð steinselja (Petroselinum sativum Hoffm)</v>
      </c>
      <c r="E280" s="214" t="str">
        <f>IF(B280="","",IFERROR(IF(INDEX(Vöruskrá!G:G,MATCH(B280,Vöruskrá!B:B,0))="","Engir skráðir",INDEX(Vöruskrá!G:G,MATCH(B280,Vöruskrá!B:B,0))),"Engir skráðir"))</f>
        <v>Engir skráðir</v>
      </c>
      <c r="F280" s="214" t="str">
        <f>IF(B280="","",IFERROR(INDEX(Vöruskrá!H:H,MATCH(B280,Vöruskrá!B:B,0)),""))</f>
        <v>Framleitt á svæði þar sem unnið er með glúten, fisk, mjólk, soja, sellerí, sinnep og sesam.</v>
      </c>
      <c r="G280" s="215">
        <f>IF(OR(B280="",C280=""),"",IFERROR(INDEX(Vöruskrá!J:J,MATCH(B280,Vöruskrá!B:B,0))*C280/100000,""))</f>
        <v>3.3346399999999998</v>
      </c>
      <c r="H280" s="215">
        <f>IF(OR(B280="",C280=""),"",IFERROR(INDEX(Vöruskrá!K:K,MATCH(B280,Vöruskrá!B:B,0))*C280/100000,""))</f>
        <v>6.2810000000000005E-2</v>
      </c>
      <c r="I280" s="215">
        <f>IF(OR(B280="",C280=""),"",IFERROR(INDEX(Vöruskrá!L:L,MATCH(B280,Vöruskrá!B:B,0))*C280/100000,""))</f>
        <v>1.0277999999999999E-2</v>
      </c>
      <c r="J280" s="215">
        <f>IF(OR(B280="",C280=""),"",IFERROR(INDEX(Vöruskrá!M:M,MATCH(B280,Vöruskrá!B:B,0))*C280/100000,""))</f>
        <v>0.57099999999999995</v>
      </c>
      <c r="K280" s="215">
        <f>IF(OR(B280="",C280=""),"",IFERROR(INDEX(Vöruskrá!N:N,MATCH(B280,Vöruskrá!B:B,0))*C280/100000,""))</f>
        <v>4.5679999999999998E-2</v>
      </c>
      <c r="L280" s="215">
        <f>IF(OR(B280="",C280=""),"",IFERROR(INDEX(Vöruskrá!O:O,MATCH(B280,Vöruskrá!B:B,0))*C280/100000,""))</f>
        <v>0.30377199999999999</v>
      </c>
      <c r="M280" s="215">
        <f>IF(OR(B280="",C280=""),"",IFERROR(INDEX(Vöruskrá!P:P,MATCH(B280,Vöruskrá!B:B,0))*C280/100000,""))</f>
        <v>1.142E-3</v>
      </c>
      <c r="N280" s="215">
        <f>IF(OR(B280="",C280=""),"",IFERROR(INDEX(Vöruskrá!Q:Q,MATCH(B280,Vöruskrá!B:B,0))*C280/100000,""))</f>
        <v>0.30491399999999996</v>
      </c>
      <c r="O280" s="216">
        <f>IF(OR(B280="",C280=""),"",IFERROR(C280/1000*INDEX(Vöruskrá!R:R,MATCH(B280,Vöruskrá!B:B,0))/1000,""))</f>
        <v>0</v>
      </c>
      <c r="P280" s="217"/>
      <c r="Q280" s="203"/>
      <c r="R280" s="27"/>
    </row>
    <row r="281" spans="1:18">
      <c r="A281" s="219"/>
      <c r="B281" s="219" t="s">
        <v>299</v>
      </c>
      <c r="C281" s="220">
        <v>913</v>
      </c>
      <c r="D281" s="214" t="str">
        <f>IF(B281="","",IFERROR(INDEX(Vöruskrá!F:F,MATCH(B281,Vöruskrá!B:B,0)),""))</f>
        <v>Salt (salt, kekkjavarnarefni E535, lyftiefni E500).</v>
      </c>
      <c r="E281" s="214" t="str">
        <f>IF(B281="","",IFERROR(IF(INDEX(Vöruskrá!G:G,MATCH(B281,Vöruskrá!B:B,0))="","Engir skráðir",INDEX(Vöruskrá!G:G,MATCH(B281,Vöruskrá!B:B,0))),"Engir skráðir"))</f>
        <v>Engir skráðir</v>
      </c>
      <c r="F281" s="214" t="str">
        <f>IF(B281="","",IFERROR(INDEX(Vöruskrá!H:H,MATCH(B281,Vöruskrá!B:B,0)),""))</f>
        <v>Framleitt á svæði þar sem unnið er með mjólk, glúten, egg, sesam, sellerí, soja og sinnep.</v>
      </c>
      <c r="G281" s="215">
        <f>IF(OR(B281="",C281=""),"",IFERROR(INDEX(Vöruskrá!J:J,MATCH(B281,Vöruskrá!B:B,0))*C281/100000,""))</f>
        <v>0</v>
      </c>
      <c r="H281" s="215">
        <f>IF(OR(B281="",C281=""),"",IFERROR(INDEX(Vöruskrá!K:K,MATCH(B281,Vöruskrá!B:B,0))*C281/100000,""))</f>
        <v>0</v>
      </c>
      <c r="I281" s="215">
        <f>IF(OR(B281="",C281=""),"",IFERROR(INDEX(Vöruskrá!L:L,MATCH(B281,Vöruskrá!B:B,0))*C281/100000,""))</f>
        <v>0</v>
      </c>
      <c r="J281" s="215">
        <f>IF(OR(B281="",C281=""),"",IFERROR(INDEX(Vöruskrá!M:M,MATCH(B281,Vöruskrá!B:B,0))*C281/100000,""))</f>
        <v>0</v>
      </c>
      <c r="K281" s="215">
        <f>IF(OR(B281="",C281=""),"",IFERROR(INDEX(Vöruskrá!N:N,MATCH(B281,Vöruskrá!B:B,0))*C281/100000,""))</f>
        <v>0</v>
      </c>
      <c r="L281" s="215">
        <f>IF(OR(B281="",C281=""),"",IFERROR(INDEX(Vöruskrá!O:O,MATCH(B281,Vöruskrá!B:B,0))*C281/100000,""))</f>
        <v>0</v>
      </c>
      <c r="M281" s="215">
        <f>IF(OR(B281="",C281=""),"",IFERROR(INDEX(Vöruskrá!P:P,MATCH(B281,Vöruskrá!B:B,0))*C281/100000,""))</f>
        <v>0.91300000000000003</v>
      </c>
      <c r="N281" s="215">
        <f>IF(OR(B281="",C281=""),"",IFERROR(INDEX(Vöruskrá!Q:Q,MATCH(B281,Vöruskrá!B:B,0))*C281/100000,""))</f>
        <v>0</v>
      </c>
      <c r="O281" s="216">
        <f>IF(OR(B281="",C281=""),"",IFERROR(C281/1000*INDEX(Vöruskrá!R:R,MATCH(B281,Vöruskrá!B:B,0))/1000,""))</f>
        <v>0</v>
      </c>
      <c r="P281" s="219"/>
      <c r="Q281" s="204"/>
      <c r="R281" s="6"/>
    </row>
    <row r="282" spans="1:18">
      <c r="A282" s="217"/>
      <c r="B282" s="217" t="s">
        <v>819</v>
      </c>
      <c r="C282" s="218">
        <v>342</v>
      </c>
      <c r="D282" s="214" t="str">
        <f>IF(B282="","",IFERROR(INDEX(Vöruskrá!F:F,MATCH(B282,Vöruskrá!B:B,0)),""))</f>
        <v>Svartur pipar 100% (Piper nigrum), hitaþurrkað.</v>
      </c>
      <c r="E282" s="214" t="str">
        <f>IF(B282="","",IFERROR(IF(INDEX(Vöruskrá!G:G,MATCH(B282,Vöruskrá!B:B,0))="","Engir skráðir",INDEX(Vöruskrá!G:G,MATCH(B282,Vöruskrá!B:B,0))),"Engir skráðir"))</f>
        <v>Engir skráðir</v>
      </c>
      <c r="F282" s="214" t="str">
        <f>IF(B282="","",IFERROR(INDEX(Vöruskrá!H:H,MATCH(B282,Vöruskrá!B:B,0)),""))</f>
        <v>Framleitt á svæði þar sem unnið er með glúten, fisk, krabbadýr, lindýr, mjólk, soja, sellerí, sinnep og sesam.</v>
      </c>
      <c r="G282" s="215">
        <f>IF(OR(B282="",C282=""),"",IFERROR(INDEX(Vöruskrá!J:J,MATCH(B282,Vöruskrá!B:B,0))*C282/100000,""))</f>
        <v>1.32012</v>
      </c>
      <c r="H282" s="215">
        <f>IF(OR(B282="",C282=""),"",IFERROR(INDEX(Vöruskrá!K:K,MATCH(B282,Vöruskrá!B:B,0))*C282/100000,""))</f>
        <v>1.1285999999999999E-2</v>
      </c>
      <c r="I282" s="215">
        <f>IF(OR(B282="",C282=""),"",IFERROR(INDEX(Vöruskrá!L:L,MATCH(B282,Vöruskrá!B:B,0))*C282/100000,""))</f>
        <v>3.4199999999999999E-3</v>
      </c>
      <c r="J282" s="215">
        <f>IF(OR(B282="",C282=""),"",IFERROR(INDEX(Vöruskrá!M:M,MATCH(B282,Vöruskrá!B:B,0))*C282/100000,""))</f>
        <v>0.2223</v>
      </c>
      <c r="K282" s="215">
        <f>IF(OR(B282="",C282=""),"",IFERROR(INDEX(Vöruskrá!N:N,MATCH(B282,Vöruskrá!B:B,0))*C282/100000,""))</f>
        <v>2.052E-3</v>
      </c>
      <c r="L282" s="215">
        <f>IF(OR(B282="",C282=""),"",IFERROR(INDEX(Vöruskrá!O:O,MATCH(B282,Vöruskrá!B:B,0))*C282/100000,""))</f>
        <v>3.7620000000000001E-2</v>
      </c>
      <c r="M282" s="215">
        <f>IF(OR(B282="",C282=""),"",IFERROR(INDEX(Vöruskrá!P:P,MATCH(B282,Vöruskrá!B:B,0))*C282/100000,""))</f>
        <v>3.4200000000000002E-4</v>
      </c>
      <c r="N282" s="215">
        <f>IF(OR(B282="",C282=""),"",IFERROR(INDEX(Vöruskrá!Q:Q,MATCH(B282,Vöruskrá!B:B,0))*C282/100000,""))</f>
        <v>0</v>
      </c>
      <c r="O282" s="216">
        <f>IF(OR(B282="",C282=""),"",IFERROR(C282/1000*INDEX(Vöruskrá!R:R,MATCH(B282,Vöruskrá!B:B,0))/1000,""))</f>
        <v>0</v>
      </c>
      <c r="P282" s="217"/>
      <c r="Q282" s="250"/>
      <c r="R282" s="251"/>
    </row>
    <row r="283" spans="1:18" ht="50">
      <c r="A283" s="176" t="s">
        <v>3699</v>
      </c>
      <c r="B283" s="176"/>
      <c r="C283" s="177"/>
      <c r="D283" s="211" t="str">
        <f>_xlfn.TEXTJOIN(" | ",TRUE,D284:D290)</f>
        <v>Ýsa | 0 | 0 | **Mjólk**. Fitusprengd og gerilsneydd. | 0 | Salt (salt, kekkjavarnarefni E535, lyftiefni E500). | Repjuolía</v>
      </c>
      <c r="E283" s="211" t="str" cm="1">
        <f t="array" ref="E283">IFERROR(_xlfn.TEXTJOIN(", ",TRUE,_xlfn.UNIQUE(_xlfn._xlws.FILTER(E284:E290,(E284:E290&lt;&gt;"Engir skráðir")*(E284:E290&lt;&gt;"")))),"Engir skráðir")</f>
        <v>Fiskur, Mjólk</v>
      </c>
      <c r="F283" s="211"/>
      <c r="G283" s="212">
        <f>IFERROR(SUM(G284:G290)/(SUM($C$284:$C$290)/100000),"")</f>
        <v>122.3603</v>
      </c>
      <c r="H283" s="212">
        <f>IFERROR(SUM(H284:H290)/(SUM($C$284:$C$290)/100000),"")</f>
        <v>5.4692069999999999</v>
      </c>
      <c r="I283" s="212">
        <f>IFERROR(SUM(I284:I290)/(SUM($C$284:$C$290)/100000),"")</f>
        <v>0.48073099999999996</v>
      </c>
      <c r="J283" s="212">
        <f>IFERROR(SUM(J284:J290)/(SUM($C$284:$C$290)/100000),"")</f>
        <v>3.26688</v>
      </c>
      <c r="K283" s="212">
        <f>IFERROR(SUM(K284:K290)/(SUM($C$284:$C$290)/100000),"")</f>
        <v>1.4605049999999999</v>
      </c>
      <c r="L283" s="212">
        <f>IFERROR(SUM(L284:L290)/(SUM($C$284:$C$290)/100000),"")</f>
        <v>17.8217</v>
      </c>
      <c r="M283" s="212">
        <f>IFERROR(SUM(M284:M290)/(SUM($C$284:$C$290)/100000),"")</f>
        <v>1.0051030000000001</v>
      </c>
      <c r="N283" s="212">
        <f>IFERROR(SUM(N284:N290)/(SUM($C$284:$C$290)/100000),"")</f>
        <v>0</v>
      </c>
      <c r="O283" s="213" t="str">
        <f>IF(OR(B283="",C283=""),"",IFERROR(C283/1000*INDEX(Vöruskrá!R:R,MATCH(B283,Vöruskrá!B:B,0))/1000,""))</f>
        <v/>
      </c>
      <c r="P283" s="245" t="s">
        <v>3700</v>
      </c>
      <c r="Q283" s="244" t="s">
        <v>3859</v>
      </c>
      <c r="R283" s="243" t="s">
        <v>3860</v>
      </c>
    </row>
    <row r="284" spans="1:18">
      <c r="A284" s="217"/>
      <c r="B284" s="217" t="s">
        <v>926</v>
      </c>
      <c r="C284" s="218">
        <v>77071</v>
      </c>
      <c r="D284" s="214" t="str">
        <f>IF(B284="","",IFERROR(INDEX(Vöruskrá!F:F,MATCH(B284,Vöruskrá!B:B,0)),""))</f>
        <v>Ýsa</v>
      </c>
      <c r="E284" s="214" t="str">
        <f>IF(B284="","",IFERROR(IF(INDEX(Vöruskrá!G:G,MATCH(B284,Vöruskrá!B:B,0))="","Engir skráðir",INDEX(Vöruskrá!G:G,MATCH(B284,Vöruskrá!B:B,0))),"Engir skráðir"))</f>
        <v>Fiskur</v>
      </c>
      <c r="F284" s="214">
        <f>IF(B284="","",IFERROR(INDEX(Vöruskrá!H:H,MATCH(B284,Vöruskrá!B:B,0)),""))</f>
        <v>0</v>
      </c>
      <c r="G284" s="215">
        <f>IF(OR(B284="",C284=""),"",IFERROR(INDEX(Vöruskrá!J:J,MATCH(B284,Vöruskrá!B:B,0))*C284/100000,""))</f>
        <v>77.070999999999998</v>
      </c>
      <c r="H284" s="215">
        <f>IF(OR(B284="",C284=""),"",IFERROR(INDEX(Vöruskrá!K:K,MATCH(B284,Vöruskrá!B:B,0))*C284/100000,""))</f>
        <v>0.539497</v>
      </c>
      <c r="I284" s="215">
        <f>IF(OR(B284="",C284=""),"",IFERROR(INDEX(Vöruskrá!L:L,MATCH(B284,Vöruskrá!B:B,0))*C284/100000,""))</f>
        <v>7.7071000000000001E-2</v>
      </c>
      <c r="J284" s="215">
        <f>IF(OR(B284="",C284=""),"",IFERROR(INDEX(Vöruskrá!M:M,MATCH(B284,Vöruskrá!B:B,0))*C284/100000,""))</f>
        <v>0</v>
      </c>
      <c r="K284" s="215">
        <f>IF(OR(B284="",C284=""),"",IFERROR(INDEX(Vöruskrá!N:N,MATCH(B284,Vöruskrá!B:B,0))*C284/100000,""))</f>
        <v>0</v>
      </c>
      <c r="L284" s="215">
        <f>IF(OR(B284="",C284=""),"",IFERROR(INDEX(Vöruskrá!O:O,MATCH(B284,Vöruskrá!B:B,0))*C284/100000,""))</f>
        <v>17.726330000000001</v>
      </c>
      <c r="M284" s="215">
        <f>IF(OR(B284="",C284=""),"",IFERROR(INDEX(Vöruskrá!P:P,MATCH(B284,Vöruskrá!B:B,0))*C284/100000,""))</f>
        <v>0.231213</v>
      </c>
      <c r="N284" s="215">
        <f>IF(OR(B284="",C284=""),"",IFERROR(INDEX(Vöruskrá!Q:Q,MATCH(B284,Vöruskrá!B:B,0))*C284/100000,""))</f>
        <v>0</v>
      </c>
      <c r="O284" s="216">
        <f>IF(OR(B284="",C284=""),"",IFERROR(C284/1000*INDEX(Vöruskrá!R:R,MATCH(B284,Vöruskrá!B:B,0))/1000,""))</f>
        <v>0</v>
      </c>
      <c r="P284" s="217"/>
      <c r="Q284" s="252"/>
      <c r="R284" s="253"/>
    </row>
    <row r="285" spans="1:18">
      <c r="A285" s="219"/>
      <c r="B285" s="219" t="s">
        <v>3640</v>
      </c>
      <c r="C285" s="220">
        <v>4817</v>
      </c>
      <c r="D285" s="214">
        <f>IF(B285="","",IFERROR(INDEX(Vöruskrá!F:F,MATCH(B285,Vöruskrá!B:B,0)),""))</f>
        <v>0</v>
      </c>
      <c r="E285" s="214" t="str">
        <f>IF(B285="","",IFERROR(IF(INDEX(Vöruskrá!G:G,MATCH(B285,Vöruskrá!B:B,0))="","Engir skráðir",INDEX(Vöruskrá!G:G,MATCH(B285,Vöruskrá!B:B,0))),"Engir skráðir"))</f>
        <v>Engir skráðir</v>
      </c>
      <c r="F285" s="214">
        <f>IF(B285="","",IFERROR(INDEX(Vöruskrá!H:H,MATCH(B285,Vöruskrá!B:B,0)),""))</f>
        <v>0</v>
      </c>
      <c r="G285" s="215">
        <f>IF(OR(B285="",C285=""),"",IFERROR(INDEX(Vöruskrá!J:J,MATCH(B285,Vöruskrá!B:B,0))*C285/100000,""))</f>
        <v>0</v>
      </c>
      <c r="H285" s="215">
        <f>IF(OR(B285="",C285=""),"",IFERROR(INDEX(Vöruskrá!K:K,MATCH(B285,Vöruskrá!B:B,0))*C285/100000,""))</f>
        <v>0</v>
      </c>
      <c r="I285" s="215">
        <f>IF(OR(B285="",C285=""),"",IFERROR(INDEX(Vöruskrá!L:L,MATCH(B285,Vöruskrá!B:B,0))*C285/100000,""))</f>
        <v>0</v>
      </c>
      <c r="J285" s="215">
        <f>IF(OR(B285="",C285=""),"",IFERROR(INDEX(Vöruskrá!M:M,MATCH(B285,Vöruskrá!B:B,0))*C285/100000,""))</f>
        <v>0</v>
      </c>
      <c r="K285" s="215">
        <f>IF(OR(B285="",C285=""),"",IFERROR(INDEX(Vöruskrá!N:N,MATCH(B285,Vöruskrá!B:B,0))*C285/100000,""))</f>
        <v>0</v>
      </c>
      <c r="L285" s="215">
        <f>IF(OR(B285="",C285=""),"",IFERROR(INDEX(Vöruskrá!O:O,MATCH(B285,Vöruskrá!B:B,0))*C285/100000,""))</f>
        <v>0</v>
      </c>
      <c r="M285" s="215">
        <f>IF(OR(B285="",C285=""),"",IFERROR(INDEX(Vöruskrá!P:P,MATCH(B285,Vöruskrá!B:B,0))*C285/100000,""))</f>
        <v>0</v>
      </c>
      <c r="N285" s="215">
        <f>IF(OR(B285="",C285=""),"",IFERROR(INDEX(Vöruskrá!Q:Q,MATCH(B285,Vöruskrá!B:B,0))*C285/100000,""))</f>
        <v>0</v>
      </c>
      <c r="O285" s="216">
        <f>IF(OR(B285="",C285=""),"",IFERROR(C285/1000*INDEX(Vöruskrá!R:R,MATCH(B285,Vöruskrá!B:B,0))/1000,""))</f>
        <v>0</v>
      </c>
      <c r="P285" s="219"/>
      <c r="Q285" s="204"/>
      <c r="R285" s="6"/>
    </row>
    <row r="286" spans="1:18">
      <c r="A286" s="217"/>
      <c r="B286" s="217" t="s">
        <v>2420</v>
      </c>
      <c r="C286" s="218">
        <v>4817</v>
      </c>
      <c r="D286" s="214">
        <f>IF(B286="","",IFERROR(INDEX(Vöruskrá!F:F,MATCH(B286,Vöruskrá!B:B,0)),""))</f>
        <v>0</v>
      </c>
      <c r="E286" s="214" t="str">
        <f>IF(B286="","",IFERROR(IF(INDEX(Vöruskrá!G:G,MATCH(B286,Vöruskrá!B:B,0))="","Engir skráðir",INDEX(Vöruskrá!G:G,MATCH(B286,Vöruskrá!B:B,0))),"Engir skráðir"))</f>
        <v>Engir skráðir</v>
      </c>
      <c r="F286" s="214">
        <f>IF(B286="","",IFERROR(INDEX(Vöruskrá!H:H,MATCH(B286,Vöruskrá!B:B,0)),""))</f>
        <v>0</v>
      </c>
      <c r="G286" s="215">
        <f>IF(OR(B286="",C286=""),"",IFERROR(INDEX(Vöruskrá!J:J,MATCH(B286,Vöruskrá!B:B,0))*C286/100000,""))</f>
        <v>0</v>
      </c>
      <c r="H286" s="215">
        <f>IF(OR(B286="",C286=""),"",IFERROR(INDEX(Vöruskrá!K:K,MATCH(B286,Vöruskrá!B:B,0))*C286/100000,""))</f>
        <v>0</v>
      </c>
      <c r="I286" s="215">
        <f>IF(OR(B286="",C286=""),"",IFERROR(INDEX(Vöruskrá!L:L,MATCH(B286,Vöruskrá!B:B,0))*C286/100000,""))</f>
        <v>0</v>
      </c>
      <c r="J286" s="215">
        <f>IF(OR(B286="",C286=""),"",IFERROR(INDEX(Vöruskrá!M:M,MATCH(B286,Vöruskrá!B:B,0))*C286/100000,""))</f>
        <v>0</v>
      </c>
      <c r="K286" s="215">
        <f>IF(OR(B286="",C286=""),"",IFERROR(INDEX(Vöruskrá!N:N,MATCH(B286,Vöruskrá!B:B,0))*C286/100000,""))</f>
        <v>0</v>
      </c>
      <c r="L286" s="215">
        <f>IF(OR(B286="",C286=""),"",IFERROR(INDEX(Vöruskrá!O:O,MATCH(B286,Vöruskrá!B:B,0))*C286/100000,""))</f>
        <v>0</v>
      </c>
      <c r="M286" s="215">
        <f>IF(OR(B286="",C286=""),"",IFERROR(INDEX(Vöruskrá!P:P,MATCH(B286,Vöruskrá!B:B,0))*C286/100000,""))</f>
        <v>0</v>
      </c>
      <c r="N286" s="215">
        <f>IF(OR(B286="",C286=""),"",IFERROR(INDEX(Vöruskrá!Q:Q,MATCH(B286,Vöruskrá!B:B,0))*C286/100000,""))</f>
        <v>0</v>
      </c>
      <c r="O286" s="216">
        <f>IF(OR(B286="",C286=""),"",IFERROR(C286/1000*INDEX(Vöruskrá!R:R,MATCH(B286,Vöruskrá!B:B,0))/1000,""))</f>
        <v>0</v>
      </c>
      <c r="P286" s="217"/>
      <c r="Q286" s="203"/>
      <c r="R286" s="27"/>
    </row>
    <row r="287" spans="1:18">
      <c r="A287" s="219"/>
      <c r="B287" s="219" t="s">
        <v>849</v>
      </c>
      <c r="C287" s="220">
        <v>2890</v>
      </c>
      <c r="D287" s="214" t="str">
        <f>IF(B287="","",IFERROR(INDEX(Vöruskrá!F:F,MATCH(B287,Vöruskrá!B:B,0)),""))</f>
        <v>**Mjólk**. Fitusprengd og gerilsneydd.</v>
      </c>
      <c r="E287" s="214" t="str">
        <f>IF(B287="","",IFERROR(IF(INDEX(Vöruskrá!G:G,MATCH(B287,Vöruskrá!B:B,0))="","Engir skráðir",INDEX(Vöruskrá!G:G,MATCH(B287,Vöruskrá!B:B,0))),"Engir skráðir"))</f>
        <v>Mjólk</v>
      </c>
      <c r="F287" s="214">
        <f>IF(B287="","",IFERROR(INDEX(Vöruskrá!H:H,MATCH(B287,Vöruskrá!B:B,0)),""))</f>
        <v>0</v>
      </c>
      <c r="G287" s="215">
        <f>IF(OR(B287="",C287=""),"",IFERROR(INDEX(Vöruskrá!J:J,MATCH(B287,Vöruskrá!B:B,0))*C287/100000,""))</f>
        <v>1.9362999999999999</v>
      </c>
      <c r="H287" s="215">
        <f>IF(OR(B287="",C287=""),"",IFERROR(INDEX(Vöruskrá!K:K,MATCH(B287,Vöruskrá!B:B,0))*C287/100000,""))</f>
        <v>0.11271</v>
      </c>
      <c r="I287" s="215">
        <f>IF(OR(B287="",C287=""),"",IFERROR(INDEX(Vöruskrá!L:L,MATCH(B287,Vöruskrá!B:B,0))*C287/100000,""))</f>
        <v>6.6469999999999987E-2</v>
      </c>
      <c r="J287" s="215">
        <f>IF(OR(B287="",C287=""),"",IFERROR(INDEX(Vöruskrá!M:M,MATCH(B287,Vöruskrá!B:B,0))*C287/100000,""))</f>
        <v>0.13583000000000001</v>
      </c>
      <c r="K287" s="215">
        <f>IF(OR(B287="",C287=""),"",IFERROR(INDEX(Vöruskrá!N:N,MATCH(B287,Vöruskrá!B:B,0))*C287/100000,""))</f>
        <v>0.13583000000000001</v>
      </c>
      <c r="L287" s="215">
        <f>IF(OR(B287="",C287=""),"",IFERROR(INDEX(Vöruskrá!O:O,MATCH(B287,Vöruskrá!B:B,0))*C287/100000,""))</f>
        <v>9.5369999999999996E-2</v>
      </c>
      <c r="M287" s="215">
        <f>IF(OR(B287="",C287=""),"",IFERROR(INDEX(Vöruskrá!P:P,MATCH(B287,Vöruskrá!B:B,0))*C287/100000,""))</f>
        <v>2.8900000000000002E-3</v>
      </c>
      <c r="N287" s="215">
        <f>IF(OR(B287="",C287=""),"",IFERROR(INDEX(Vöruskrá!Q:Q,MATCH(B287,Vöruskrá!B:B,0))*C287/100000,""))</f>
        <v>0</v>
      </c>
      <c r="O287" s="216">
        <f>IF(OR(B287="",C287=""),"",IFERROR(C287/1000*INDEX(Vöruskrá!R:R,MATCH(B287,Vöruskrá!B:B,0))/1000,""))</f>
        <v>0</v>
      </c>
      <c r="P287" s="219"/>
      <c r="Q287" s="204"/>
      <c r="R287" s="6"/>
    </row>
    <row r="288" spans="1:18">
      <c r="A288" s="217"/>
      <c r="B288" s="217" t="s">
        <v>3641</v>
      </c>
      <c r="C288" s="218">
        <v>4817</v>
      </c>
      <c r="D288" s="214">
        <f>IF(B288="","",IFERROR(INDEX(Vöruskrá!F:F,MATCH(B288,Vöruskrá!B:B,0)),""))</f>
        <v>0</v>
      </c>
      <c r="E288" s="214" t="str">
        <f>IF(B288="","",IFERROR(IF(INDEX(Vöruskrá!G:G,MATCH(B288,Vöruskrá!B:B,0))="","Engir skráðir",INDEX(Vöruskrá!G:G,MATCH(B288,Vöruskrá!B:B,0))),"Engir skráðir"))</f>
        <v>Engir skráðir</v>
      </c>
      <c r="F288" s="214">
        <f>IF(B288="","",IFERROR(INDEX(Vöruskrá!H:H,MATCH(B288,Vöruskrá!B:B,0)),""))</f>
        <v>0</v>
      </c>
      <c r="G288" s="215">
        <f>IF(OR(B288="",C288=""),"",IFERROR(INDEX(Vöruskrá!J:J,MATCH(B288,Vöruskrá!B:B,0))*C288/100000,""))</f>
        <v>0</v>
      </c>
      <c r="H288" s="215">
        <f>IF(OR(B288="",C288=""),"",IFERROR(INDEX(Vöruskrá!K:K,MATCH(B288,Vöruskrá!B:B,0))*C288/100000,""))</f>
        <v>0</v>
      </c>
      <c r="I288" s="215">
        <f>IF(OR(B288="",C288=""),"",IFERROR(INDEX(Vöruskrá!L:L,MATCH(B288,Vöruskrá!B:B,0))*C288/100000,""))</f>
        <v>0</v>
      </c>
      <c r="J288" s="215">
        <f>IF(OR(B288="",C288=""),"",IFERROR(INDEX(Vöruskrá!M:M,MATCH(B288,Vöruskrá!B:B,0))*C288/100000,""))</f>
        <v>0</v>
      </c>
      <c r="K288" s="215">
        <f>IF(OR(B288="",C288=""),"",IFERROR(INDEX(Vöruskrá!N:N,MATCH(B288,Vöruskrá!B:B,0))*C288/100000,""))</f>
        <v>0</v>
      </c>
      <c r="L288" s="215">
        <f>IF(OR(B288="",C288=""),"",IFERROR(INDEX(Vöruskrá!O:O,MATCH(B288,Vöruskrá!B:B,0))*C288/100000,""))</f>
        <v>0</v>
      </c>
      <c r="M288" s="215">
        <f>IF(OR(B288="",C288=""),"",IFERROR(INDEX(Vöruskrá!P:P,MATCH(B288,Vöruskrá!B:B,0))*C288/100000,""))</f>
        <v>0</v>
      </c>
      <c r="N288" s="215">
        <f>IF(OR(B288="",C288=""),"",IFERROR(INDEX(Vöruskrá!Q:Q,MATCH(B288,Vöruskrá!B:B,0))*C288/100000,""))</f>
        <v>0</v>
      </c>
      <c r="O288" s="216">
        <f>IF(OR(B288="",C288=""),"",IFERROR(C288/1000*INDEX(Vöruskrá!R:R,MATCH(B288,Vöruskrá!B:B,0))/1000,""))</f>
        <v>0</v>
      </c>
      <c r="P288" s="217"/>
      <c r="Q288" s="203"/>
      <c r="R288" s="27"/>
    </row>
    <row r="289" spans="1:18">
      <c r="A289" s="219"/>
      <c r="B289" s="219" t="s">
        <v>299</v>
      </c>
      <c r="C289" s="220">
        <v>771</v>
      </c>
      <c r="D289" s="214" t="str">
        <f>IF(B289="","",IFERROR(INDEX(Vöruskrá!F:F,MATCH(B289,Vöruskrá!B:B,0)),""))</f>
        <v>Salt (salt, kekkjavarnarefni E535, lyftiefni E500).</v>
      </c>
      <c r="E289" s="214" t="str">
        <f>IF(B289="","",IFERROR(IF(INDEX(Vöruskrá!G:G,MATCH(B289,Vöruskrá!B:B,0))="","Engir skráðir",INDEX(Vöruskrá!G:G,MATCH(B289,Vöruskrá!B:B,0))),"Engir skráðir"))</f>
        <v>Engir skráðir</v>
      </c>
      <c r="F289" s="214" t="str">
        <f>IF(B289="","",IFERROR(INDEX(Vöruskrá!H:H,MATCH(B289,Vöruskrá!B:B,0)),""))</f>
        <v>Framleitt á svæði þar sem unnið er með mjólk, glúten, egg, sesam, sellerí, soja og sinnep.</v>
      </c>
      <c r="G289" s="215">
        <f>IF(OR(B289="",C289=""),"",IFERROR(INDEX(Vöruskrá!J:J,MATCH(B289,Vöruskrá!B:B,0))*C289/100000,""))</f>
        <v>0</v>
      </c>
      <c r="H289" s="215">
        <f>IF(OR(B289="",C289=""),"",IFERROR(INDEX(Vöruskrá!K:K,MATCH(B289,Vöruskrá!B:B,0))*C289/100000,""))</f>
        <v>0</v>
      </c>
      <c r="I289" s="215">
        <f>IF(OR(B289="",C289=""),"",IFERROR(INDEX(Vöruskrá!L:L,MATCH(B289,Vöruskrá!B:B,0))*C289/100000,""))</f>
        <v>0</v>
      </c>
      <c r="J289" s="215">
        <f>IF(OR(B289="",C289=""),"",IFERROR(INDEX(Vöruskrá!M:M,MATCH(B289,Vöruskrá!B:B,0))*C289/100000,""))</f>
        <v>0</v>
      </c>
      <c r="K289" s="215">
        <f>IF(OR(B289="",C289=""),"",IFERROR(INDEX(Vöruskrá!N:N,MATCH(B289,Vöruskrá!B:B,0))*C289/100000,""))</f>
        <v>0</v>
      </c>
      <c r="L289" s="215">
        <f>IF(OR(B289="",C289=""),"",IFERROR(INDEX(Vöruskrá!O:O,MATCH(B289,Vöruskrá!B:B,0))*C289/100000,""))</f>
        <v>0</v>
      </c>
      <c r="M289" s="215">
        <f>IF(OR(B289="",C289=""),"",IFERROR(INDEX(Vöruskrá!P:P,MATCH(B289,Vöruskrá!B:B,0))*C289/100000,""))</f>
        <v>0.77100000000000002</v>
      </c>
      <c r="N289" s="215">
        <f>IF(OR(B289="",C289=""),"",IFERROR(INDEX(Vöruskrá!Q:Q,MATCH(B289,Vöruskrá!B:B,0))*C289/100000,""))</f>
        <v>0</v>
      </c>
      <c r="O289" s="216">
        <f>IF(OR(B289="",C289=""),"",IFERROR(C289/1000*INDEX(Vöruskrá!R:R,MATCH(B289,Vöruskrá!B:B,0))/1000,""))</f>
        <v>0</v>
      </c>
      <c r="P289" s="219"/>
      <c r="Q289" s="204"/>
      <c r="R289" s="6"/>
    </row>
    <row r="290" spans="1:18">
      <c r="A290" s="217"/>
      <c r="B290" s="217" t="s">
        <v>1270</v>
      </c>
      <c r="C290" s="218">
        <v>4817</v>
      </c>
      <c r="D290" s="214" t="str">
        <f>IF(B290="","",IFERROR(INDEX(Vöruskrá!F:F,MATCH(B290,Vöruskrá!B:B,0)),""))</f>
        <v>Repjuolía</v>
      </c>
      <c r="E290" s="214" t="str">
        <f>IF(B290="","",IFERROR(IF(INDEX(Vöruskrá!G:G,MATCH(B290,Vöruskrá!B:B,0))="","Engir skráðir",INDEX(Vöruskrá!G:G,MATCH(B290,Vöruskrá!B:B,0))),"Engir skráðir"))</f>
        <v>Engir skráðir</v>
      </c>
      <c r="F290" s="214">
        <f>IF(B290="","",IFERROR(INDEX(Vöruskrá!H:H,MATCH(B290,Vöruskrá!B:B,0)),""))</f>
        <v>0</v>
      </c>
      <c r="G290" s="215">
        <f>IF(OR(B290="",C290=""),"",IFERROR(INDEX(Vöruskrá!J:J,MATCH(B290,Vöruskrá!B:B,0))*C290/100000,""))</f>
        <v>43.353000000000002</v>
      </c>
      <c r="H290" s="215">
        <f>IF(OR(B290="",C290=""),"",IFERROR(INDEX(Vöruskrá!K:K,MATCH(B290,Vöruskrá!B:B,0))*C290/100000,""))</f>
        <v>4.8170000000000002</v>
      </c>
      <c r="I290" s="215">
        <f>IF(OR(B290="",C290=""),"",IFERROR(INDEX(Vöruskrá!L:L,MATCH(B290,Vöruskrá!B:B,0))*C290/100000,""))</f>
        <v>0.33718999999999999</v>
      </c>
      <c r="J290" s="215">
        <f>IF(OR(B290="",C290=""),"",IFERROR(INDEX(Vöruskrá!M:M,MATCH(B290,Vöruskrá!B:B,0))*C290/100000,""))</f>
        <v>3.1310500000000001</v>
      </c>
      <c r="K290" s="215">
        <f>IF(OR(B290="",C290=""),"",IFERROR(INDEX(Vöruskrá!N:N,MATCH(B290,Vöruskrá!B:B,0))*C290/100000,""))</f>
        <v>1.324675</v>
      </c>
      <c r="L290" s="215">
        <f>IF(OR(B290="",C290=""),"",IFERROR(INDEX(Vöruskrá!O:O,MATCH(B290,Vöruskrá!B:B,0))*C290/100000,""))</f>
        <v>0</v>
      </c>
      <c r="M290" s="215">
        <f>IF(OR(B290="",C290=""),"",IFERROR(INDEX(Vöruskrá!P:P,MATCH(B290,Vöruskrá!B:B,0))*C290/100000,""))</f>
        <v>0</v>
      </c>
      <c r="N290" s="215">
        <f>IF(OR(B290="",C290=""),"",IFERROR(INDEX(Vöruskrá!Q:Q,MATCH(B290,Vöruskrá!B:B,0))*C290/100000,""))</f>
        <v>0</v>
      </c>
      <c r="O290" s="216">
        <f>IF(OR(B290="",C290=""),"",IFERROR(C290/1000*INDEX(Vöruskrá!R:R,MATCH(B290,Vöruskrá!B:B,0))/1000,""))</f>
        <v>0</v>
      </c>
      <c r="P290" s="217"/>
      <c r="Q290" s="250"/>
      <c r="R290" s="251"/>
    </row>
    <row r="291" spans="1:18" ht="50">
      <c r="A291" s="176" t="s">
        <v>3701</v>
      </c>
      <c r="B291" s="176"/>
      <c r="C291" s="177"/>
      <c r="D291" s="211" t="str">
        <f>_xlfn.TEXTJOIN(" | ",TRUE,D292:D299)</f>
        <v>Ýsa | Þurrkuð og möluð paprika (Capsicum annuum) | Kúmenfræ 100% (Cuminum cyminum) | Hvítlaukur | 0 | Þykktur sítrónusafi, vatn. | Salt (salt, kekkjavarnarefni E535, lyftiefni E500). | Svartur pipar 100% (Piper nigrum), hitaþurrkað.</v>
      </c>
      <c r="E291" s="211" t="str" cm="1">
        <f t="array" ref="E291">IFERROR(_xlfn.TEXTJOIN(", ",TRUE,_xlfn.UNIQUE(_xlfn._xlws.FILTER(E292:E299,(E292:E299&lt;&gt;"Engir skráðir")*(E292:E299&lt;&gt;"")))),"Engir skráðir")</f>
        <v>Fiskur</v>
      </c>
      <c r="F291" s="211"/>
      <c r="G291" s="212">
        <f>IFERROR(SUM(G292:G299)/(SUM($C$292:$C$299)/100000),"")</f>
        <v>100.06040939590605</v>
      </c>
      <c r="H291" s="212">
        <f>IFERROR(SUM(H292:H299)/(SUM($C$292:$C$299)/100000),"")</f>
        <v>0.9343316566834331</v>
      </c>
      <c r="I291" s="212">
        <f>IFERROR(SUM(I292:I299)/(SUM($C$292:$C$299)/100000),"")</f>
        <v>0.12614773852261477</v>
      </c>
      <c r="J291" s="212">
        <f>IFERROR(SUM(J292:J299)/(SUM($C$292:$C$299)/100000),"")</f>
        <v>1.5481465185348144</v>
      </c>
      <c r="K291" s="212">
        <f>IFERROR(SUM(K292:K299)/(SUM($C$292:$C$299)/100000),"")</f>
        <v>0.16821131788682112</v>
      </c>
      <c r="L291" s="212">
        <f>IFERROR(SUM(L292:L299)/(SUM($C$292:$C$299)/100000),"")</f>
        <v>21.376532234677654</v>
      </c>
      <c r="M291" s="212">
        <f>IFERROR(SUM(M292:M299)/(SUM($C$292:$C$299)/100000),"")</f>
        <v>1.1895861041389584</v>
      </c>
      <c r="N291" s="212">
        <f>IFERROR(SUM(N292:N299)/(SUM($C$292:$C$299)/100000),"")</f>
        <v>0.48363216367836315</v>
      </c>
      <c r="O291" s="213" t="str">
        <f>IF(OR(B291="",C291=""),"",IFERROR(C291/1000*INDEX(Vöruskrá!R:R,MATCH(B291,Vöruskrá!B:B,0))/1000,""))</f>
        <v/>
      </c>
      <c r="P291" s="245" t="s">
        <v>3702</v>
      </c>
      <c r="Q291" s="248" t="s">
        <v>3861</v>
      </c>
      <c r="R291" s="247" t="s">
        <v>3862</v>
      </c>
    </row>
    <row r="292" spans="1:18">
      <c r="A292" s="217"/>
      <c r="B292" s="217" t="s">
        <v>926</v>
      </c>
      <c r="C292" s="218">
        <v>91324</v>
      </c>
      <c r="D292" s="214" t="str">
        <f>IF(B292="","",IFERROR(INDEX(Vöruskrá!F:F,MATCH(B292,Vöruskrá!B:B,0)),""))</f>
        <v>Ýsa</v>
      </c>
      <c r="E292" s="214" t="str">
        <f>IF(B292="","",IFERROR(IF(INDEX(Vöruskrá!G:G,MATCH(B292,Vöruskrá!B:B,0))="","Engir skráðir",INDEX(Vöruskrá!G:G,MATCH(B292,Vöruskrá!B:B,0))),"Engir skráðir"))</f>
        <v>Fiskur</v>
      </c>
      <c r="F292" s="214">
        <f>IF(B292="","",IFERROR(INDEX(Vöruskrá!H:H,MATCH(B292,Vöruskrá!B:B,0)),""))</f>
        <v>0</v>
      </c>
      <c r="G292" s="215">
        <f>IF(OR(B292="",C292=""),"",IFERROR(INDEX(Vöruskrá!J:J,MATCH(B292,Vöruskrá!B:B,0))*C292/100000,""))</f>
        <v>91.323999999999998</v>
      </c>
      <c r="H292" s="215">
        <f>IF(OR(B292="",C292=""),"",IFERROR(INDEX(Vöruskrá!K:K,MATCH(B292,Vöruskrá!B:B,0))*C292/100000,""))</f>
        <v>0.63926799999999995</v>
      </c>
      <c r="I292" s="215">
        <f>IF(OR(B292="",C292=""),"",IFERROR(INDEX(Vöruskrá!L:L,MATCH(B292,Vöruskrá!B:B,0))*C292/100000,""))</f>
        <v>9.1324000000000002E-2</v>
      </c>
      <c r="J292" s="215">
        <f>IF(OR(B292="",C292=""),"",IFERROR(INDEX(Vöruskrá!M:M,MATCH(B292,Vöruskrá!B:B,0))*C292/100000,""))</f>
        <v>0</v>
      </c>
      <c r="K292" s="215">
        <f>IF(OR(B292="",C292=""),"",IFERROR(INDEX(Vöruskrá!N:N,MATCH(B292,Vöruskrá!B:B,0))*C292/100000,""))</f>
        <v>0</v>
      </c>
      <c r="L292" s="215">
        <f>IF(OR(B292="",C292=""),"",IFERROR(INDEX(Vöruskrá!O:O,MATCH(B292,Vöruskrá!B:B,0))*C292/100000,""))</f>
        <v>21.004519999999999</v>
      </c>
      <c r="M292" s="215">
        <f>IF(OR(B292="",C292=""),"",IFERROR(INDEX(Vöruskrá!P:P,MATCH(B292,Vöruskrá!B:B,0))*C292/100000,""))</f>
        <v>0.27397199999999999</v>
      </c>
      <c r="N292" s="215">
        <f>IF(OR(B292="",C292=""),"",IFERROR(INDEX(Vöruskrá!Q:Q,MATCH(B292,Vöruskrá!B:B,0))*C292/100000,""))</f>
        <v>0</v>
      </c>
      <c r="O292" s="216">
        <f>IF(OR(B292="",C292=""),"",IFERROR(C292/1000*INDEX(Vöruskrá!R:R,MATCH(B292,Vöruskrá!B:B,0))/1000,""))</f>
        <v>0</v>
      </c>
      <c r="P292" s="217"/>
      <c r="Q292" s="252"/>
      <c r="R292" s="253"/>
    </row>
    <row r="293" spans="1:18">
      <c r="A293" s="219"/>
      <c r="B293" s="219" t="s">
        <v>1026</v>
      </c>
      <c r="C293" s="220">
        <v>1142</v>
      </c>
      <c r="D293" s="214" t="str">
        <f>IF(B293="","",IFERROR(INDEX(Vöruskrá!F:F,MATCH(B293,Vöruskrá!B:B,0)),""))</f>
        <v>Þurrkuð og möluð paprika (Capsicum annuum)</v>
      </c>
      <c r="E293" s="214" t="str">
        <f>IF(B293="","",IFERROR(IF(INDEX(Vöruskrá!G:G,MATCH(B293,Vöruskrá!B:B,0))="","Engir skráðir",INDEX(Vöruskrá!G:G,MATCH(B293,Vöruskrá!B:B,0))),"Engir skráðir"))</f>
        <v>Engir skráðir</v>
      </c>
      <c r="F293" s="214" t="str">
        <f>IF(B293="","",IFERROR(INDEX(Vöruskrá!H:H,MATCH(B293,Vöruskrá!B:B,0)),""))</f>
        <v>Framleitt á svæði þar sem unnið er með glúten, fisk, mjólk, soja, sellerí, sinnep og sesam.</v>
      </c>
      <c r="G293" s="215">
        <f>IF(OR(B293="",C293=""),"",IFERROR(INDEX(Vöruskrá!J:J,MATCH(B293,Vöruskrá!B:B,0))*C293/100000,""))</f>
        <v>3.22044</v>
      </c>
      <c r="H293" s="215">
        <f>IF(OR(B293="",C293=""),"",IFERROR(INDEX(Vöruskrá!K:K,MATCH(B293,Vöruskrá!B:B,0))*C293/100000,""))</f>
        <v>0.14846000000000001</v>
      </c>
      <c r="I293" s="215">
        <f>IF(OR(B293="",C293=""),"",IFERROR(INDEX(Vöruskrá!L:L,MATCH(B293,Vöruskrá!B:B,0))*C293/100000,""))</f>
        <v>2.2839999999999999E-2</v>
      </c>
      <c r="J293" s="215">
        <f>IF(OR(B293="",C293=""),"",IFERROR(INDEX(Vöruskrá!M:M,MATCH(B293,Vöruskrá!B:B,0))*C293/100000,""))</f>
        <v>0.61668000000000001</v>
      </c>
      <c r="K293" s="215">
        <f>IF(OR(B293="",C293=""),"",IFERROR(INDEX(Vöruskrá!N:N,MATCH(B293,Vöruskrá!B:B,0))*C293/100000,""))</f>
        <v>0.1142</v>
      </c>
      <c r="L293" s="215">
        <f>IF(OR(B293="",C293=""),"",IFERROR(INDEX(Vöruskrá!O:O,MATCH(B293,Vöruskrá!B:B,0))*C293/100000,""))</f>
        <v>0.15987999999999999</v>
      </c>
      <c r="M293" s="215">
        <f>IF(OR(B293="",C293=""),"",IFERROR(INDEX(Vöruskrá!P:P,MATCH(B293,Vöruskrá!B:B,0))*C293/100000,""))</f>
        <v>1.142E-3</v>
      </c>
      <c r="N293" s="215">
        <f>IF(OR(B293="",C293=""),"",IFERROR(INDEX(Vöruskrá!Q:Q,MATCH(B293,Vöruskrá!B:B,0))*C293/100000,""))</f>
        <v>0.3997</v>
      </c>
      <c r="O293" s="216">
        <f>IF(OR(B293="",C293=""),"",IFERROR(C293/1000*INDEX(Vöruskrá!R:R,MATCH(B293,Vöruskrá!B:B,0))/1000,""))</f>
        <v>0</v>
      </c>
      <c r="P293" s="219"/>
      <c r="Q293" s="204"/>
      <c r="R293" s="6"/>
    </row>
    <row r="294" spans="1:18">
      <c r="A294" s="217"/>
      <c r="B294" s="217" t="s">
        <v>1062</v>
      </c>
      <c r="C294" s="218">
        <v>571</v>
      </c>
      <c r="D294" s="214" t="str">
        <f>IF(B294="","",IFERROR(INDEX(Vöruskrá!F:F,MATCH(B294,Vöruskrá!B:B,0)),""))</f>
        <v>Kúmenfræ 100% (Cuminum cyminum)</v>
      </c>
      <c r="E294" s="214" t="str">
        <f>IF(B294="","",IFERROR(IF(INDEX(Vöruskrá!G:G,MATCH(B294,Vöruskrá!B:B,0))="","Engir skráðir",INDEX(Vöruskrá!G:G,MATCH(B294,Vöruskrá!B:B,0))),"Engir skráðir"))</f>
        <v>Engir skráðir</v>
      </c>
      <c r="F294" s="214" t="str">
        <f>IF(B294="","",IFERROR(INDEX(Vöruskrá!H:H,MATCH(B294,Vöruskrá!B:B,0)),""))</f>
        <v>Framleitt á svæði þar sem unnið er með glúten, fisk, mjólk, soja, sellerí, sinnep og sesam.</v>
      </c>
      <c r="G294" s="215">
        <f>IF(OR(B294="",C294=""),"",IFERROR(INDEX(Vöruskrá!J:J,MATCH(B294,Vöruskrá!B:B,0))*C294/100000,""))</f>
        <v>2.1412499999999999</v>
      </c>
      <c r="H294" s="215">
        <f>IF(OR(B294="",C294=""),"",IFERROR(INDEX(Vöruskrá!K:K,MATCH(B294,Vöruskrá!B:B,0))*C294/100000,""))</f>
        <v>0.127333</v>
      </c>
      <c r="I294" s="215">
        <f>IF(OR(B294="",C294=""),"",IFERROR(INDEX(Vöruskrá!L:L,MATCH(B294,Vöruskrá!B:B,0))*C294/100000,""))</f>
        <v>7.4230000000000008E-3</v>
      </c>
      <c r="J294" s="215">
        <f>IF(OR(B294="",C294=""),"",IFERROR(INDEX(Vöruskrá!M:M,MATCH(B294,Vöruskrá!B:B,0))*C294/100000,""))</f>
        <v>0.252382</v>
      </c>
      <c r="K294" s="215">
        <f>IF(OR(B294="",C294=""),"",IFERROR(INDEX(Vöruskrá!N:N,MATCH(B294,Vöruskrá!B:B,0))*C294/100000,""))</f>
        <v>1.3132999999999999E-2</v>
      </c>
      <c r="L294" s="215">
        <f>IF(OR(B294="",C294=""),"",IFERROR(INDEX(Vöruskrá!O:O,MATCH(B294,Vöruskrá!B:B,0))*C294/100000,""))</f>
        <v>0.10163800000000001</v>
      </c>
      <c r="M294" s="215">
        <f>IF(OR(B294="",C294=""),"",IFERROR(INDEX(Vöruskrá!P:P,MATCH(B294,Vöruskrá!B:B,0))*C294/100000,""))</f>
        <v>1.142E-3</v>
      </c>
      <c r="N294" s="215">
        <f>IF(OR(B294="",C294=""),"",IFERROR(INDEX(Vöruskrá!Q:Q,MATCH(B294,Vöruskrá!B:B,0))*C294/100000,""))</f>
        <v>5.9955000000000001E-2</v>
      </c>
      <c r="O294" s="216">
        <f>IF(OR(B294="",C294=""),"",IFERROR(C294/1000*INDEX(Vöruskrá!R:R,MATCH(B294,Vöruskrá!B:B,0))/1000,""))</f>
        <v>0</v>
      </c>
      <c r="P294" s="217"/>
      <c r="Q294" s="203"/>
      <c r="R294" s="27"/>
    </row>
    <row r="295" spans="1:18">
      <c r="A295" s="219"/>
      <c r="B295" s="219" t="s">
        <v>1017</v>
      </c>
      <c r="C295" s="220">
        <v>1142</v>
      </c>
      <c r="D295" s="214" t="str">
        <f>IF(B295="","",IFERROR(INDEX(Vöruskrá!F:F,MATCH(B295,Vöruskrá!B:B,0)),""))</f>
        <v>Hvítlaukur</v>
      </c>
      <c r="E295" s="214" t="str">
        <f>IF(B295="","",IFERROR(IF(INDEX(Vöruskrá!G:G,MATCH(B295,Vöruskrá!B:B,0))="","Engir skráðir",INDEX(Vöruskrá!G:G,MATCH(B295,Vöruskrá!B:B,0))),"Engir skráðir"))</f>
        <v>Engir skráðir</v>
      </c>
      <c r="F295" s="214">
        <f>IF(B295="","",IFERROR(INDEX(Vöruskrá!H:H,MATCH(B295,Vöruskrá!B:B,0)),""))</f>
        <v>0</v>
      </c>
      <c r="G295" s="215">
        <f>IF(OR(B295="",C295=""),"",IFERROR(INDEX(Vöruskrá!J:J,MATCH(B295,Vöruskrá!B:B,0))*C295/100000,""))</f>
        <v>1.7015800000000001</v>
      </c>
      <c r="H295" s="215">
        <f>IF(OR(B295="",C295=""),"",IFERROR(INDEX(Vöruskrá!K:K,MATCH(B295,Vöruskrá!B:B,0))*C295/100000,""))</f>
        <v>5.7099999999999998E-3</v>
      </c>
      <c r="I295" s="215">
        <f>IF(OR(B295="",C295=""),"",IFERROR(INDEX(Vöruskrá!L:L,MATCH(B295,Vöruskrá!B:B,0))*C295/100000,""))</f>
        <v>1.142E-3</v>
      </c>
      <c r="J295" s="215">
        <f>IF(OR(B295="",C295=""),"",IFERROR(INDEX(Vöruskrá!M:M,MATCH(B295,Vöruskrá!B:B,0))*C295/100000,""))</f>
        <v>0.37800200000000006</v>
      </c>
      <c r="K295" s="215">
        <f>IF(OR(B295="",C295=""),"",IFERROR(INDEX(Vöruskrá!N:N,MATCH(B295,Vöruskrá!B:B,0))*C295/100000,""))</f>
        <v>1.142E-2</v>
      </c>
      <c r="L295" s="215">
        <f>IF(OR(B295="",C295=""),"",IFERROR(INDEX(Vöruskrá!O:O,MATCH(B295,Vöruskrá!B:B,0))*C295/100000,""))</f>
        <v>7.3088E-2</v>
      </c>
      <c r="M295" s="215">
        <f>IF(OR(B295="",C295=""),"",IFERROR(INDEX(Vöruskrá!P:P,MATCH(B295,Vöruskrá!B:B,0))*C295/100000,""))</f>
        <v>0</v>
      </c>
      <c r="N295" s="215">
        <f>IF(OR(B295="",C295=""),"",IFERROR(INDEX(Vöruskrá!Q:Q,MATCH(B295,Vöruskrá!B:B,0))*C295/100000,""))</f>
        <v>2.3982000000000003E-2</v>
      </c>
      <c r="O295" s="216">
        <f>IF(OR(B295="",C295=""),"",IFERROR(C295/1000*INDEX(Vöruskrá!R:R,MATCH(B295,Vöruskrá!B:B,0))/1000,""))</f>
        <v>0</v>
      </c>
      <c r="P295" s="219"/>
      <c r="Q295" s="204"/>
      <c r="R295" s="6"/>
    </row>
    <row r="296" spans="1:18">
      <c r="A296" s="217"/>
      <c r="B296" s="217" t="s">
        <v>3642</v>
      </c>
      <c r="C296" s="218">
        <v>3425</v>
      </c>
      <c r="D296" s="214">
        <f>IF(B296="","",IFERROR(INDEX(Vöruskrá!F:F,MATCH(B296,Vöruskrá!B:B,0)),""))</f>
        <v>0</v>
      </c>
      <c r="E296" s="214" t="str">
        <f>IF(B296="","",IFERROR(IF(INDEX(Vöruskrá!G:G,MATCH(B296,Vöruskrá!B:B,0))="","Engir skráðir",INDEX(Vöruskrá!G:G,MATCH(B296,Vöruskrá!B:B,0))),"Engir skráðir"))</f>
        <v>Engir skráðir</v>
      </c>
      <c r="F296" s="214">
        <f>IF(B296="","",IFERROR(INDEX(Vöruskrá!H:H,MATCH(B296,Vöruskrá!B:B,0)),""))</f>
        <v>0</v>
      </c>
      <c r="G296" s="215">
        <f>IF(OR(B296="",C296=""),"",IFERROR(INDEX(Vöruskrá!J:J,MATCH(B296,Vöruskrá!B:B,0))*C296/100000,""))</f>
        <v>0</v>
      </c>
      <c r="H296" s="215">
        <f>IF(OR(B296="",C296=""),"",IFERROR(INDEX(Vöruskrá!K:K,MATCH(B296,Vöruskrá!B:B,0))*C296/100000,""))</f>
        <v>0</v>
      </c>
      <c r="I296" s="215">
        <f>IF(OR(B296="",C296=""),"",IFERROR(INDEX(Vöruskrá!L:L,MATCH(B296,Vöruskrá!B:B,0))*C296/100000,""))</f>
        <v>0</v>
      </c>
      <c r="J296" s="215">
        <f>IF(OR(B296="",C296=""),"",IFERROR(INDEX(Vöruskrá!M:M,MATCH(B296,Vöruskrá!B:B,0))*C296/100000,""))</f>
        <v>0</v>
      </c>
      <c r="K296" s="215">
        <f>IF(OR(B296="",C296=""),"",IFERROR(INDEX(Vöruskrá!N:N,MATCH(B296,Vöruskrá!B:B,0))*C296/100000,""))</f>
        <v>0</v>
      </c>
      <c r="L296" s="215">
        <f>IF(OR(B296="",C296=""),"",IFERROR(INDEX(Vöruskrá!O:O,MATCH(B296,Vöruskrá!B:B,0))*C296/100000,""))</f>
        <v>0</v>
      </c>
      <c r="M296" s="215">
        <f>IF(OR(B296="",C296=""),"",IFERROR(INDEX(Vöruskrá!P:P,MATCH(B296,Vöruskrá!B:B,0))*C296/100000,""))</f>
        <v>0</v>
      </c>
      <c r="N296" s="215">
        <f>IF(OR(B296="",C296=""),"",IFERROR(INDEX(Vöruskrá!Q:Q,MATCH(B296,Vöruskrá!B:B,0))*C296/100000,""))</f>
        <v>0</v>
      </c>
      <c r="O296" s="216">
        <f>IF(OR(B296="",C296=""),"",IFERROR(C296/1000*INDEX(Vöruskrá!R:R,MATCH(B296,Vöruskrá!B:B,0))/1000,""))</f>
        <v>0</v>
      </c>
      <c r="P296" s="217"/>
      <c r="Q296" s="203"/>
      <c r="R296" s="27"/>
    </row>
    <row r="297" spans="1:18">
      <c r="A297" s="219"/>
      <c r="B297" s="219" t="s">
        <v>833</v>
      </c>
      <c r="C297" s="220">
        <v>1142</v>
      </c>
      <c r="D297" s="214" t="str">
        <f>IF(B297="","",IFERROR(INDEX(Vöruskrá!F:F,MATCH(B297,Vöruskrá!B:B,0)),""))</f>
        <v>Þykktur sítrónusafi, vatn.</v>
      </c>
      <c r="E297" s="214" t="str">
        <f>IF(B297="","",IFERROR(IF(INDEX(Vöruskrá!G:G,MATCH(B297,Vöruskrá!B:B,0))="","Engir skráðir",INDEX(Vöruskrá!G:G,MATCH(B297,Vöruskrá!B:B,0))),"Engir skráðir"))</f>
        <v>Engir skráðir</v>
      </c>
      <c r="F297" s="214">
        <f>IF(B297="","",IFERROR(INDEX(Vöruskrá!H:H,MATCH(B297,Vöruskrá!B:B,0)),""))</f>
        <v>0</v>
      </c>
      <c r="G297" s="215">
        <f>IF(OR(B297="",C297=""),"",IFERROR(INDEX(Vöruskrá!J:J,MATCH(B297,Vöruskrá!B:B,0))*C297/100000,""))</f>
        <v>0.35402</v>
      </c>
      <c r="H297" s="215">
        <f>IF(OR(B297="",C297=""),"",IFERROR(INDEX(Vöruskrá!K:K,MATCH(B297,Vöruskrá!B:B,0))*C297/100000,""))</f>
        <v>2.284E-3</v>
      </c>
      <c r="I297" s="215">
        <f>IF(OR(B297="",C297=""),"",IFERROR(INDEX(Vöruskrá!L:L,MATCH(B297,Vöruskrá!B:B,0))*C297/100000,""))</f>
        <v>0</v>
      </c>
      <c r="J297" s="215">
        <f>IF(OR(B297="",C297=""),"",IFERROR(INDEX(Vöruskrá!M:M,MATCH(B297,Vöruskrá!B:B,0))*C297/100000,""))</f>
        <v>7.8798000000000007E-2</v>
      </c>
      <c r="K297" s="215">
        <f>IF(OR(B297="",C297=""),"",IFERROR(INDEX(Vöruskrá!N:N,MATCH(B297,Vöruskrá!B:B,0))*C297/100000,""))</f>
        <v>2.7407999999999998E-2</v>
      </c>
      <c r="L297" s="215">
        <f>IF(OR(B297="",C297=""),"",IFERROR(INDEX(Vöruskrá!O:O,MATCH(B297,Vöruskrá!B:B,0))*C297/100000,""))</f>
        <v>0</v>
      </c>
      <c r="M297" s="215">
        <f>IF(OR(B297="",C297=""),"",IFERROR(INDEX(Vöruskrá!P:P,MATCH(B297,Vöruskrá!B:B,0))*C297/100000,""))</f>
        <v>0</v>
      </c>
      <c r="N297" s="215">
        <f>IF(OR(B297="",C297=""),"",IFERROR(INDEX(Vöruskrá!Q:Q,MATCH(B297,Vöruskrá!B:B,0))*C297/100000,""))</f>
        <v>0</v>
      </c>
      <c r="O297" s="216">
        <f>IF(OR(B297="",C297=""),"",IFERROR(C297/1000*INDEX(Vöruskrá!R:R,MATCH(B297,Vöruskrá!B:B,0))/1000,""))</f>
        <v>0</v>
      </c>
      <c r="P297" s="219"/>
      <c r="Q297" s="204"/>
      <c r="R297" s="6"/>
    </row>
    <row r="298" spans="1:18">
      <c r="A298" s="217"/>
      <c r="B298" s="217" t="s">
        <v>299</v>
      </c>
      <c r="C298" s="218">
        <v>913</v>
      </c>
      <c r="D298" s="214" t="str">
        <f>IF(B298="","",IFERROR(INDEX(Vöruskrá!F:F,MATCH(B298,Vöruskrá!B:B,0)),""))</f>
        <v>Salt (salt, kekkjavarnarefni E535, lyftiefni E500).</v>
      </c>
      <c r="E298" s="214" t="str">
        <f>IF(B298="","",IFERROR(IF(INDEX(Vöruskrá!G:G,MATCH(B298,Vöruskrá!B:B,0))="","Engir skráðir",INDEX(Vöruskrá!G:G,MATCH(B298,Vöruskrá!B:B,0))),"Engir skráðir"))</f>
        <v>Engir skráðir</v>
      </c>
      <c r="F298" s="214" t="str">
        <f>IF(B298="","",IFERROR(INDEX(Vöruskrá!H:H,MATCH(B298,Vöruskrá!B:B,0)),""))</f>
        <v>Framleitt á svæði þar sem unnið er með mjólk, glúten, egg, sesam, sellerí, soja og sinnep.</v>
      </c>
      <c r="G298" s="215">
        <f>IF(OR(B298="",C298=""),"",IFERROR(INDEX(Vöruskrá!J:J,MATCH(B298,Vöruskrá!B:B,0))*C298/100000,""))</f>
        <v>0</v>
      </c>
      <c r="H298" s="215">
        <f>IF(OR(B298="",C298=""),"",IFERROR(INDEX(Vöruskrá!K:K,MATCH(B298,Vöruskrá!B:B,0))*C298/100000,""))</f>
        <v>0</v>
      </c>
      <c r="I298" s="215">
        <f>IF(OR(B298="",C298=""),"",IFERROR(INDEX(Vöruskrá!L:L,MATCH(B298,Vöruskrá!B:B,0))*C298/100000,""))</f>
        <v>0</v>
      </c>
      <c r="J298" s="215">
        <f>IF(OR(B298="",C298=""),"",IFERROR(INDEX(Vöruskrá!M:M,MATCH(B298,Vöruskrá!B:B,0))*C298/100000,""))</f>
        <v>0</v>
      </c>
      <c r="K298" s="215">
        <f>IF(OR(B298="",C298=""),"",IFERROR(INDEX(Vöruskrá!N:N,MATCH(B298,Vöruskrá!B:B,0))*C298/100000,""))</f>
        <v>0</v>
      </c>
      <c r="L298" s="215">
        <f>IF(OR(B298="",C298=""),"",IFERROR(INDEX(Vöruskrá!O:O,MATCH(B298,Vöruskrá!B:B,0))*C298/100000,""))</f>
        <v>0</v>
      </c>
      <c r="M298" s="215">
        <f>IF(OR(B298="",C298=""),"",IFERROR(INDEX(Vöruskrá!P:P,MATCH(B298,Vöruskrá!B:B,0))*C298/100000,""))</f>
        <v>0.91300000000000003</v>
      </c>
      <c r="N298" s="215">
        <f>IF(OR(B298="",C298=""),"",IFERROR(INDEX(Vöruskrá!Q:Q,MATCH(B298,Vöruskrá!B:B,0))*C298/100000,""))</f>
        <v>0</v>
      </c>
      <c r="O298" s="216">
        <f>IF(OR(B298="",C298=""),"",IFERROR(C298/1000*INDEX(Vöruskrá!R:R,MATCH(B298,Vöruskrá!B:B,0))/1000,""))</f>
        <v>0</v>
      </c>
      <c r="P298" s="217"/>
      <c r="Q298" s="203"/>
      <c r="R298" s="27"/>
    </row>
    <row r="299" spans="1:18">
      <c r="A299" s="219"/>
      <c r="B299" s="219" t="s">
        <v>819</v>
      </c>
      <c r="C299" s="220">
        <v>342</v>
      </c>
      <c r="D299" s="214" t="str">
        <f>IF(B299="","",IFERROR(INDEX(Vöruskrá!F:F,MATCH(B299,Vöruskrá!B:B,0)),""))</f>
        <v>Svartur pipar 100% (Piper nigrum), hitaþurrkað.</v>
      </c>
      <c r="E299" s="214" t="str">
        <f>IF(B299="","",IFERROR(IF(INDEX(Vöruskrá!G:G,MATCH(B299,Vöruskrá!B:B,0))="","Engir skráðir",INDEX(Vöruskrá!G:G,MATCH(B299,Vöruskrá!B:B,0))),"Engir skráðir"))</f>
        <v>Engir skráðir</v>
      </c>
      <c r="F299" s="214" t="str">
        <f>IF(B299="","",IFERROR(INDEX(Vöruskrá!H:H,MATCH(B299,Vöruskrá!B:B,0)),""))</f>
        <v>Framleitt á svæði þar sem unnið er með glúten, fisk, krabbadýr, lindýr, mjólk, soja, sellerí, sinnep og sesam.</v>
      </c>
      <c r="G299" s="215">
        <f>IF(OR(B299="",C299=""),"",IFERROR(INDEX(Vöruskrá!J:J,MATCH(B299,Vöruskrá!B:B,0))*C299/100000,""))</f>
        <v>1.32012</v>
      </c>
      <c r="H299" s="215">
        <f>IF(OR(B299="",C299=""),"",IFERROR(INDEX(Vöruskrá!K:K,MATCH(B299,Vöruskrá!B:B,0))*C299/100000,""))</f>
        <v>1.1285999999999999E-2</v>
      </c>
      <c r="I299" s="215">
        <f>IF(OR(B299="",C299=""),"",IFERROR(INDEX(Vöruskrá!L:L,MATCH(B299,Vöruskrá!B:B,0))*C299/100000,""))</f>
        <v>3.4199999999999999E-3</v>
      </c>
      <c r="J299" s="215">
        <f>IF(OR(B299="",C299=""),"",IFERROR(INDEX(Vöruskrá!M:M,MATCH(B299,Vöruskrá!B:B,0))*C299/100000,""))</f>
        <v>0.2223</v>
      </c>
      <c r="K299" s="215">
        <f>IF(OR(B299="",C299=""),"",IFERROR(INDEX(Vöruskrá!N:N,MATCH(B299,Vöruskrá!B:B,0))*C299/100000,""))</f>
        <v>2.052E-3</v>
      </c>
      <c r="L299" s="215">
        <f>IF(OR(B299="",C299=""),"",IFERROR(INDEX(Vöruskrá!O:O,MATCH(B299,Vöruskrá!B:B,0))*C299/100000,""))</f>
        <v>3.7620000000000001E-2</v>
      </c>
      <c r="M299" s="215">
        <f>IF(OR(B299="",C299=""),"",IFERROR(INDEX(Vöruskrá!P:P,MATCH(B299,Vöruskrá!B:B,0))*C299/100000,""))</f>
        <v>3.4200000000000002E-4</v>
      </c>
      <c r="N299" s="215">
        <f>IF(OR(B299="",C299=""),"",IFERROR(INDEX(Vöruskrá!Q:Q,MATCH(B299,Vöruskrá!B:B,0))*C299/100000,""))</f>
        <v>0</v>
      </c>
      <c r="O299" s="216">
        <f>IF(OR(B299="",C299=""),"",IFERROR(C299/1000*INDEX(Vöruskrá!R:R,MATCH(B299,Vöruskrá!B:B,0))/1000,""))</f>
        <v>0</v>
      </c>
      <c r="P299" s="219"/>
      <c r="Q299" s="249"/>
      <c r="R299" s="205"/>
    </row>
    <row r="300" spans="1:18" ht="50">
      <c r="A300" s="176" t="s">
        <v>3703</v>
      </c>
      <c r="B300" s="176"/>
      <c r="C300" s="177"/>
      <c r="D300" s="211" t="str">
        <f>_xlfn.TEXTJOIN(" | ",TRUE,D301:D307)</f>
        <v>Ýsa | Þurrkuð og möluð paprika (Capsicum annuum) | Hvítlaukur | 0 | Salt (salt, kekkjavarnarefni E535, lyftiefni E500). | Svartur pipar 100% (Piper nigrum), hitaþurrkað. | Þykktur sítrónusafi, vatn.</v>
      </c>
      <c r="E300" s="211" t="str" cm="1">
        <f t="array" ref="E300">IFERROR(_xlfn.TEXTJOIN(", ",TRUE,_xlfn.UNIQUE(_xlfn._xlws.FILTER(E301:E307,(E301:E307&lt;&gt;"Engir skráðir")*(E301:E307&lt;&gt;"")))),"Engir skráðir")</f>
        <v>Fiskur</v>
      </c>
      <c r="F300" s="211"/>
      <c r="G300" s="212">
        <f>IFERROR(SUM(G301:G307)/(SUM($C$301:$C$307)/100000),"")</f>
        <v>99.202322023220248</v>
      </c>
      <c r="H300" s="212">
        <f>IFERROR(SUM(H301:H307)/(SUM($C$301:$C$307)/100000),"")</f>
        <v>0.87923279232792328</v>
      </c>
      <c r="I300" s="212">
        <f>IFERROR(SUM(I301:I307)/(SUM($C$301:$C$307)/100000),"")</f>
        <v>0.12945429454294541</v>
      </c>
      <c r="J300" s="212">
        <f>IFERROR(SUM(J301:J307)/(SUM($C$301:$C$307)/100000),"")</f>
        <v>1.6010910109101089</v>
      </c>
      <c r="K300" s="212">
        <f>IFERROR(SUM(K301:K307)/(SUM($C$301:$C$307)/100000),"")</f>
        <v>0.23634836348363483</v>
      </c>
      <c r="L300" s="212">
        <f>IFERROR(SUM(L301:L307)/(SUM($C$301:$C$307)/100000),"")</f>
        <v>21.267792677926781</v>
      </c>
      <c r="M300" s="212">
        <f>IFERROR(SUM(M301:M307)/(SUM($C$301:$C$307)/100000),"")</f>
        <v>1.1850978509785095</v>
      </c>
      <c r="N300" s="212">
        <f>IFERROR(SUM(N301:N307)/(SUM($C$301:$C$307)/100000),"")</f>
        <v>0.61621616216162156</v>
      </c>
      <c r="O300" s="213" t="str">
        <f>IF(OR(B300="",C300=""),"",IFERROR(C300/1000*INDEX(Vöruskrá!R:R,MATCH(B300,Vöruskrá!B:B,0))/1000,""))</f>
        <v/>
      </c>
      <c r="P300" s="245" t="s">
        <v>3698</v>
      </c>
      <c r="Q300" s="244" t="s">
        <v>3863</v>
      </c>
      <c r="R300" s="243" t="s">
        <v>3864</v>
      </c>
    </row>
    <row r="301" spans="1:18">
      <c r="A301" s="217"/>
      <c r="B301" s="217" t="s">
        <v>926</v>
      </c>
      <c r="C301" s="218">
        <v>91013</v>
      </c>
      <c r="D301" s="214" t="str">
        <f>IF(B301="","",IFERROR(INDEX(Vöruskrá!F:F,MATCH(B301,Vöruskrá!B:B,0)),""))</f>
        <v>Ýsa</v>
      </c>
      <c r="E301" s="214" t="str">
        <f>IF(B301="","",IFERROR(IF(INDEX(Vöruskrá!G:G,MATCH(B301,Vöruskrá!B:B,0))="","Engir skráðir",INDEX(Vöruskrá!G:G,MATCH(B301,Vöruskrá!B:B,0))),"Engir skráðir"))</f>
        <v>Fiskur</v>
      </c>
      <c r="F301" s="214">
        <f>IF(B301="","",IFERROR(INDEX(Vöruskrá!H:H,MATCH(B301,Vöruskrá!B:B,0)),""))</f>
        <v>0</v>
      </c>
      <c r="G301" s="215">
        <f>IF(OR(B301="",C301=""),"",IFERROR(INDEX(Vöruskrá!J:J,MATCH(B301,Vöruskrá!B:B,0))*C301/100000,""))</f>
        <v>91.013000000000005</v>
      </c>
      <c r="H301" s="215">
        <f>IF(OR(B301="",C301=""),"",IFERROR(INDEX(Vöruskrá!K:K,MATCH(B301,Vöruskrá!B:B,0))*C301/100000,""))</f>
        <v>0.63709099999999996</v>
      </c>
      <c r="I301" s="215">
        <f>IF(OR(B301="",C301=""),"",IFERROR(INDEX(Vöruskrá!L:L,MATCH(B301,Vöruskrá!B:B,0))*C301/100000,""))</f>
        <v>9.1013000000000011E-2</v>
      </c>
      <c r="J301" s="215">
        <f>IF(OR(B301="",C301=""),"",IFERROR(INDEX(Vöruskrá!M:M,MATCH(B301,Vöruskrá!B:B,0))*C301/100000,""))</f>
        <v>0</v>
      </c>
      <c r="K301" s="215">
        <f>IF(OR(B301="",C301=""),"",IFERROR(INDEX(Vöruskrá!N:N,MATCH(B301,Vöruskrá!B:B,0))*C301/100000,""))</f>
        <v>0</v>
      </c>
      <c r="L301" s="215">
        <f>IF(OR(B301="",C301=""),"",IFERROR(INDEX(Vöruskrá!O:O,MATCH(B301,Vöruskrá!B:B,0))*C301/100000,""))</f>
        <v>20.93299</v>
      </c>
      <c r="M301" s="215">
        <f>IF(OR(B301="",C301=""),"",IFERROR(INDEX(Vöruskrá!P:P,MATCH(B301,Vöruskrá!B:B,0))*C301/100000,""))</f>
        <v>0.27303899999999998</v>
      </c>
      <c r="N301" s="215">
        <f>IF(OR(B301="",C301=""),"",IFERROR(INDEX(Vöruskrá!Q:Q,MATCH(B301,Vöruskrá!B:B,0))*C301/100000,""))</f>
        <v>0</v>
      </c>
      <c r="O301" s="216">
        <f>IF(OR(B301="",C301=""),"",IFERROR(C301/1000*INDEX(Vöruskrá!R:R,MATCH(B301,Vöruskrá!B:B,0))/1000,""))</f>
        <v>0</v>
      </c>
      <c r="P301" s="217"/>
      <c r="Q301" s="246"/>
      <c r="R301" s="210"/>
    </row>
    <row r="302" spans="1:18">
      <c r="A302" s="219"/>
      <c r="B302" s="219" t="s">
        <v>1026</v>
      </c>
      <c r="C302" s="220">
        <v>1706</v>
      </c>
      <c r="D302" s="214" t="str">
        <f>IF(B302="","",IFERROR(INDEX(Vöruskrá!F:F,MATCH(B302,Vöruskrá!B:B,0)),""))</f>
        <v>Þurrkuð og möluð paprika (Capsicum annuum)</v>
      </c>
      <c r="E302" s="214" t="str">
        <f>IF(B302="","",IFERROR(IF(INDEX(Vöruskrá!G:G,MATCH(B302,Vöruskrá!B:B,0))="","Engir skráðir",INDEX(Vöruskrá!G:G,MATCH(B302,Vöruskrá!B:B,0))),"Engir skráðir"))</f>
        <v>Engir skráðir</v>
      </c>
      <c r="F302" s="214" t="str">
        <f>IF(B302="","",IFERROR(INDEX(Vöruskrá!H:H,MATCH(B302,Vöruskrá!B:B,0)),""))</f>
        <v>Framleitt á svæði þar sem unnið er með glúten, fisk, mjólk, soja, sellerí, sinnep og sesam.</v>
      </c>
      <c r="G302" s="215">
        <f>IF(OR(B302="",C302=""),"",IFERROR(INDEX(Vöruskrá!J:J,MATCH(B302,Vöruskrá!B:B,0))*C302/100000,""))</f>
        <v>4.8109200000000003</v>
      </c>
      <c r="H302" s="215">
        <f>IF(OR(B302="",C302=""),"",IFERROR(INDEX(Vöruskrá!K:K,MATCH(B302,Vöruskrá!B:B,0))*C302/100000,""))</f>
        <v>0.22178</v>
      </c>
      <c r="I302" s="215">
        <f>IF(OR(B302="",C302=""),"",IFERROR(INDEX(Vöruskrá!L:L,MATCH(B302,Vöruskrá!B:B,0))*C302/100000,""))</f>
        <v>3.4119999999999998E-2</v>
      </c>
      <c r="J302" s="215">
        <f>IF(OR(B302="",C302=""),"",IFERROR(INDEX(Vöruskrá!M:M,MATCH(B302,Vöruskrá!B:B,0))*C302/100000,""))</f>
        <v>0.92123999999999995</v>
      </c>
      <c r="K302" s="215">
        <f>IF(OR(B302="",C302=""),"",IFERROR(INDEX(Vöruskrá!N:N,MATCH(B302,Vöruskrá!B:B,0))*C302/100000,""))</f>
        <v>0.1706</v>
      </c>
      <c r="L302" s="215">
        <f>IF(OR(B302="",C302=""),"",IFERROR(INDEX(Vöruskrá!O:O,MATCH(B302,Vöruskrá!B:B,0))*C302/100000,""))</f>
        <v>0.23884</v>
      </c>
      <c r="M302" s="215">
        <f>IF(OR(B302="",C302=""),"",IFERROR(INDEX(Vöruskrá!P:P,MATCH(B302,Vöruskrá!B:B,0))*C302/100000,""))</f>
        <v>1.7060000000000003E-3</v>
      </c>
      <c r="N302" s="215">
        <f>IF(OR(B302="",C302=""),"",IFERROR(INDEX(Vöruskrá!Q:Q,MATCH(B302,Vöruskrá!B:B,0))*C302/100000,""))</f>
        <v>0.59709999999999996</v>
      </c>
      <c r="O302" s="216">
        <f>IF(OR(B302="",C302=""),"",IFERROR(C302/1000*INDEX(Vöruskrá!R:R,MATCH(B302,Vöruskrá!B:B,0))/1000,""))</f>
        <v>0</v>
      </c>
      <c r="P302" s="219"/>
      <c r="Q302" s="203"/>
      <c r="R302" s="27"/>
    </row>
    <row r="303" spans="1:18">
      <c r="A303" s="217"/>
      <c r="B303" s="217" t="s">
        <v>1017</v>
      </c>
      <c r="C303" s="218">
        <v>910</v>
      </c>
      <c r="D303" s="214" t="str">
        <f>IF(B303="","",IFERROR(INDEX(Vöruskrá!F:F,MATCH(B303,Vöruskrá!B:B,0)),""))</f>
        <v>Hvítlaukur</v>
      </c>
      <c r="E303" s="214" t="str">
        <f>IF(B303="","",IFERROR(IF(INDEX(Vöruskrá!G:G,MATCH(B303,Vöruskrá!B:B,0))="","Engir skráðir",INDEX(Vöruskrá!G:G,MATCH(B303,Vöruskrá!B:B,0))),"Engir skráðir"))</f>
        <v>Engir skráðir</v>
      </c>
      <c r="F303" s="214">
        <f>IF(B303="","",IFERROR(INDEX(Vöruskrá!H:H,MATCH(B303,Vöruskrá!B:B,0)),""))</f>
        <v>0</v>
      </c>
      <c r="G303" s="215">
        <f>IF(OR(B303="",C303=""),"",IFERROR(INDEX(Vöruskrá!J:J,MATCH(B303,Vöruskrá!B:B,0))*C303/100000,""))</f>
        <v>1.3559000000000001</v>
      </c>
      <c r="H303" s="215">
        <f>IF(OR(B303="",C303=""),"",IFERROR(INDEX(Vöruskrá!K:K,MATCH(B303,Vöruskrá!B:B,0))*C303/100000,""))</f>
        <v>4.5500000000000002E-3</v>
      </c>
      <c r="I303" s="215">
        <f>IF(OR(B303="",C303=""),"",IFERROR(INDEX(Vöruskrá!L:L,MATCH(B303,Vöruskrá!B:B,0))*C303/100000,""))</f>
        <v>9.1E-4</v>
      </c>
      <c r="J303" s="215">
        <f>IF(OR(B303="",C303=""),"",IFERROR(INDEX(Vöruskrá!M:M,MATCH(B303,Vöruskrá!B:B,0))*C303/100000,""))</f>
        <v>0.30120999999999998</v>
      </c>
      <c r="K303" s="215">
        <f>IF(OR(B303="",C303=""),"",IFERROR(INDEX(Vöruskrá!N:N,MATCH(B303,Vöruskrá!B:B,0))*C303/100000,""))</f>
        <v>9.1000000000000004E-3</v>
      </c>
      <c r="L303" s="215">
        <f>IF(OR(B303="",C303=""),"",IFERROR(INDEX(Vöruskrá!O:O,MATCH(B303,Vöruskrá!B:B,0))*C303/100000,""))</f>
        <v>5.824E-2</v>
      </c>
      <c r="M303" s="215">
        <f>IF(OR(B303="",C303=""),"",IFERROR(INDEX(Vöruskrá!P:P,MATCH(B303,Vöruskrá!B:B,0))*C303/100000,""))</f>
        <v>0</v>
      </c>
      <c r="N303" s="215">
        <f>IF(OR(B303="",C303=""),"",IFERROR(INDEX(Vöruskrá!Q:Q,MATCH(B303,Vöruskrá!B:B,0))*C303/100000,""))</f>
        <v>1.9109999999999999E-2</v>
      </c>
      <c r="O303" s="216">
        <f>IF(OR(B303="",C303=""),"",IFERROR(C303/1000*INDEX(Vöruskrá!R:R,MATCH(B303,Vöruskrá!B:B,0))/1000,""))</f>
        <v>0</v>
      </c>
      <c r="P303" s="217"/>
      <c r="Q303" s="204"/>
      <c r="R303" s="6"/>
    </row>
    <row r="304" spans="1:18">
      <c r="A304" s="219"/>
      <c r="B304" s="219" t="s">
        <v>3642</v>
      </c>
      <c r="C304" s="220">
        <v>2844</v>
      </c>
      <c r="D304" s="214">
        <f>IF(B304="","",IFERROR(INDEX(Vöruskrá!F:F,MATCH(B304,Vöruskrá!B:B,0)),""))</f>
        <v>0</v>
      </c>
      <c r="E304" s="214" t="str">
        <f>IF(B304="","",IFERROR(IF(INDEX(Vöruskrá!G:G,MATCH(B304,Vöruskrá!B:B,0))="","Engir skráðir",INDEX(Vöruskrá!G:G,MATCH(B304,Vöruskrá!B:B,0))),"Engir skráðir"))</f>
        <v>Engir skráðir</v>
      </c>
      <c r="F304" s="214">
        <f>IF(B304="","",IFERROR(INDEX(Vöruskrá!H:H,MATCH(B304,Vöruskrá!B:B,0)),""))</f>
        <v>0</v>
      </c>
      <c r="G304" s="215">
        <f>IF(OR(B304="",C304=""),"",IFERROR(INDEX(Vöruskrá!J:J,MATCH(B304,Vöruskrá!B:B,0))*C304/100000,""))</f>
        <v>0</v>
      </c>
      <c r="H304" s="215">
        <f>IF(OR(B304="",C304=""),"",IFERROR(INDEX(Vöruskrá!K:K,MATCH(B304,Vöruskrá!B:B,0))*C304/100000,""))</f>
        <v>0</v>
      </c>
      <c r="I304" s="215">
        <f>IF(OR(B304="",C304=""),"",IFERROR(INDEX(Vöruskrá!L:L,MATCH(B304,Vöruskrá!B:B,0))*C304/100000,""))</f>
        <v>0</v>
      </c>
      <c r="J304" s="215">
        <f>IF(OR(B304="",C304=""),"",IFERROR(INDEX(Vöruskrá!M:M,MATCH(B304,Vöruskrá!B:B,0))*C304/100000,""))</f>
        <v>0</v>
      </c>
      <c r="K304" s="215">
        <f>IF(OR(B304="",C304=""),"",IFERROR(INDEX(Vöruskrá!N:N,MATCH(B304,Vöruskrá!B:B,0))*C304/100000,""))</f>
        <v>0</v>
      </c>
      <c r="L304" s="215">
        <f>IF(OR(B304="",C304=""),"",IFERROR(INDEX(Vöruskrá!O:O,MATCH(B304,Vöruskrá!B:B,0))*C304/100000,""))</f>
        <v>0</v>
      </c>
      <c r="M304" s="215">
        <f>IF(OR(B304="",C304=""),"",IFERROR(INDEX(Vöruskrá!P:P,MATCH(B304,Vöruskrá!B:B,0))*C304/100000,""))</f>
        <v>0</v>
      </c>
      <c r="N304" s="215">
        <f>IF(OR(B304="",C304=""),"",IFERROR(INDEX(Vöruskrá!Q:Q,MATCH(B304,Vöruskrá!B:B,0))*C304/100000,""))</f>
        <v>0</v>
      </c>
      <c r="O304" s="216">
        <f>IF(OR(B304="",C304=""),"",IFERROR(C304/1000*INDEX(Vöruskrá!R:R,MATCH(B304,Vöruskrá!B:B,0))/1000,""))</f>
        <v>0</v>
      </c>
      <c r="P304" s="219"/>
      <c r="Q304" s="203"/>
      <c r="R304" s="27"/>
    </row>
    <row r="305" spans="1:18">
      <c r="A305" s="217"/>
      <c r="B305" s="217" t="s">
        <v>299</v>
      </c>
      <c r="C305" s="218">
        <v>910</v>
      </c>
      <c r="D305" s="214" t="str">
        <f>IF(B305="","",IFERROR(INDEX(Vöruskrá!F:F,MATCH(B305,Vöruskrá!B:B,0)),""))</f>
        <v>Salt (salt, kekkjavarnarefni E535, lyftiefni E500).</v>
      </c>
      <c r="E305" s="214" t="str">
        <f>IF(B305="","",IFERROR(IF(INDEX(Vöruskrá!G:G,MATCH(B305,Vöruskrá!B:B,0))="","Engir skráðir",INDEX(Vöruskrá!G:G,MATCH(B305,Vöruskrá!B:B,0))),"Engir skráðir"))</f>
        <v>Engir skráðir</v>
      </c>
      <c r="F305" s="214" t="str">
        <f>IF(B305="","",IFERROR(INDEX(Vöruskrá!H:H,MATCH(B305,Vöruskrá!B:B,0)),""))</f>
        <v>Framleitt á svæði þar sem unnið er með mjólk, glúten, egg, sesam, sellerí, soja og sinnep.</v>
      </c>
      <c r="G305" s="215">
        <f>IF(OR(B305="",C305=""),"",IFERROR(INDEX(Vöruskrá!J:J,MATCH(B305,Vöruskrá!B:B,0))*C305/100000,""))</f>
        <v>0</v>
      </c>
      <c r="H305" s="215">
        <f>IF(OR(B305="",C305=""),"",IFERROR(INDEX(Vöruskrá!K:K,MATCH(B305,Vöruskrá!B:B,0))*C305/100000,""))</f>
        <v>0</v>
      </c>
      <c r="I305" s="215">
        <f>IF(OR(B305="",C305=""),"",IFERROR(INDEX(Vöruskrá!L:L,MATCH(B305,Vöruskrá!B:B,0))*C305/100000,""))</f>
        <v>0</v>
      </c>
      <c r="J305" s="215">
        <f>IF(OR(B305="",C305=""),"",IFERROR(INDEX(Vöruskrá!M:M,MATCH(B305,Vöruskrá!B:B,0))*C305/100000,""))</f>
        <v>0</v>
      </c>
      <c r="K305" s="215">
        <f>IF(OR(B305="",C305=""),"",IFERROR(INDEX(Vöruskrá!N:N,MATCH(B305,Vöruskrá!B:B,0))*C305/100000,""))</f>
        <v>0</v>
      </c>
      <c r="L305" s="215">
        <f>IF(OR(B305="",C305=""),"",IFERROR(INDEX(Vöruskrá!O:O,MATCH(B305,Vöruskrá!B:B,0))*C305/100000,""))</f>
        <v>0</v>
      </c>
      <c r="M305" s="215">
        <f>IF(OR(B305="",C305=""),"",IFERROR(INDEX(Vöruskrá!P:P,MATCH(B305,Vöruskrá!B:B,0))*C305/100000,""))</f>
        <v>0.91</v>
      </c>
      <c r="N305" s="215">
        <f>IF(OR(B305="",C305=""),"",IFERROR(INDEX(Vöruskrá!Q:Q,MATCH(B305,Vöruskrá!B:B,0))*C305/100000,""))</f>
        <v>0</v>
      </c>
      <c r="O305" s="216">
        <f>IF(OR(B305="",C305=""),"",IFERROR(C305/1000*INDEX(Vöruskrá!R:R,MATCH(B305,Vöruskrá!B:B,0))/1000,""))</f>
        <v>0</v>
      </c>
      <c r="P305" s="217"/>
      <c r="Q305" s="204"/>
      <c r="R305" s="6"/>
    </row>
    <row r="306" spans="1:18">
      <c r="A306" s="219"/>
      <c r="B306" s="219" t="s">
        <v>819</v>
      </c>
      <c r="C306" s="220">
        <v>341</v>
      </c>
      <c r="D306" s="214" t="str">
        <f>IF(B306="","",IFERROR(INDEX(Vöruskrá!F:F,MATCH(B306,Vöruskrá!B:B,0)),""))</f>
        <v>Svartur pipar 100% (Piper nigrum), hitaþurrkað.</v>
      </c>
      <c r="E306" s="214" t="str">
        <f>IF(B306="","",IFERROR(IF(INDEX(Vöruskrá!G:G,MATCH(B306,Vöruskrá!B:B,0))="","Engir skráðir",INDEX(Vöruskrá!G:G,MATCH(B306,Vöruskrá!B:B,0))),"Engir skráðir"))</f>
        <v>Engir skráðir</v>
      </c>
      <c r="F306" s="214" t="str">
        <f>IF(B306="","",IFERROR(INDEX(Vöruskrá!H:H,MATCH(B306,Vöruskrá!B:B,0)),""))</f>
        <v>Framleitt á svæði þar sem unnið er með glúten, fisk, krabbadýr, lindýr, mjólk, soja, sellerí, sinnep og sesam.</v>
      </c>
      <c r="G306" s="215">
        <f>IF(OR(B306="",C306=""),"",IFERROR(INDEX(Vöruskrá!J:J,MATCH(B306,Vöruskrá!B:B,0))*C306/100000,""))</f>
        <v>1.31626</v>
      </c>
      <c r="H306" s="215">
        <f>IF(OR(B306="",C306=""),"",IFERROR(INDEX(Vöruskrá!K:K,MATCH(B306,Vöruskrá!B:B,0))*C306/100000,""))</f>
        <v>1.1252999999999999E-2</v>
      </c>
      <c r="I306" s="215">
        <f>IF(OR(B306="",C306=""),"",IFERROR(INDEX(Vöruskrá!L:L,MATCH(B306,Vöruskrá!B:B,0))*C306/100000,""))</f>
        <v>3.4099999999999998E-3</v>
      </c>
      <c r="J306" s="215">
        <f>IF(OR(B306="",C306=""),"",IFERROR(INDEX(Vöruskrá!M:M,MATCH(B306,Vöruskrá!B:B,0))*C306/100000,""))</f>
        <v>0.22165000000000001</v>
      </c>
      <c r="K306" s="215">
        <f>IF(OR(B306="",C306=""),"",IFERROR(INDEX(Vöruskrá!N:N,MATCH(B306,Vöruskrá!B:B,0))*C306/100000,""))</f>
        <v>2.0460000000000001E-3</v>
      </c>
      <c r="L306" s="215">
        <f>IF(OR(B306="",C306=""),"",IFERROR(INDEX(Vöruskrá!O:O,MATCH(B306,Vöruskrá!B:B,0))*C306/100000,""))</f>
        <v>3.7510000000000002E-2</v>
      </c>
      <c r="M306" s="215">
        <f>IF(OR(B306="",C306=""),"",IFERROR(INDEX(Vöruskrá!P:P,MATCH(B306,Vöruskrá!B:B,0))*C306/100000,""))</f>
        <v>3.4099999999999999E-4</v>
      </c>
      <c r="N306" s="215">
        <f>IF(OR(B306="",C306=""),"",IFERROR(INDEX(Vöruskrá!Q:Q,MATCH(B306,Vöruskrá!B:B,0))*C306/100000,""))</f>
        <v>0</v>
      </c>
      <c r="O306" s="216">
        <f>IF(OR(B306="",C306=""),"",IFERROR(C306/1000*INDEX(Vöruskrá!R:R,MATCH(B306,Vöruskrá!B:B,0))/1000,""))</f>
        <v>0</v>
      </c>
      <c r="P306" s="219"/>
      <c r="Q306" s="203"/>
      <c r="R306" s="27"/>
    </row>
    <row r="307" spans="1:18">
      <c r="A307" s="217"/>
      <c r="B307" s="217" t="s">
        <v>833</v>
      </c>
      <c r="C307" s="218">
        <v>2275</v>
      </c>
      <c r="D307" s="214" t="str">
        <f>IF(B307="","",IFERROR(INDEX(Vöruskrá!F:F,MATCH(B307,Vöruskrá!B:B,0)),""))</f>
        <v>Þykktur sítrónusafi, vatn.</v>
      </c>
      <c r="E307" s="214" t="str">
        <f>IF(B307="","",IFERROR(IF(INDEX(Vöruskrá!G:G,MATCH(B307,Vöruskrá!B:B,0))="","Engir skráðir",INDEX(Vöruskrá!G:G,MATCH(B307,Vöruskrá!B:B,0))),"Engir skráðir"))</f>
        <v>Engir skráðir</v>
      </c>
      <c r="F307" s="214">
        <f>IF(B307="","",IFERROR(INDEX(Vöruskrá!H:H,MATCH(B307,Vöruskrá!B:B,0)),""))</f>
        <v>0</v>
      </c>
      <c r="G307" s="215">
        <f>IF(OR(B307="",C307=""),"",IFERROR(INDEX(Vöruskrá!J:J,MATCH(B307,Vöruskrá!B:B,0))*C307/100000,""))</f>
        <v>0.70525000000000004</v>
      </c>
      <c r="H307" s="215">
        <f>IF(OR(B307="",C307=""),"",IFERROR(INDEX(Vöruskrá!K:K,MATCH(B307,Vöruskrá!B:B,0))*C307/100000,""))</f>
        <v>4.5500000000000002E-3</v>
      </c>
      <c r="I307" s="215">
        <f>IF(OR(B307="",C307=""),"",IFERROR(INDEX(Vöruskrá!L:L,MATCH(B307,Vöruskrá!B:B,0))*C307/100000,""))</f>
        <v>0</v>
      </c>
      <c r="J307" s="215">
        <f>IF(OR(B307="",C307=""),"",IFERROR(INDEX(Vöruskrá!M:M,MATCH(B307,Vöruskrá!B:B,0))*C307/100000,""))</f>
        <v>0.156975</v>
      </c>
      <c r="K307" s="215">
        <f>IF(OR(B307="",C307=""),"",IFERROR(INDEX(Vöruskrá!N:N,MATCH(B307,Vöruskrá!B:B,0))*C307/100000,""))</f>
        <v>5.4600000000000003E-2</v>
      </c>
      <c r="L307" s="215">
        <f>IF(OR(B307="",C307=""),"",IFERROR(INDEX(Vöruskrá!O:O,MATCH(B307,Vöruskrá!B:B,0))*C307/100000,""))</f>
        <v>0</v>
      </c>
      <c r="M307" s="215">
        <f>IF(OR(B307="",C307=""),"",IFERROR(INDEX(Vöruskrá!P:P,MATCH(B307,Vöruskrá!B:B,0))*C307/100000,""))</f>
        <v>0</v>
      </c>
      <c r="N307" s="215">
        <f>IF(OR(B307="",C307=""),"",IFERROR(INDEX(Vöruskrá!Q:Q,MATCH(B307,Vöruskrá!B:B,0))*C307/100000,""))</f>
        <v>0</v>
      </c>
      <c r="O307" s="216">
        <f>IF(OR(B307="",C307=""),"",IFERROR(C307/1000*INDEX(Vöruskrá!R:R,MATCH(B307,Vöruskrá!B:B,0))/1000,""))</f>
        <v>0</v>
      </c>
      <c r="P307" s="217"/>
      <c r="Q307" s="249"/>
      <c r="R307" s="205"/>
    </row>
    <row r="308" spans="1:18" ht="50">
      <c r="A308" s="176" t="s">
        <v>3704</v>
      </c>
      <c r="B308" s="176"/>
      <c r="C308" s="177"/>
      <c r="D308" s="211" t="str">
        <f>_xlfn.TEXTJOIN(" | ",TRUE,D309:D313)</f>
        <v>Ýsa | Salt (salt, kekkjavarnarefni E535, lyftiefni E500). | Súkrósi | Svartur pipar 100% (Piper nigrum), hitaþurrkað. | 0</v>
      </c>
      <c r="E308" s="211" t="str" cm="1">
        <f t="array" ref="E308">IFERROR(_xlfn.TEXTJOIN(", ",TRUE,_xlfn.UNIQUE(_xlfn._xlws.FILTER(E309:E313,(E309:E313&lt;&gt;"Engir skráðir")*(E309:E313&lt;&gt;"")))),"Engir skráðir")</f>
        <v>Fiskur</v>
      </c>
      <c r="F308" s="211"/>
      <c r="G308" s="212">
        <f>IFERROR(SUM(G309:G313)/(SUM($C$309:$C$313)/100000),"")</f>
        <v>86.887379999999993</v>
      </c>
      <c r="H308" s="212">
        <f>IFERROR(SUM(H309:H313)/(SUM($C$309:$C$313)/100000),"")</f>
        <v>0.55700400000000005</v>
      </c>
      <c r="I308" s="212">
        <f>IFERROR(SUM(I309:I313)/(SUM($C$309:$C$313)/100000),"")</f>
        <v>8.2125000000000004E-2</v>
      </c>
      <c r="J308" s="212">
        <f>IFERROR(SUM(J309:J313)/(SUM($C$309:$C$313)/100000),"")</f>
        <v>2.2459500000000001</v>
      </c>
      <c r="K308" s="212">
        <f>IFERROR(SUM(K309:K313)/(SUM($C$309:$C$313)/100000),"")</f>
        <v>1.934898</v>
      </c>
      <c r="L308" s="212">
        <f>IFERROR(SUM(L309:L313)/(SUM($C$309:$C$313)/100000),"")</f>
        <v>17.83098</v>
      </c>
      <c r="M308" s="212">
        <f>IFERROR(SUM(M309:M313)/(SUM($C$309:$C$313)/100000),"")</f>
        <v>19.556367999999999</v>
      </c>
      <c r="N308" s="212">
        <f>IFERROR(SUM(N309:N313)/(SUM($C$309:$C$313)/100000),"")</f>
        <v>0</v>
      </c>
      <c r="O308" s="213" t="str">
        <f>IF(OR(B308="",C308=""),"",IFERROR(C308/1000*INDEX(Vöruskrá!R:R,MATCH(B308,Vöruskrá!B:B,0))/1000,""))</f>
        <v/>
      </c>
      <c r="P308" s="245" t="s">
        <v>3705</v>
      </c>
      <c r="Q308" s="248" t="s">
        <v>3865</v>
      </c>
      <c r="R308" s="247" t="s">
        <v>3866</v>
      </c>
    </row>
    <row r="309" spans="1:18">
      <c r="A309" s="217"/>
      <c r="B309" s="217" t="s">
        <v>926</v>
      </c>
      <c r="C309" s="218">
        <v>77295</v>
      </c>
      <c r="D309" s="214" t="str">
        <f>IF(B309="","",IFERROR(INDEX(Vöruskrá!F:F,MATCH(B309,Vöruskrá!B:B,0)),""))</f>
        <v>Ýsa</v>
      </c>
      <c r="E309" s="214" t="str">
        <f>IF(B309="","",IFERROR(IF(INDEX(Vöruskrá!G:G,MATCH(B309,Vöruskrá!B:B,0))="","Engir skráðir",INDEX(Vöruskrá!G:G,MATCH(B309,Vöruskrá!B:B,0))),"Engir skráðir"))</f>
        <v>Fiskur</v>
      </c>
      <c r="F309" s="214">
        <f>IF(B309="","",IFERROR(INDEX(Vöruskrá!H:H,MATCH(B309,Vöruskrá!B:B,0)),""))</f>
        <v>0</v>
      </c>
      <c r="G309" s="215">
        <f>IF(OR(B309="",C309=""),"",IFERROR(INDEX(Vöruskrá!J:J,MATCH(B309,Vöruskrá!B:B,0))*C309/100000,""))</f>
        <v>77.295000000000002</v>
      </c>
      <c r="H309" s="215">
        <f>IF(OR(B309="",C309=""),"",IFERROR(INDEX(Vöruskrá!K:K,MATCH(B309,Vöruskrá!B:B,0))*C309/100000,""))</f>
        <v>0.54106500000000002</v>
      </c>
      <c r="I309" s="215">
        <f>IF(OR(B309="",C309=""),"",IFERROR(INDEX(Vöruskrá!L:L,MATCH(B309,Vöruskrá!B:B,0))*C309/100000,""))</f>
        <v>7.7295000000000003E-2</v>
      </c>
      <c r="J309" s="215">
        <f>IF(OR(B309="",C309=""),"",IFERROR(INDEX(Vöruskrá!M:M,MATCH(B309,Vöruskrá!B:B,0))*C309/100000,""))</f>
        <v>0</v>
      </c>
      <c r="K309" s="215">
        <f>IF(OR(B309="",C309=""),"",IFERROR(INDEX(Vöruskrá!N:N,MATCH(B309,Vöruskrá!B:B,0))*C309/100000,""))</f>
        <v>0</v>
      </c>
      <c r="L309" s="215">
        <f>IF(OR(B309="",C309=""),"",IFERROR(INDEX(Vöruskrá!O:O,MATCH(B309,Vöruskrá!B:B,0))*C309/100000,""))</f>
        <v>17.777850000000001</v>
      </c>
      <c r="M309" s="215">
        <f>IF(OR(B309="",C309=""),"",IFERROR(INDEX(Vöruskrá!P:P,MATCH(B309,Vöruskrá!B:B,0))*C309/100000,""))</f>
        <v>0.23188500000000001</v>
      </c>
      <c r="N309" s="215">
        <f>IF(OR(B309="",C309=""),"",IFERROR(INDEX(Vöruskrá!Q:Q,MATCH(B309,Vöruskrá!B:B,0))*C309/100000,""))</f>
        <v>0</v>
      </c>
      <c r="O309" s="216">
        <f>IF(OR(B309="",C309=""),"",IFERROR(C309/1000*INDEX(Vöruskrá!R:R,MATCH(B309,Vöruskrá!B:B,0))/1000,""))</f>
        <v>0</v>
      </c>
      <c r="P309" s="217"/>
      <c r="Q309" s="246"/>
      <c r="R309" s="210"/>
    </row>
    <row r="310" spans="1:18">
      <c r="A310" s="219"/>
      <c r="B310" s="219" t="s">
        <v>299</v>
      </c>
      <c r="C310" s="220">
        <v>19324</v>
      </c>
      <c r="D310" s="214" t="str">
        <f>IF(B310="","",IFERROR(INDEX(Vöruskrá!F:F,MATCH(B310,Vöruskrá!B:B,0)),""))</f>
        <v>Salt (salt, kekkjavarnarefni E535, lyftiefni E500).</v>
      </c>
      <c r="E310" s="214" t="str">
        <f>IF(B310="","",IFERROR(IF(INDEX(Vöruskrá!G:G,MATCH(B310,Vöruskrá!B:B,0))="","Engir skráðir",INDEX(Vöruskrá!G:G,MATCH(B310,Vöruskrá!B:B,0))),"Engir skráðir"))</f>
        <v>Engir skráðir</v>
      </c>
      <c r="F310" s="214" t="str">
        <f>IF(B310="","",IFERROR(INDEX(Vöruskrá!H:H,MATCH(B310,Vöruskrá!B:B,0)),""))</f>
        <v>Framleitt á svæði þar sem unnið er með mjólk, glúten, egg, sesam, sellerí, soja og sinnep.</v>
      </c>
      <c r="G310" s="215">
        <f>IF(OR(B310="",C310=""),"",IFERROR(INDEX(Vöruskrá!J:J,MATCH(B310,Vöruskrá!B:B,0))*C310/100000,""))</f>
        <v>0</v>
      </c>
      <c r="H310" s="215">
        <f>IF(OR(B310="",C310=""),"",IFERROR(INDEX(Vöruskrá!K:K,MATCH(B310,Vöruskrá!B:B,0))*C310/100000,""))</f>
        <v>0</v>
      </c>
      <c r="I310" s="215">
        <f>IF(OR(B310="",C310=""),"",IFERROR(INDEX(Vöruskrá!L:L,MATCH(B310,Vöruskrá!B:B,0))*C310/100000,""))</f>
        <v>0</v>
      </c>
      <c r="J310" s="215">
        <f>IF(OR(B310="",C310=""),"",IFERROR(INDEX(Vöruskrá!M:M,MATCH(B310,Vöruskrá!B:B,0))*C310/100000,""))</f>
        <v>0</v>
      </c>
      <c r="K310" s="215">
        <f>IF(OR(B310="",C310=""),"",IFERROR(INDEX(Vöruskrá!N:N,MATCH(B310,Vöruskrá!B:B,0))*C310/100000,""))</f>
        <v>0</v>
      </c>
      <c r="L310" s="215">
        <f>IF(OR(B310="",C310=""),"",IFERROR(INDEX(Vöruskrá!O:O,MATCH(B310,Vöruskrá!B:B,0))*C310/100000,""))</f>
        <v>0</v>
      </c>
      <c r="M310" s="215">
        <f>IF(OR(B310="",C310=""),"",IFERROR(INDEX(Vöruskrá!P:P,MATCH(B310,Vöruskrá!B:B,0))*C310/100000,""))</f>
        <v>19.324000000000002</v>
      </c>
      <c r="N310" s="215">
        <f>IF(OR(B310="",C310=""),"",IFERROR(INDEX(Vöruskrá!Q:Q,MATCH(B310,Vöruskrá!B:B,0))*C310/100000,""))</f>
        <v>0</v>
      </c>
      <c r="O310" s="216">
        <f>IF(OR(B310="",C310=""),"",IFERROR(C310/1000*INDEX(Vöruskrá!R:R,MATCH(B310,Vöruskrá!B:B,0))/1000,""))</f>
        <v>0</v>
      </c>
      <c r="P310" s="219"/>
      <c r="Q310" s="203"/>
      <c r="R310" s="27"/>
    </row>
    <row r="311" spans="1:18">
      <c r="A311" s="217"/>
      <c r="B311" s="217" t="s">
        <v>477</v>
      </c>
      <c r="C311" s="218">
        <v>1932</v>
      </c>
      <c r="D311" s="214" t="str">
        <f>IF(B311="","",IFERROR(INDEX(Vöruskrá!F:F,MATCH(B311,Vöruskrá!B:B,0)),""))</f>
        <v>Súkrósi</v>
      </c>
      <c r="E311" s="214" t="str">
        <f>IF(B311="","",IFERROR(IF(INDEX(Vöruskrá!G:G,MATCH(B311,Vöruskrá!B:B,0))="","Engir skráðir",INDEX(Vöruskrá!G:G,MATCH(B311,Vöruskrá!B:B,0))),"Engir skráðir"))</f>
        <v>Engir skráðir</v>
      </c>
      <c r="F311" s="214">
        <f>IF(B311="","",IFERROR(INDEX(Vöruskrá!H:H,MATCH(B311,Vöruskrá!B:B,0)),""))</f>
        <v>0</v>
      </c>
      <c r="G311" s="215">
        <f>IF(OR(B311="",C311=""),"",IFERROR(INDEX(Vöruskrá!J:J,MATCH(B311,Vöruskrá!B:B,0))*C311/100000,""))</f>
        <v>7.7279999999999998</v>
      </c>
      <c r="H311" s="215">
        <f>IF(OR(B311="",C311=""),"",IFERROR(INDEX(Vöruskrá!K:K,MATCH(B311,Vöruskrá!B:B,0))*C311/100000,""))</f>
        <v>0</v>
      </c>
      <c r="I311" s="215">
        <f>IF(OR(B311="",C311=""),"",IFERROR(INDEX(Vöruskrá!L:L,MATCH(B311,Vöruskrá!B:B,0))*C311/100000,""))</f>
        <v>0</v>
      </c>
      <c r="J311" s="215">
        <f>IF(OR(B311="",C311=""),"",IFERROR(INDEX(Vöruskrá!M:M,MATCH(B311,Vöruskrá!B:B,0))*C311/100000,""))</f>
        <v>1.9319999999999999</v>
      </c>
      <c r="K311" s="215">
        <f>IF(OR(B311="",C311=""),"",IFERROR(INDEX(Vöruskrá!N:N,MATCH(B311,Vöruskrá!B:B,0))*C311/100000,""))</f>
        <v>1.9319999999999999</v>
      </c>
      <c r="L311" s="215">
        <f>IF(OR(B311="",C311=""),"",IFERROR(INDEX(Vöruskrá!O:O,MATCH(B311,Vöruskrá!B:B,0))*C311/100000,""))</f>
        <v>0</v>
      </c>
      <c r="M311" s="215">
        <f>IF(OR(B311="",C311=""),"",IFERROR(INDEX(Vöruskrá!P:P,MATCH(B311,Vöruskrá!B:B,0))*C311/100000,""))</f>
        <v>0</v>
      </c>
      <c r="N311" s="215">
        <f>IF(OR(B311="",C311=""),"",IFERROR(INDEX(Vöruskrá!Q:Q,MATCH(B311,Vöruskrá!B:B,0))*C311/100000,""))</f>
        <v>0</v>
      </c>
      <c r="O311" s="216">
        <f>IF(OR(B311="",C311=""),"",IFERROR(C311/1000*INDEX(Vöruskrá!R:R,MATCH(B311,Vöruskrá!B:B,0))/1000,""))</f>
        <v>0</v>
      </c>
      <c r="P311" s="217"/>
      <c r="Q311" s="204"/>
      <c r="R311" s="6"/>
    </row>
    <row r="312" spans="1:18">
      <c r="A312" s="219"/>
      <c r="B312" s="219" t="s">
        <v>819</v>
      </c>
      <c r="C312" s="220">
        <v>483</v>
      </c>
      <c r="D312" s="214" t="str">
        <f>IF(B312="","",IFERROR(INDEX(Vöruskrá!F:F,MATCH(B312,Vöruskrá!B:B,0)),""))</f>
        <v>Svartur pipar 100% (Piper nigrum), hitaþurrkað.</v>
      </c>
      <c r="E312" s="214" t="str">
        <f>IF(B312="","",IFERROR(IF(INDEX(Vöruskrá!G:G,MATCH(B312,Vöruskrá!B:B,0))="","Engir skráðir",INDEX(Vöruskrá!G:G,MATCH(B312,Vöruskrá!B:B,0))),"Engir skráðir"))</f>
        <v>Engir skráðir</v>
      </c>
      <c r="F312" s="214" t="str">
        <f>IF(B312="","",IFERROR(INDEX(Vöruskrá!H:H,MATCH(B312,Vöruskrá!B:B,0)),""))</f>
        <v>Framleitt á svæði þar sem unnið er með glúten, fisk, krabbadýr, lindýr, mjólk, soja, sellerí, sinnep og sesam.</v>
      </c>
      <c r="G312" s="215">
        <f>IF(OR(B312="",C312=""),"",IFERROR(INDEX(Vöruskrá!J:J,MATCH(B312,Vöruskrá!B:B,0))*C312/100000,""))</f>
        <v>1.8643799999999999</v>
      </c>
      <c r="H312" s="215">
        <f>IF(OR(B312="",C312=""),"",IFERROR(INDEX(Vöruskrá!K:K,MATCH(B312,Vöruskrá!B:B,0))*C312/100000,""))</f>
        <v>1.5938999999999998E-2</v>
      </c>
      <c r="I312" s="215">
        <f>IF(OR(B312="",C312=""),"",IFERROR(INDEX(Vöruskrá!L:L,MATCH(B312,Vöruskrá!B:B,0))*C312/100000,""))</f>
        <v>4.8300000000000001E-3</v>
      </c>
      <c r="J312" s="215">
        <f>IF(OR(B312="",C312=""),"",IFERROR(INDEX(Vöruskrá!M:M,MATCH(B312,Vöruskrá!B:B,0))*C312/100000,""))</f>
        <v>0.31395000000000001</v>
      </c>
      <c r="K312" s="215">
        <f>IF(OR(B312="",C312=""),"",IFERROR(INDEX(Vöruskrá!N:N,MATCH(B312,Vöruskrá!B:B,0))*C312/100000,""))</f>
        <v>2.898E-3</v>
      </c>
      <c r="L312" s="215">
        <f>IF(OR(B312="",C312=""),"",IFERROR(INDEX(Vöruskrá!O:O,MATCH(B312,Vöruskrá!B:B,0))*C312/100000,""))</f>
        <v>5.3129999999999997E-2</v>
      </c>
      <c r="M312" s="215">
        <f>IF(OR(B312="",C312=""),"",IFERROR(INDEX(Vöruskrá!P:P,MATCH(B312,Vöruskrá!B:B,0))*C312/100000,""))</f>
        <v>4.8300000000000003E-4</v>
      </c>
      <c r="N312" s="215">
        <f>IF(OR(B312="",C312=""),"",IFERROR(INDEX(Vöruskrá!Q:Q,MATCH(B312,Vöruskrá!B:B,0))*C312/100000,""))</f>
        <v>0</v>
      </c>
      <c r="O312" s="216">
        <f>IF(OR(B312="",C312=""),"",IFERROR(C312/1000*INDEX(Vöruskrá!R:R,MATCH(B312,Vöruskrá!B:B,0))/1000,""))</f>
        <v>0</v>
      </c>
      <c r="P312" s="219"/>
      <c r="Q312" s="203"/>
      <c r="R312" s="27"/>
    </row>
    <row r="313" spans="1:18">
      <c r="A313" s="217"/>
      <c r="B313" s="217" t="s">
        <v>3643</v>
      </c>
      <c r="C313" s="218">
        <v>966</v>
      </c>
      <c r="D313" s="214">
        <f>IF(B313="","",IFERROR(INDEX(Vöruskrá!F:F,MATCH(B313,Vöruskrá!B:B,0)),""))</f>
        <v>0</v>
      </c>
      <c r="E313" s="214" t="str">
        <f>IF(B313="","",IFERROR(IF(INDEX(Vöruskrá!G:G,MATCH(B313,Vöruskrá!B:B,0))="","Engir skráðir",INDEX(Vöruskrá!G:G,MATCH(B313,Vöruskrá!B:B,0))),"Engir skráðir"))</f>
        <v>Engir skráðir</v>
      </c>
      <c r="F313" s="214">
        <f>IF(B313="","",IFERROR(INDEX(Vöruskrá!H:H,MATCH(B313,Vöruskrá!B:B,0)),""))</f>
        <v>0</v>
      </c>
      <c r="G313" s="215">
        <f>IF(OR(B313="",C313=""),"",IFERROR(INDEX(Vöruskrá!J:J,MATCH(B313,Vöruskrá!B:B,0))*C313/100000,""))</f>
        <v>0</v>
      </c>
      <c r="H313" s="215">
        <f>IF(OR(B313="",C313=""),"",IFERROR(INDEX(Vöruskrá!K:K,MATCH(B313,Vöruskrá!B:B,0))*C313/100000,""))</f>
        <v>0</v>
      </c>
      <c r="I313" s="215">
        <f>IF(OR(B313="",C313=""),"",IFERROR(INDEX(Vöruskrá!L:L,MATCH(B313,Vöruskrá!B:B,0))*C313/100000,""))</f>
        <v>0</v>
      </c>
      <c r="J313" s="215">
        <f>IF(OR(B313="",C313=""),"",IFERROR(INDEX(Vöruskrá!M:M,MATCH(B313,Vöruskrá!B:B,0))*C313/100000,""))</f>
        <v>0</v>
      </c>
      <c r="K313" s="215">
        <f>IF(OR(B313="",C313=""),"",IFERROR(INDEX(Vöruskrá!N:N,MATCH(B313,Vöruskrá!B:B,0))*C313/100000,""))</f>
        <v>0</v>
      </c>
      <c r="L313" s="215">
        <f>IF(OR(B313="",C313=""),"",IFERROR(INDEX(Vöruskrá!O:O,MATCH(B313,Vöruskrá!B:B,0))*C313/100000,""))</f>
        <v>0</v>
      </c>
      <c r="M313" s="215">
        <f>IF(OR(B313="",C313=""),"",IFERROR(INDEX(Vöruskrá!P:P,MATCH(B313,Vöruskrá!B:B,0))*C313/100000,""))</f>
        <v>0</v>
      </c>
      <c r="N313" s="215">
        <f>IF(OR(B313="",C313=""),"",IFERROR(INDEX(Vöruskrá!Q:Q,MATCH(B313,Vöruskrá!B:B,0))*C313/100000,""))</f>
        <v>0</v>
      </c>
      <c r="O313" s="216">
        <f>IF(OR(B313="",C313=""),"",IFERROR(C313/1000*INDEX(Vöruskrá!R:R,MATCH(B313,Vöruskrá!B:B,0))/1000,""))</f>
        <v>0</v>
      </c>
      <c r="P313" s="217"/>
      <c r="Q313" s="249"/>
      <c r="R313" s="205"/>
    </row>
    <row r="314" spans="1:18" ht="37.5">
      <c r="A314" s="176" t="s">
        <v>3706</v>
      </c>
      <c r="B314" s="176"/>
      <c r="C314" s="177"/>
      <c r="D314" s="211" t="str">
        <f>_xlfn.TEXTJOIN(" | ",TRUE,D315:D319)</f>
        <v>Ýsa | Salt (salt, kekkjavarnarefni E535, lyftiefni E500). | Laukur | Lárviðarlauf 100% (Laurus nobilis). | Svartur pipar 100% (Piper nigrum), hitaþurrkað.</v>
      </c>
      <c r="E314" s="211" t="str" cm="1">
        <f t="array" ref="E314">IFERROR(_xlfn.TEXTJOIN(", ",TRUE,_xlfn.UNIQUE(_xlfn._xlws.FILTER(E315:E319,(E315:E319&lt;&gt;"Engir skráðir")*(E315:E319&lt;&gt;"")))),"Engir skráðir")</f>
        <v>Fiskur</v>
      </c>
      <c r="F314" s="211"/>
      <c r="G314" s="212">
        <f>IFERROR(SUM(G315:G319)/(SUM($C$315:$C$319)/100000),"")</f>
        <v>95.764707647076463</v>
      </c>
      <c r="H314" s="212">
        <f>IFERROR(SUM(H315:H319)/(SUM($C$315:$C$319)/100000),"")</f>
        <v>0.66817868178681783</v>
      </c>
      <c r="I314" s="212">
        <f>IFERROR(SUM(I315:I319)/(SUM($C$315:$C$319)/100000),"")</f>
        <v>9.7111971119711177E-2</v>
      </c>
      <c r="J314" s="212">
        <f>IFERROR(SUM(J315:J319)/(SUM($C$315:$C$319)/100000),"")</f>
        <v>0.74153741537415374</v>
      </c>
      <c r="K314" s="212">
        <f>IFERROR(SUM(K315:K319)/(SUM($C$315:$C$319)/100000),"")</f>
        <v>0.24330243302433022</v>
      </c>
      <c r="L314" s="212">
        <f>IFERROR(SUM(L315:L319)/(SUM($C$315:$C$319)/100000),"")</f>
        <v>21.295792957929578</v>
      </c>
      <c r="M314" s="212">
        <f>IFERROR(SUM(M315:M319)/(SUM($C$315:$C$319)/100000),"")</f>
        <v>2.0048630486304866</v>
      </c>
      <c r="N314" s="212">
        <f>IFERROR(SUM(N315:N319)/(SUM($C$315:$C$319)/100000),"")</f>
        <v>9.7920979209792092E-2</v>
      </c>
      <c r="O314" s="213" t="str">
        <f>IF(OR(B314="",C314=""),"",IFERROR(C314/1000*INDEX(Vöruskrá!R:R,MATCH(B314,Vöruskrá!B:B,0))/1000,""))</f>
        <v/>
      </c>
      <c r="P314" s="245" t="s">
        <v>3707</v>
      </c>
      <c r="Q314" s="244" t="s">
        <v>3867</v>
      </c>
      <c r="R314" s="243" t="s">
        <v>3868</v>
      </c>
    </row>
    <row r="315" spans="1:18">
      <c r="A315" s="217"/>
      <c r="B315" s="217" t="s">
        <v>926</v>
      </c>
      <c r="C315" s="218">
        <v>92166</v>
      </c>
      <c r="D315" s="214" t="str">
        <f>IF(B315="","",IFERROR(INDEX(Vöruskrá!F:F,MATCH(B315,Vöruskrá!B:B,0)),""))</f>
        <v>Ýsa</v>
      </c>
      <c r="E315" s="214" t="str">
        <f>IF(B315="","",IFERROR(IF(INDEX(Vöruskrá!G:G,MATCH(B315,Vöruskrá!B:B,0))="","Engir skráðir",INDEX(Vöruskrá!G:G,MATCH(B315,Vöruskrá!B:B,0))),"Engir skráðir"))</f>
        <v>Fiskur</v>
      </c>
      <c r="F315" s="214">
        <f>IF(B315="","",IFERROR(INDEX(Vöruskrá!H:H,MATCH(B315,Vöruskrá!B:B,0)),""))</f>
        <v>0</v>
      </c>
      <c r="G315" s="215">
        <f>IF(OR(B315="",C315=""),"",IFERROR(INDEX(Vöruskrá!J:J,MATCH(B315,Vöruskrá!B:B,0))*C315/100000,""))</f>
        <v>92.165999999999997</v>
      </c>
      <c r="H315" s="215">
        <f>IF(OR(B315="",C315=""),"",IFERROR(INDEX(Vöruskrá!K:K,MATCH(B315,Vöruskrá!B:B,0))*C315/100000,""))</f>
        <v>0.64516200000000001</v>
      </c>
      <c r="I315" s="215">
        <f>IF(OR(B315="",C315=""),"",IFERROR(INDEX(Vöruskrá!L:L,MATCH(B315,Vöruskrá!B:B,0))*C315/100000,""))</f>
        <v>9.2165999999999998E-2</v>
      </c>
      <c r="J315" s="215">
        <f>IF(OR(B315="",C315=""),"",IFERROR(INDEX(Vöruskrá!M:M,MATCH(B315,Vöruskrá!B:B,0))*C315/100000,""))</f>
        <v>0</v>
      </c>
      <c r="K315" s="215">
        <f>IF(OR(B315="",C315=""),"",IFERROR(INDEX(Vöruskrá!N:N,MATCH(B315,Vöruskrá!B:B,0))*C315/100000,""))</f>
        <v>0</v>
      </c>
      <c r="L315" s="215">
        <f>IF(OR(B315="",C315=""),"",IFERROR(INDEX(Vöruskrá!O:O,MATCH(B315,Vöruskrá!B:B,0))*C315/100000,""))</f>
        <v>21.198180000000001</v>
      </c>
      <c r="M315" s="215">
        <f>IF(OR(B315="",C315=""),"",IFERROR(INDEX(Vöruskrá!P:P,MATCH(B315,Vöruskrá!B:B,0))*C315/100000,""))</f>
        <v>0.27649799999999997</v>
      </c>
      <c r="N315" s="215">
        <f>IF(OR(B315="",C315=""),"",IFERROR(INDEX(Vöruskrá!Q:Q,MATCH(B315,Vöruskrá!B:B,0))*C315/100000,""))</f>
        <v>0</v>
      </c>
      <c r="O315" s="216">
        <f>IF(OR(B315="",C315=""),"",IFERROR(C315/1000*INDEX(Vöruskrá!R:R,MATCH(B315,Vöruskrá!B:B,0))/1000,""))</f>
        <v>0</v>
      </c>
      <c r="P315" s="217"/>
      <c r="Q315" s="246"/>
      <c r="R315" s="210"/>
    </row>
    <row r="316" spans="1:18">
      <c r="A316" s="219"/>
      <c r="B316" s="219" t="s">
        <v>299</v>
      </c>
      <c r="C316" s="220">
        <v>1728</v>
      </c>
      <c r="D316" s="214" t="str">
        <f>IF(B316="","",IFERROR(INDEX(Vöruskrá!F:F,MATCH(B316,Vöruskrá!B:B,0)),""))</f>
        <v>Salt (salt, kekkjavarnarefni E535, lyftiefni E500).</v>
      </c>
      <c r="E316" s="214" t="str">
        <f>IF(B316="","",IFERROR(IF(INDEX(Vöruskrá!G:G,MATCH(B316,Vöruskrá!B:B,0))="","Engir skráðir",INDEX(Vöruskrá!G:G,MATCH(B316,Vöruskrá!B:B,0))),"Engir skráðir"))</f>
        <v>Engir skráðir</v>
      </c>
      <c r="F316" s="214" t="str">
        <f>IF(B316="","",IFERROR(INDEX(Vöruskrá!H:H,MATCH(B316,Vöruskrá!B:B,0)),""))</f>
        <v>Framleitt á svæði þar sem unnið er með mjólk, glúten, egg, sesam, sellerí, soja og sinnep.</v>
      </c>
      <c r="G316" s="215">
        <f>IF(OR(B316="",C316=""),"",IFERROR(INDEX(Vöruskrá!J:J,MATCH(B316,Vöruskrá!B:B,0))*C316/100000,""))</f>
        <v>0</v>
      </c>
      <c r="H316" s="215">
        <f>IF(OR(B316="",C316=""),"",IFERROR(INDEX(Vöruskrá!K:K,MATCH(B316,Vöruskrá!B:B,0))*C316/100000,""))</f>
        <v>0</v>
      </c>
      <c r="I316" s="215">
        <f>IF(OR(B316="",C316=""),"",IFERROR(INDEX(Vöruskrá!L:L,MATCH(B316,Vöruskrá!B:B,0))*C316/100000,""))</f>
        <v>0</v>
      </c>
      <c r="J316" s="215">
        <f>IF(OR(B316="",C316=""),"",IFERROR(INDEX(Vöruskrá!M:M,MATCH(B316,Vöruskrá!B:B,0))*C316/100000,""))</f>
        <v>0</v>
      </c>
      <c r="K316" s="215">
        <f>IF(OR(B316="",C316=""),"",IFERROR(INDEX(Vöruskrá!N:N,MATCH(B316,Vöruskrá!B:B,0))*C316/100000,""))</f>
        <v>0</v>
      </c>
      <c r="L316" s="215">
        <f>IF(OR(B316="",C316=""),"",IFERROR(INDEX(Vöruskrá!O:O,MATCH(B316,Vöruskrá!B:B,0))*C316/100000,""))</f>
        <v>0</v>
      </c>
      <c r="M316" s="215">
        <f>IF(OR(B316="",C316=""),"",IFERROR(INDEX(Vöruskrá!P:P,MATCH(B316,Vöruskrá!B:B,0))*C316/100000,""))</f>
        <v>1.728</v>
      </c>
      <c r="N316" s="215">
        <f>IF(OR(B316="",C316=""),"",IFERROR(INDEX(Vöruskrá!Q:Q,MATCH(B316,Vöruskrá!B:B,0))*C316/100000,""))</f>
        <v>0</v>
      </c>
      <c r="O316" s="216">
        <f>IF(OR(B316="",C316=""),"",IFERROR(C316/1000*INDEX(Vöruskrá!R:R,MATCH(B316,Vöruskrá!B:B,0))/1000,""))</f>
        <v>0</v>
      </c>
      <c r="P316" s="219"/>
      <c r="Q316" s="203"/>
      <c r="R316" s="27"/>
    </row>
    <row r="317" spans="1:18">
      <c r="A317" s="217"/>
      <c r="B317" s="217" t="s">
        <v>1010</v>
      </c>
      <c r="C317" s="218">
        <v>5760</v>
      </c>
      <c r="D317" s="214" t="str">
        <f>IF(B317="","",IFERROR(INDEX(Vöruskrá!F:F,MATCH(B317,Vöruskrá!B:B,0)),""))</f>
        <v>Laukur</v>
      </c>
      <c r="E317" s="214" t="str">
        <f>IF(B317="","",IFERROR(IF(INDEX(Vöruskrá!G:G,MATCH(B317,Vöruskrá!B:B,0))="","Engir skráðir",INDEX(Vöruskrá!G:G,MATCH(B317,Vöruskrá!B:B,0))),"Engir skráðir"))</f>
        <v>Engir skráðir</v>
      </c>
      <c r="F317" s="214">
        <f>IF(B317="","",IFERROR(INDEX(Vöruskrá!H:H,MATCH(B317,Vöruskrá!B:B,0)),""))</f>
        <v>0</v>
      </c>
      <c r="G317" s="215">
        <f>IF(OR(B317="",C317=""),"",IFERROR(INDEX(Vöruskrá!J:J,MATCH(B317,Vöruskrá!B:B,0))*C317/100000,""))</f>
        <v>2.3039999999999998</v>
      </c>
      <c r="H317" s="215">
        <f>IF(OR(B317="",C317=""),"",IFERROR(INDEX(Vöruskrá!K:K,MATCH(B317,Vöruskrá!B:B,0))*C317/100000,""))</f>
        <v>5.7600000000000004E-3</v>
      </c>
      <c r="I317" s="215">
        <f>IF(OR(B317="",C317=""),"",IFERROR(INDEX(Vöruskrá!L:L,MATCH(B317,Vöruskrá!B:B,0))*C317/100000,""))</f>
        <v>0</v>
      </c>
      <c r="J317" s="215">
        <f>IF(OR(B317="",C317=""),"",IFERROR(INDEX(Vöruskrá!M:M,MATCH(B317,Vöruskrá!B:B,0))*C317/100000,""))</f>
        <v>0.53568000000000005</v>
      </c>
      <c r="K317" s="215">
        <f>IF(OR(B317="",C317=""),"",IFERROR(INDEX(Vöruskrá!N:N,MATCH(B317,Vöruskrá!B:B,0))*C317/100000,""))</f>
        <v>0.24192</v>
      </c>
      <c r="L317" s="215">
        <f>IF(OR(B317="",C317=""),"",IFERROR(INDEX(Vöruskrá!O:O,MATCH(B317,Vöruskrá!B:B,0))*C317/100000,""))</f>
        <v>6.3360000000000014E-2</v>
      </c>
      <c r="M317" s="215">
        <f>IF(OR(B317="",C317=""),"",IFERROR(INDEX(Vöruskrá!P:P,MATCH(B317,Vöruskrá!B:B,0))*C317/100000,""))</f>
        <v>0</v>
      </c>
      <c r="N317" s="215">
        <f>IF(OR(B317="",C317=""),"",IFERROR(INDEX(Vöruskrá!Q:Q,MATCH(B317,Vöruskrá!B:B,0))*C317/100000,""))</f>
        <v>9.7919999999999993E-2</v>
      </c>
      <c r="O317" s="216">
        <f>IF(OR(B317="",C317=""),"",IFERROR(C317/1000*INDEX(Vöruskrá!R:R,MATCH(B317,Vöruskrá!B:B,0))/1000,""))</f>
        <v>0</v>
      </c>
      <c r="P317" s="217"/>
      <c r="Q317" s="204"/>
      <c r="R317" s="6"/>
    </row>
    <row r="318" spans="1:18">
      <c r="A318" s="219"/>
      <c r="B318" s="219" t="s">
        <v>808</v>
      </c>
      <c r="C318" s="220">
        <v>115</v>
      </c>
      <c r="D318" s="214" t="str">
        <f>IF(B318="","",IFERROR(INDEX(Vöruskrá!F:F,MATCH(B318,Vöruskrá!B:B,0)),""))</f>
        <v>Lárviðarlauf 100% (Laurus nobilis).</v>
      </c>
      <c r="E318" s="214" t="str">
        <f>IF(B318="","",IFERROR(IF(INDEX(Vöruskrá!G:G,MATCH(B318,Vöruskrá!B:B,0))="","Engir skráðir",INDEX(Vöruskrá!G:G,MATCH(B318,Vöruskrá!B:B,0))),"Engir skráðir"))</f>
        <v>Engir skráðir</v>
      </c>
      <c r="F318" s="214" t="str">
        <f>IF(B318="","",IFERROR(INDEX(Vöruskrá!H:H,MATCH(B318,Vöruskrá!B:B,0)),""))</f>
        <v>Framleitt á svæði þar sem unnið er með glúten, fisk, krabbadýr, lindýr, mjólk, soja, sellerí, sinnep og sesam.</v>
      </c>
      <c r="G318" s="215">
        <f>IF(OR(B318="",C318=""),"",IFERROR(INDEX(Vöruskrá!J:J,MATCH(B318,Vöruskrá!B:B,0))*C318/100000,""))</f>
        <v>0.40594999999999998</v>
      </c>
      <c r="H318" s="215">
        <f>IF(OR(B318="",C318=""),"",IFERROR(INDEX(Vöruskrá!K:K,MATCH(B318,Vöruskrá!B:B,0))*C318/100000,""))</f>
        <v>9.6600000000000002E-3</v>
      </c>
      <c r="I318" s="215">
        <f>IF(OR(B318="",C318=""),"",IFERROR(INDEX(Vöruskrá!L:L,MATCH(B318,Vöruskrá!B:B,0))*C318/100000,""))</f>
        <v>2.6450000000000002E-3</v>
      </c>
      <c r="J318" s="215">
        <f>IF(OR(B318="",C318=""),"",IFERROR(INDEX(Vöruskrá!M:M,MATCH(B318,Vöruskrá!B:B,0))*C318/100000,""))</f>
        <v>5.6349999999999997E-2</v>
      </c>
      <c r="K318" s="215">
        <f>IF(OR(B318="",C318=""),"",IFERROR(INDEX(Vöruskrá!N:N,MATCH(B318,Vöruskrá!B:B,0))*C318/100000,""))</f>
        <v>0</v>
      </c>
      <c r="L318" s="215">
        <f>IF(OR(B318="",C318=""),"",IFERROR(INDEX(Vöruskrá!O:O,MATCH(B318,Vöruskrá!B:B,0))*C318/100000,""))</f>
        <v>8.7399999999999995E-3</v>
      </c>
      <c r="M318" s="215">
        <f>IF(OR(B318="",C318=""),"",IFERROR(INDEX(Vöruskrá!P:P,MATCH(B318,Vöruskrá!B:B,0))*C318/100000,""))</f>
        <v>1.15E-4</v>
      </c>
      <c r="N318" s="215">
        <f>IF(OR(B318="",C318=""),"",IFERROR(INDEX(Vöruskrá!Q:Q,MATCH(B318,Vöruskrá!B:B,0))*C318/100000,""))</f>
        <v>0</v>
      </c>
      <c r="O318" s="216">
        <f>IF(OR(B318="",C318=""),"",IFERROR(C318/1000*INDEX(Vöruskrá!R:R,MATCH(B318,Vöruskrá!B:B,0))/1000,""))</f>
        <v>0</v>
      </c>
      <c r="P318" s="219"/>
      <c r="Q318" s="203"/>
      <c r="R318" s="27"/>
    </row>
    <row r="319" spans="1:18">
      <c r="A319" s="217"/>
      <c r="B319" s="217" t="s">
        <v>819</v>
      </c>
      <c r="C319" s="218">
        <v>230</v>
      </c>
      <c r="D319" s="214" t="str">
        <f>IF(B319="","",IFERROR(INDEX(Vöruskrá!F:F,MATCH(B319,Vöruskrá!B:B,0)),""))</f>
        <v>Svartur pipar 100% (Piper nigrum), hitaþurrkað.</v>
      </c>
      <c r="E319" s="214" t="str">
        <f>IF(B319="","",IFERROR(IF(INDEX(Vöruskrá!G:G,MATCH(B319,Vöruskrá!B:B,0))="","Engir skráðir",INDEX(Vöruskrá!G:G,MATCH(B319,Vöruskrá!B:B,0))),"Engir skráðir"))</f>
        <v>Engir skráðir</v>
      </c>
      <c r="F319" s="214" t="str">
        <f>IF(B319="","",IFERROR(INDEX(Vöruskrá!H:H,MATCH(B319,Vöruskrá!B:B,0)),""))</f>
        <v>Framleitt á svæði þar sem unnið er með glúten, fisk, krabbadýr, lindýr, mjólk, soja, sellerí, sinnep og sesam.</v>
      </c>
      <c r="G319" s="215">
        <f>IF(OR(B319="",C319=""),"",IFERROR(INDEX(Vöruskrá!J:J,MATCH(B319,Vöruskrá!B:B,0))*C319/100000,""))</f>
        <v>0.88780000000000003</v>
      </c>
      <c r="H319" s="215">
        <f>IF(OR(B319="",C319=""),"",IFERROR(INDEX(Vöruskrá!K:K,MATCH(B319,Vöruskrá!B:B,0))*C319/100000,""))</f>
        <v>7.5900000000000004E-3</v>
      </c>
      <c r="I319" s="215">
        <f>IF(OR(B319="",C319=""),"",IFERROR(INDEX(Vöruskrá!L:L,MATCH(B319,Vöruskrá!B:B,0))*C319/100000,""))</f>
        <v>2.3E-3</v>
      </c>
      <c r="J319" s="215">
        <f>IF(OR(B319="",C319=""),"",IFERROR(INDEX(Vöruskrá!M:M,MATCH(B319,Vöruskrá!B:B,0))*C319/100000,""))</f>
        <v>0.14949999999999999</v>
      </c>
      <c r="K319" s="215">
        <f>IF(OR(B319="",C319=""),"",IFERROR(INDEX(Vöruskrá!N:N,MATCH(B319,Vöruskrá!B:B,0))*C319/100000,""))</f>
        <v>1.3799999999999999E-3</v>
      </c>
      <c r="L319" s="215">
        <f>IF(OR(B319="",C319=""),"",IFERROR(INDEX(Vöruskrá!O:O,MATCH(B319,Vöruskrá!B:B,0))*C319/100000,""))</f>
        <v>2.53E-2</v>
      </c>
      <c r="M319" s="215">
        <f>IF(OR(B319="",C319=""),"",IFERROR(INDEX(Vöruskrá!P:P,MATCH(B319,Vöruskrá!B:B,0))*C319/100000,""))</f>
        <v>2.3000000000000001E-4</v>
      </c>
      <c r="N319" s="215">
        <f>IF(OR(B319="",C319=""),"",IFERROR(INDEX(Vöruskrá!Q:Q,MATCH(B319,Vöruskrá!B:B,0))*C319/100000,""))</f>
        <v>0</v>
      </c>
      <c r="O319" s="216">
        <f>IF(OR(B319="",C319=""),"",IFERROR(C319/1000*INDEX(Vöruskrá!R:R,MATCH(B319,Vöruskrá!B:B,0))/1000,""))</f>
        <v>0</v>
      </c>
      <c r="P319" s="217"/>
      <c r="Q319" s="249"/>
      <c r="R319" s="205"/>
    </row>
    <row r="320" spans="1:18" ht="62.5">
      <c r="A320" s="176" t="s">
        <v>3708</v>
      </c>
      <c r="B320" s="176"/>
      <c r="C320" s="177"/>
      <c r="D320" s="211" t="str">
        <f>_xlfn.TEXTJOIN(" | ",TRUE,D321:D328)</f>
        <v>Ýsa | Kartöflur | Laukur | **Rjómi**, salt. | **Mjólk**. Fitusprengd og gerilsneydd. | Rjómi (**mjólk**) | Salt (salt, kekkjavarnarefni E535, lyftiefni E500). | Svartur pipar 100% (Piper nigrum), hitaþurrkað.</v>
      </c>
      <c r="E320" s="211" t="str" cm="1">
        <f t="array" ref="E320">IFERROR(_xlfn.TEXTJOIN(", ",TRUE,_xlfn.UNIQUE(_xlfn._xlws.FILTER(E321:E328,(E321:E328&lt;&gt;"Engir skráðir")*(E321:E328&lt;&gt;"")))),"Engir skráðir")</f>
        <v>Fiskur, Mjólk</v>
      </c>
      <c r="F320" s="211"/>
      <c r="G320" s="212">
        <f>IFERROR(SUM(G321:G328)/(SUM($C$321:$C$328)/100000),"")</f>
        <v>104.94731</v>
      </c>
      <c r="H320" s="212">
        <f>IFERROR(SUM(H321:H328)/(SUM($C$321:$C$328)/100000),"")</f>
        <v>3.9417529999999998</v>
      </c>
      <c r="I320" s="212">
        <f>IFERROR(SUM(I321:I328)/(SUM($C$321:$C$328)/100000),"")</f>
        <v>2.2495600000000002</v>
      </c>
      <c r="J320" s="212">
        <f>IFERROR(SUM(J321:J328)/(SUM($C$321:$C$328)/100000),"")</f>
        <v>8.5233209999999993</v>
      </c>
      <c r="K320" s="212">
        <f>IFERROR(SUM(K321:K328)/(SUM($C$321:$C$328)/100000),"")</f>
        <v>1.3809580000000001</v>
      </c>
      <c r="L320" s="212">
        <f>IFERROR(SUM(L321:L328)/(SUM($C$321:$C$328)/100000),"")</f>
        <v>8.7234069999999999</v>
      </c>
      <c r="M320" s="212">
        <f>IFERROR(SUM(M321:M328)/(SUM($C$321:$C$328)/100000),"")</f>
        <v>0.66429899999999997</v>
      </c>
      <c r="N320" s="212">
        <f>IFERROR(SUM(N321:N328)/(SUM($C$321:$C$328)/100000),"")</f>
        <v>1.008877</v>
      </c>
      <c r="O320" s="213" t="str">
        <f>IF(OR(B320="",C320=""),"",IFERROR(C320/1000*INDEX(Vöruskrá!R:R,MATCH(B320,Vöruskrá!B:B,0))/1000,""))</f>
        <v/>
      </c>
      <c r="P320" s="245" t="s">
        <v>3709</v>
      </c>
      <c r="Q320" s="248" t="s">
        <v>3869</v>
      </c>
      <c r="R320" s="247" t="s">
        <v>3870</v>
      </c>
    </row>
    <row r="321" spans="1:18">
      <c r="A321" s="217"/>
      <c r="B321" s="217" t="s">
        <v>926</v>
      </c>
      <c r="C321" s="218">
        <v>31364</v>
      </c>
      <c r="D321" s="214" t="str">
        <f>IF(B321="","",IFERROR(INDEX(Vöruskrá!F:F,MATCH(B321,Vöruskrá!B:B,0)),""))</f>
        <v>Ýsa</v>
      </c>
      <c r="E321" s="214" t="str">
        <f>IF(B321="","",IFERROR(IF(INDEX(Vöruskrá!G:G,MATCH(B321,Vöruskrá!B:B,0))="","Engir skráðir",INDEX(Vöruskrá!G:G,MATCH(B321,Vöruskrá!B:B,0))),"Engir skráðir"))</f>
        <v>Fiskur</v>
      </c>
      <c r="F321" s="214">
        <f>IF(B321="","",IFERROR(INDEX(Vöruskrá!H:H,MATCH(B321,Vöruskrá!B:B,0)),""))</f>
        <v>0</v>
      </c>
      <c r="G321" s="215">
        <f>IF(OR(B321="",C321=""),"",IFERROR(INDEX(Vöruskrá!J:J,MATCH(B321,Vöruskrá!B:B,0))*C321/100000,""))</f>
        <v>31.364000000000001</v>
      </c>
      <c r="H321" s="215">
        <f>IF(OR(B321="",C321=""),"",IFERROR(INDEX(Vöruskrá!K:K,MATCH(B321,Vöruskrá!B:B,0))*C321/100000,""))</f>
        <v>0.21954799999999999</v>
      </c>
      <c r="I321" s="215">
        <f>IF(OR(B321="",C321=""),"",IFERROR(INDEX(Vöruskrá!L:L,MATCH(B321,Vöruskrá!B:B,0))*C321/100000,""))</f>
        <v>3.1364000000000003E-2</v>
      </c>
      <c r="J321" s="215">
        <f>IF(OR(B321="",C321=""),"",IFERROR(INDEX(Vöruskrá!M:M,MATCH(B321,Vöruskrá!B:B,0))*C321/100000,""))</f>
        <v>0</v>
      </c>
      <c r="K321" s="215">
        <f>IF(OR(B321="",C321=""),"",IFERROR(INDEX(Vöruskrá!N:N,MATCH(B321,Vöruskrá!B:B,0))*C321/100000,""))</f>
        <v>0</v>
      </c>
      <c r="L321" s="215">
        <f>IF(OR(B321="",C321=""),"",IFERROR(INDEX(Vöruskrá!O:O,MATCH(B321,Vöruskrá!B:B,0))*C321/100000,""))</f>
        <v>7.2137200000000004</v>
      </c>
      <c r="M321" s="215">
        <f>IF(OR(B321="",C321=""),"",IFERROR(INDEX(Vöruskrá!P:P,MATCH(B321,Vöruskrá!B:B,0))*C321/100000,""))</f>
        <v>9.4091999999999995E-2</v>
      </c>
      <c r="N321" s="215">
        <f>IF(OR(B321="",C321=""),"",IFERROR(INDEX(Vöruskrá!Q:Q,MATCH(B321,Vöruskrá!B:B,0))*C321/100000,""))</f>
        <v>0</v>
      </c>
      <c r="O321" s="216">
        <f>IF(OR(B321="",C321=""),"",IFERROR(C321/1000*INDEX(Vöruskrá!R:R,MATCH(B321,Vöruskrá!B:B,0))/1000,""))</f>
        <v>0</v>
      </c>
      <c r="P321" s="217"/>
      <c r="Q321" s="246"/>
      <c r="R321" s="210"/>
    </row>
    <row r="322" spans="1:18">
      <c r="A322" s="219"/>
      <c r="B322" s="219" t="s">
        <v>635</v>
      </c>
      <c r="C322" s="220">
        <v>41819</v>
      </c>
      <c r="D322" s="214" t="str">
        <f>IF(B322="","",IFERROR(INDEX(Vöruskrá!F:F,MATCH(B322,Vöruskrá!B:B,0)),""))</f>
        <v>Kartöflur</v>
      </c>
      <c r="E322" s="214" t="str">
        <f>IF(B322="","",IFERROR(IF(INDEX(Vöruskrá!G:G,MATCH(B322,Vöruskrá!B:B,0))="","Engir skráðir",INDEX(Vöruskrá!G:G,MATCH(B322,Vöruskrá!B:B,0))),"Engir skráðir"))</f>
        <v>Engir skráðir</v>
      </c>
      <c r="F322" s="214">
        <f>IF(B322="","",IFERROR(INDEX(Vöruskrá!H:H,MATCH(B322,Vöruskrá!B:B,0)),""))</f>
        <v>0</v>
      </c>
      <c r="G322" s="215">
        <f>IF(OR(B322="",C322=""),"",IFERROR(INDEX(Vöruskrá!J:J,MATCH(B322,Vöruskrá!B:B,0))*C322/100000,""))</f>
        <v>32.200629999999997</v>
      </c>
      <c r="H322" s="215">
        <f>IF(OR(B322="",C322=""),"",IFERROR(INDEX(Vöruskrá!K:K,MATCH(B322,Vöruskrá!B:B,0))*C322/100000,""))</f>
        <v>4.1819000000000002E-2</v>
      </c>
      <c r="I322" s="215">
        <f>IF(OR(B322="",C322=""),"",IFERROR(INDEX(Vöruskrá!L:L,MATCH(B322,Vöruskrá!B:B,0))*C322/100000,""))</f>
        <v>0</v>
      </c>
      <c r="J322" s="215">
        <f>IF(OR(B322="",C322=""),"",IFERROR(INDEX(Vöruskrá!M:M,MATCH(B322,Vöruskrá!B:B,0))*C322/100000,""))</f>
        <v>7.1092300000000002</v>
      </c>
      <c r="K322" s="215">
        <f>IF(OR(B322="",C322=""),"",IFERROR(INDEX(Vöruskrá!N:N,MATCH(B322,Vöruskrá!B:B,0))*C322/100000,""))</f>
        <v>0.33455200000000002</v>
      </c>
      <c r="L322" s="215">
        <f>IF(OR(B322="",C322=""),"",IFERROR(INDEX(Vöruskrá!O:O,MATCH(B322,Vöruskrá!B:B,0))*C322/100000,""))</f>
        <v>0.83638000000000001</v>
      </c>
      <c r="M322" s="215">
        <f>IF(OR(B322="",C322=""),"",IFERROR(INDEX(Vöruskrá!P:P,MATCH(B322,Vöruskrá!B:B,0))*C322/100000,""))</f>
        <v>0</v>
      </c>
      <c r="N322" s="215">
        <f>IF(OR(B322="",C322=""),"",IFERROR(INDEX(Vöruskrá!Q:Q,MATCH(B322,Vöruskrá!B:B,0))*C322/100000,""))</f>
        <v>0.920018</v>
      </c>
      <c r="O322" s="216">
        <f>IF(OR(B322="",C322=""),"",IFERROR(C322/1000*INDEX(Vöruskrá!R:R,MATCH(B322,Vöruskrá!B:B,0))/1000,""))</f>
        <v>0</v>
      </c>
      <c r="P322" s="219"/>
      <c r="Q322" s="203"/>
      <c r="R322" s="27"/>
    </row>
    <row r="323" spans="1:18">
      <c r="A323" s="217"/>
      <c r="B323" s="217" t="s">
        <v>1010</v>
      </c>
      <c r="C323" s="218">
        <v>5227</v>
      </c>
      <c r="D323" s="214" t="str">
        <f>IF(B323="","",IFERROR(INDEX(Vöruskrá!F:F,MATCH(B323,Vöruskrá!B:B,0)),""))</f>
        <v>Laukur</v>
      </c>
      <c r="E323" s="214" t="str">
        <f>IF(B323="","",IFERROR(IF(INDEX(Vöruskrá!G:G,MATCH(B323,Vöruskrá!B:B,0))="","Engir skráðir",INDEX(Vöruskrá!G:G,MATCH(B323,Vöruskrá!B:B,0))),"Engir skráðir"))</f>
        <v>Engir skráðir</v>
      </c>
      <c r="F323" s="214">
        <f>IF(B323="","",IFERROR(INDEX(Vöruskrá!H:H,MATCH(B323,Vöruskrá!B:B,0)),""))</f>
        <v>0</v>
      </c>
      <c r="G323" s="215">
        <f>IF(OR(B323="",C323=""),"",IFERROR(INDEX(Vöruskrá!J:J,MATCH(B323,Vöruskrá!B:B,0))*C323/100000,""))</f>
        <v>2.0908000000000002</v>
      </c>
      <c r="H323" s="215">
        <f>IF(OR(B323="",C323=""),"",IFERROR(INDEX(Vöruskrá!K:K,MATCH(B323,Vöruskrá!B:B,0))*C323/100000,""))</f>
        <v>5.2270000000000007E-3</v>
      </c>
      <c r="I323" s="215">
        <f>IF(OR(B323="",C323=""),"",IFERROR(INDEX(Vöruskrá!L:L,MATCH(B323,Vöruskrá!B:B,0))*C323/100000,""))</f>
        <v>0</v>
      </c>
      <c r="J323" s="215">
        <f>IF(OR(B323="",C323=""),"",IFERROR(INDEX(Vöruskrá!M:M,MATCH(B323,Vöruskrá!B:B,0))*C323/100000,""))</f>
        <v>0.48611100000000007</v>
      </c>
      <c r="K323" s="215">
        <f>IF(OR(B323="",C323=""),"",IFERROR(INDEX(Vöruskrá!N:N,MATCH(B323,Vöruskrá!B:B,0))*C323/100000,""))</f>
        <v>0.21953400000000001</v>
      </c>
      <c r="L323" s="215">
        <f>IF(OR(B323="",C323=""),"",IFERROR(INDEX(Vöruskrá!O:O,MATCH(B323,Vöruskrá!B:B,0))*C323/100000,""))</f>
        <v>5.7497000000000006E-2</v>
      </c>
      <c r="M323" s="215">
        <f>IF(OR(B323="",C323=""),"",IFERROR(INDEX(Vöruskrá!P:P,MATCH(B323,Vöruskrá!B:B,0))*C323/100000,""))</f>
        <v>0</v>
      </c>
      <c r="N323" s="215">
        <f>IF(OR(B323="",C323=""),"",IFERROR(INDEX(Vöruskrá!Q:Q,MATCH(B323,Vöruskrá!B:B,0))*C323/100000,""))</f>
        <v>8.8858999999999994E-2</v>
      </c>
      <c r="O323" s="216">
        <f>IF(OR(B323="",C323=""),"",IFERROR(C323/1000*INDEX(Vöruskrá!R:R,MATCH(B323,Vöruskrá!B:B,0))/1000,""))</f>
        <v>0</v>
      </c>
      <c r="P323" s="217"/>
      <c r="Q323" s="204"/>
      <c r="R323" s="6"/>
    </row>
    <row r="324" spans="1:18">
      <c r="A324" s="219"/>
      <c r="B324" s="219" t="s">
        <v>445</v>
      </c>
      <c r="C324" s="220">
        <v>2614</v>
      </c>
      <c r="D324" s="214" t="str">
        <f>IF(B324="","",IFERROR(INDEX(Vöruskrá!F:F,MATCH(B324,Vöruskrá!B:B,0)),""))</f>
        <v>**Rjómi**, salt.</v>
      </c>
      <c r="E324" s="214" t="str">
        <f>IF(B324="","",IFERROR(IF(INDEX(Vöruskrá!G:G,MATCH(B324,Vöruskrá!B:B,0))="","Engir skráðir",INDEX(Vöruskrá!G:G,MATCH(B324,Vöruskrá!B:B,0))),"Engir skráðir"))</f>
        <v>Mjólk</v>
      </c>
      <c r="F324" s="214">
        <f>IF(B324="","",IFERROR(INDEX(Vöruskrá!H:H,MATCH(B324,Vöruskrá!B:B,0)),""))</f>
        <v>0</v>
      </c>
      <c r="G324" s="215">
        <f>IF(OR(B324="",C324=""),"",IFERROR(INDEX(Vöruskrá!J:J,MATCH(B324,Vöruskrá!B:B,0))*C324/100000,""))</f>
        <v>19.291319999999999</v>
      </c>
      <c r="H324" s="215">
        <f>IF(OR(B324="",C324=""),"",IFERROR(INDEX(Vöruskrá!K:K,MATCH(B324,Vöruskrá!B:B,0))*C324/100000,""))</f>
        <v>2.1434799999999998</v>
      </c>
      <c r="I324" s="215">
        <f>IF(OR(B324="",C324=""),"",IFERROR(INDEX(Vöruskrá!L:L,MATCH(B324,Vöruskrá!B:B,0))*C324/100000,""))</f>
        <v>1.2808600000000001</v>
      </c>
      <c r="J324" s="215">
        <f>IF(OR(B324="",C324=""),"",IFERROR(INDEX(Vöruskrá!M:M,MATCH(B324,Vöruskrá!B:B,0))*C324/100000,""))</f>
        <v>1.0456000000000002E-2</v>
      </c>
      <c r="K324" s="215">
        <f>IF(OR(B324="",C324=""),"",IFERROR(INDEX(Vöruskrá!N:N,MATCH(B324,Vöruskrá!B:B,0))*C324/100000,""))</f>
        <v>1.0456000000000002E-2</v>
      </c>
      <c r="L324" s="215">
        <f>IF(OR(B324="",C324=""),"",IFERROR(INDEX(Vöruskrá!O:O,MATCH(B324,Vöruskrá!B:B,0))*C324/100000,""))</f>
        <v>1.5684E-2</v>
      </c>
      <c r="M324" s="215">
        <f>IF(OR(B324="",C324=""),"",IFERROR(INDEX(Vöruskrá!P:P,MATCH(B324,Vöruskrá!B:B,0))*C324/100000,""))</f>
        <v>3.1368E-2</v>
      </c>
      <c r="N324" s="215">
        <f>IF(OR(B324="",C324=""),"",IFERROR(INDEX(Vöruskrá!Q:Q,MATCH(B324,Vöruskrá!B:B,0))*C324/100000,""))</f>
        <v>0</v>
      </c>
      <c r="O324" s="216">
        <f>IF(OR(B324="",C324=""),"",IFERROR(C324/1000*INDEX(Vöruskrá!R:R,MATCH(B324,Vöruskrá!B:B,0))/1000,""))</f>
        <v>0</v>
      </c>
      <c r="P324" s="219"/>
      <c r="Q324" s="203"/>
      <c r="R324" s="27"/>
    </row>
    <row r="325" spans="1:18">
      <c r="A325" s="217"/>
      <c r="B325" s="217" t="s">
        <v>849</v>
      </c>
      <c r="C325" s="218">
        <v>15682</v>
      </c>
      <c r="D325" s="214" t="str">
        <f>IF(B325="","",IFERROR(INDEX(Vöruskrá!F:F,MATCH(B325,Vöruskrá!B:B,0)),""))</f>
        <v>**Mjólk**. Fitusprengd og gerilsneydd.</v>
      </c>
      <c r="E325" s="214" t="str">
        <f>IF(B325="","",IFERROR(IF(INDEX(Vöruskrá!G:G,MATCH(B325,Vöruskrá!B:B,0))="","Engir skráðir",INDEX(Vöruskrá!G:G,MATCH(B325,Vöruskrá!B:B,0))),"Engir skráðir"))</f>
        <v>Mjólk</v>
      </c>
      <c r="F325" s="214">
        <f>IF(B325="","",IFERROR(INDEX(Vöruskrá!H:H,MATCH(B325,Vöruskrá!B:B,0)),""))</f>
        <v>0</v>
      </c>
      <c r="G325" s="215">
        <f>IF(OR(B325="",C325=""),"",IFERROR(INDEX(Vöruskrá!J:J,MATCH(B325,Vöruskrá!B:B,0))*C325/100000,""))</f>
        <v>10.50694</v>
      </c>
      <c r="H325" s="215">
        <f>IF(OR(B325="",C325=""),"",IFERROR(INDEX(Vöruskrá!K:K,MATCH(B325,Vöruskrá!B:B,0))*C325/100000,""))</f>
        <v>0.61159799999999997</v>
      </c>
      <c r="I325" s="215">
        <f>IF(OR(B325="",C325=""),"",IFERROR(INDEX(Vöruskrá!L:L,MATCH(B325,Vöruskrá!B:B,0))*C325/100000,""))</f>
        <v>0.36068600000000001</v>
      </c>
      <c r="J325" s="215">
        <f>IF(OR(B325="",C325=""),"",IFERROR(INDEX(Vöruskrá!M:M,MATCH(B325,Vöruskrá!B:B,0))*C325/100000,""))</f>
        <v>0.7370540000000001</v>
      </c>
      <c r="K325" s="215">
        <f>IF(OR(B325="",C325=""),"",IFERROR(INDEX(Vöruskrá!N:N,MATCH(B325,Vöruskrá!B:B,0))*C325/100000,""))</f>
        <v>0.7370540000000001</v>
      </c>
      <c r="L325" s="215">
        <f>IF(OR(B325="",C325=""),"",IFERROR(INDEX(Vöruskrá!O:O,MATCH(B325,Vöruskrá!B:B,0))*C325/100000,""))</f>
        <v>0.51750600000000002</v>
      </c>
      <c r="M325" s="215">
        <f>IF(OR(B325="",C325=""),"",IFERROR(INDEX(Vöruskrá!P:P,MATCH(B325,Vöruskrá!B:B,0))*C325/100000,""))</f>
        <v>1.5682000000000001E-2</v>
      </c>
      <c r="N325" s="215">
        <f>IF(OR(B325="",C325=""),"",IFERROR(INDEX(Vöruskrá!Q:Q,MATCH(B325,Vöruskrá!B:B,0))*C325/100000,""))</f>
        <v>0</v>
      </c>
      <c r="O325" s="216">
        <f>IF(OR(B325="",C325=""),"",IFERROR(C325/1000*INDEX(Vöruskrá!R:R,MATCH(B325,Vöruskrá!B:B,0))/1000,""))</f>
        <v>0</v>
      </c>
      <c r="P325" s="217"/>
      <c r="Q325" s="204"/>
      <c r="R325" s="6"/>
    </row>
    <row r="326" spans="1:18">
      <c r="A326" s="219"/>
      <c r="B326" s="219" t="s">
        <v>1058</v>
      </c>
      <c r="C326" s="220">
        <v>2614</v>
      </c>
      <c r="D326" s="214" t="str">
        <f>IF(B326="","",IFERROR(INDEX(Vöruskrá!F:F,MATCH(B326,Vöruskrá!B:B,0)),""))</f>
        <v>Rjómi (**mjólk**)</v>
      </c>
      <c r="E326" s="214" t="str">
        <f>IF(B326="","",IFERROR(IF(INDEX(Vöruskrá!G:G,MATCH(B326,Vöruskrá!B:B,0))="","Engir skráðir",INDEX(Vöruskrá!G:G,MATCH(B326,Vöruskrá!B:B,0))),"Engir skráðir"))</f>
        <v>Mjólk</v>
      </c>
      <c r="F326" s="214">
        <f>IF(B326="","",IFERROR(INDEX(Vöruskrá!H:H,MATCH(B326,Vöruskrá!B:B,0)),""))</f>
        <v>0</v>
      </c>
      <c r="G326" s="215">
        <f>IF(OR(B326="",C326=""),"",IFERROR(INDEX(Vöruskrá!J:J,MATCH(B326,Vöruskrá!B:B,0))*C326/100000,""))</f>
        <v>8.8876000000000008</v>
      </c>
      <c r="H326" s="215">
        <f>IF(OR(B326="",C326=""),"",IFERROR(INDEX(Vöruskrá!K:K,MATCH(B326,Vöruskrá!B:B,0))*C326/100000,""))</f>
        <v>0.91490000000000005</v>
      </c>
      <c r="I326" s="215">
        <f>IF(OR(B326="",C326=""),"",IFERROR(INDEX(Vöruskrá!L:L,MATCH(B326,Vöruskrá!B:B,0))*C326/100000,""))</f>
        <v>0.57508000000000004</v>
      </c>
      <c r="J326" s="215">
        <f>IF(OR(B326="",C326=""),"",IFERROR(INDEX(Vöruskrá!M:M,MATCH(B326,Vöruskrá!B:B,0))*C326/100000,""))</f>
        <v>7.8420000000000004E-2</v>
      </c>
      <c r="K326" s="215">
        <f>IF(OR(B326="",C326=""),"",IFERROR(INDEX(Vöruskrá!N:N,MATCH(B326,Vöruskrá!B:B,0))*C326/100000,""))</f>
        <v>7.8420000000000004E-2</v>
      </c>
      <c r="L326" s="215">
        <f>IF(OR(B326="",C326=""),"",IFERROR(INDEX(Vöruskrá!O:O,MATCH(B326,Vöruskrá!B:B,0))*C326/100000,""))</f>
        <v>6.5350000000000005E-2</v>
      </c>
      <c r="M326" s="215">
        <f>IF(OR(B326="",C326=""),"",IFERROR(INDEX(Vöruskrá!P:P,MATCH(B326,Vöruskrá!B:B,0))*C326/100000,""))</f>
        <v>0</v>
      </c>
      <c r="N326" s="215">
        <f>IF(OR(B326="",C326=""),"",IFERROR(INDEX(Vöruskrá!Q:Q,MATCH(B326,Vöruskrá!B:B,0))*C326/100000,""))</f>
        <v>0</v>
      </c>
      <c r="O326" s="216">
        <f>IF(OR(B326="",C326=""),"",IFERROR(C326/1000*INDEX(Vöruskrá!R:R,MATCH(B326,Vöruskrá!B:B,0))/1000,""))</f>
        <v>0</v>
      </c>
      <c r="P326" s="219"/>
      <c r="Q326" s="203"/>
      <c r="R326" s="27"/>
    </row>
    <row r="327" spans="1:18">
      <c r="A327" s="217"/>
      <c r="B327" s="217" t="s">
        <v>299</v>
      </c>
      <c r="C327" s="218">
        <v>523</v>
      </c>
      <c r="D327" s="214" t="str">
        <f>IF(B327="","",IFERROR(INDEX(Vöruskrá!F:F,MATCH(B327,Vöruskrá!B:B,0)),""))</f>
        <v>Salt (salt, kekkjavarnarefni E535, lyftiefni E500).</v>
      </c>
      <c r="E327" s="214" t="str">
        <f>IF(B327="","",IFERROR(IF(INDEX(Vöruskrá!G:G,MATCH(B327,Vöruskrá!B:B,0))="","Engir skráðir",INDEX(Vöruskrá!G:G,MATCH(B327,Vöruskrá!B:B,0))),"Engir skráðir"))</f>
        <v>Engir skráðir</v>
      </c>
      <c r="F327" s="214" t="str">
        <f>IF(B327="","",IFERROR(INDEX(Vöruskrá!H:H,MATCH(B327,Vöruskrá!B:B,0)),""))</f>
        <v>Framleitt á svæði þar sem unnið er með mjólk, glúten, egg, sesam, sellerí, soja og sinnep.</v>
      </c>
      <c r="G327" s="215">
        <f>IF(OR(B327="",C327=""),"",IFERROR(INDEX(Vöruskrá!J:J,MATCH(B327,Vöruskrá!B:B,0))*C327/100000,""))</f>
        <v>0</v>
      </c>
      <c r="H327" s="215">
        <f>IF(OR(B327="",C327=""),"",IFERROR(INDEX(Vöruskrá!K:K,MATCH(B327,Vöruskrá!B:B,0))*C327/100000,""))</f>
        <v>0</v>
      </c>
      <c r="I327" s="215">
        <f>IF(OR(B327="",C327=""),"",IFERROR(INDEX(Vöruskrá!L:L,MATCH(B327,Vöruskrá!B:B,0))*C327/100000,""))</f>
        <v>0</v>
      </c>
      <c r="J327" s="215">
        <f>IF(OR(B327="",C327=""),"",IFERROR(INDEX(Vöruskrá!M:M,MATCH(B327,Vöruskrá!B:B,0))*C327/100000,""))</f>
        <v>0</v>
      </c>
      <c r="K327" s="215">
        <f>IF(OR(B327="",C327=""),"",IFERROR(INDEX(Vöruskrá!N:N,MATCH(B327,Vöruskrá!B:B,0))*C327/100000,""))</f>
        <v>0</v>
      </c>
      <c r="L327" s="215">
        <f>IF(OR(B327="",C327=""),"",IFERROR(INDEX(Vöruskrá!O:O,MATCH(B327,Vöruskrá!B:B,0))*C327/100000,""))</f>
        <v>0</v>
      </c>
      <c r="M327" s="215">
        <f>IF(OR(B327="",C327=""),"",IFERROR(INDEX(Vöruskrá!P:P,MATCH(B327,Vöruskrá!B:B,0))*C327/100000,""))</f>
        <v>0.52300000000000002</v>
      </c>
      <c r="N327" s="215">
        <f>IF(OR(B327="",C327=""),"",IFERROR(INDEX(Vöruskrá!Q:Q,MATCH(B327,Vöruskrá!B:B,0))*C327/100000,""))</f>
        <v>0</v>
      </c>
      <c r="O327" s="216">
        <f>IF(OR(B327="",C327=""),"",IFERROR(C327/1000*INDEX(Vöruskrá!R:R,MATCH(B327,Vöruskrá!B:B,0))/1000,""))</f>
        <v>0</v>
      </c>
      <c r="P327" s="217"/>
      <c r="Q327" s="204"/>
      <c r="R327" s="6"/>
    </row>
    <row r="328" spans="1:18">
      <c r="A328" s="219"/>
      <c r="B328" s="219" t="s">
        <v>819</v>
      </c>
      <c r="C328" s="220">
        <v>157</v>
      </c>
      <c r="D328" s="214" t="str">
        <f>IF(B328="","",IFERROR(INDEX(Vöruskrá!F:F,MATCH(B328,Vöruskrá!B:B,0)),""))</f>
        <v>Svartur pipar 100% (Piper nigrum), hitaþurrkað.</v>
      </c>
      <c r="E328" s="214" t="str">
        <f>IF(B328="","",IFERROR(IF(INDEX(Vöruskrá!G:G,MATCH(B328,Vöruskrá!B:B,0))="","Engir skráðir",INDEX(Vöruskrá!G:G,MATCH(B328,Vöruskrá!B:B,0))),"Engir skráðir"))</f>
        <v>Engir skráðir</v>
      </c>
      <c r="F328" s="214" t="str">
        <f>IF(B328="","",IFERROR(INDEX(Vöruskrá!H:H,MATCH(B328,Vöruskrá!B:B,0)),""))</f>
        <v>Framleitt á svæði þar sem unnið er með glúten, fisk, krabbadýr, lindýr, mjólk, soja, sellerí, sinnep og sesam.</v>
      </c>
      <c r="G328" s="215">
        <f>IF(OR(B328="",C328=""),"",IFERROR(INDEX(Vöruskrá!J:J,MATCH(B328,Vöruskrá!B:B,0))*C328/100000,""))</f>
        <v>0.60602</v>
      </c>
      <c r="H328" s="215">
        <f>IF(OR(B328="",C328=""),"",IFERROR(INDEX(Vöruskrá!K:K,MATCH(B328,Vöruskrá!B:B,0))*C328/100000,""))</f>
        <v>5.1809999999999998E-3</v>
      </c>
      <c r="I328" s="215">
        <f>IF(OR(B328="",C328=""),"",IFERROR(INDEX(Vöruskrá!L:L,MATCH(B328,Vöruskrá!B:B,0))*C328/100000,""))</f>
        <v>1.57E-3</v>
      </c>
      <c r="J328" s="215">
        <f>IF(OR(B328="",C328=""),"",IFERROR(INDEX(Vöruskrá!M:M,MATCH(B328,Vöruskrá!B:B,0))*C328/100000,""))</f>
        <v>0.10205</v>
      </c>
      <c r="K328" s="215">
        <f>IF(OR(B328="",C328=""),"",IFERROR(INDEX(Vöruskrá!N:N,MATCH(B328,Vöruskrá!B:B,0))*C328/100000,""))</f>
        <v>9.4200000000000002E-4</v>
      </c>
      <c r="L328" s="215">
        <f>IF(OR(B328="",C328=""),"",IFERROR(INDEX(Vöruskrá!O:O,MATCH(B328,Vöruskrá!B:B,0))*C328/100000,""))</f>
        <v>1.7270000000000001E-2</v>
      </c>
      <c r="M328" s="215">
        <f>IF(OR(B328="",C328=""),"",IFERROR(INDEX(Vöruskrá!P:P,MATCH(B328,Vöruskrá!B:B,0))*C328/100000,""))</f>
        <v>1.5700000000000002E-4</v>
      </c>
      <c r="N328" s="215">
        <f>IF(OR(B328="",C328=""),"",IFERROR(INDEX(Vöruskrá!Q:Q,MATCH(B328,Vöruskrá!B:B,0))*C328/100000,""))</f>
        <v>0</v>
      </c>
      <c r="O328" s="216">
        <f>IF(OR(B328="",C328=""),"",IFERROR(C328/1000*INDEX(Vöruskrá!R:R,MATCH(B328,Vöruskrá!B:B,0))/1000,""))</f>
        <v>0</v>
      </c>
      <c r="P328" s="219"/>
      <c r="Q328" s="250"/>
      <c r="R328" s="251"/>
    </row>
    <row r="329" spans="1:18" ht="37.5">
      <c r="A329" s="176" t="s">
        <v>3710</v>
      </c>
      <c r="B329" s="176"/>
      <c r="C329" s="177"/>
      <c r="D329" s="211" t="str">
        <f>_xlfn.TEXTJOIN(" | ",TRUE,D330:D332)</f>
        <v>Fiskur63% (**þorskur**, **ýsa**), vatn, repjuolía, laukur, kartöflusterkja, salt, sýrustillir E451, krydd (papríka, negull,engifer). | **Rjómi**, salt. | Salt (salt, kekkjavarnarefni E535, lyftiefni E500).</v>
      </c>
      <c r="E329" s="211" t="str" cm="1">
        <f t="array" ref="E329">IFERROR(_xlfn.TEXTJOIN(", ",TRUE,_xlfn.UNIQUE(_xlfn._xlws.FILTER(E330:E332,(E330:E332&lt;&gt;"Engir skráðir")*(E330:E332&lt;&gt;"")))),"Engir skráðir")</f>
        <v>Fiskur, Mjólk</v>
      </c>
      <c r="F329" s="211"/>
      <c r="G329" s="212">
        <f>IFERROR(SUM(G330:G332)/(SUM($C$330:$C$332)/100000),"")</f>
        <v>198.20555999999999</v>
      </c>
      <c r="H329" s="212">
        <f>IFERROR(SUM(H330:H332)/(SUM($C$330:$C$332)/100000),"")</f>
        <v>13.00516</v>
      </c>
      <c r="I329" s="212">
        <f>IFERROR(SUM(I330:I332)/(SUM($C$330:$C$332)/100000),"")</f>
        <v>2.4833080000000001</v>
      </c>
      <c r="J329" s="212">
        <f>IFERROR(SUM(J330:J332)/(SUM($C$330:$C$332)/100000),"")</f>
        <v>7.6444180000000008</v>
      </c>
      <c r="K329" s="212">
        <f>IFERROR(SUM(K330:K332)/(SUM($C$330:$C$332)/100000),"")</f>
        <v>2.0405740000000003</v>
      </c>
      <c r="L329" s="212">
        <f>IFERROR(SUM(L330:L332)/(SUM($C$330:$C$332)/100000),"")</f>
        <v>12.577734</v>
      </c>
      <c r="M329" s="212">
        <f>IFERROR(SUM(M330:M332)/(SUM($C$330:$C$332)/100000),"")</f>
        <v>2.8366199999999999</v>
      </c>
      <c r="N329" s="212">
        <f>IFERROR(SUM(N330:N332)/(SUM($C$330:$C$332)/100000),"")</f>
        <v>0.289854</v>
      </c>
      <c r="O329" s="213" t="str">
        <f>IF(OR(B329="",C329=""),"",IFERROR(C329/1000*INDEX(Vöruskrá!R:R,MATCH(B329,Vöruskrá!B:B,0))/1000,""))</f>
        <v/>
      </c>
      <c r="P329" s="245" t="s">
        <v>3711</v>
      </c>
      <c r="Q329" s="244" t="s">
        <v>3871</v>
      </c>
      <c r="R329" s="243" t="s">
        <v>3872</v>
      </c>
    </row>
    <row r="330" spans="1:18">
      <c r="A330" s="217"/>
      <c r="B330" s="217" t="s">
        <v>1296</v>
      </c>
      <c r="C330" s="218">
        <v>96618</v>
      </c>
      <c r="D330" s="214" t="str">
        <f>IF(B330="","",IFERROR(INDEX(Vöruskrá!F:F,MATCH(B330,Vöruskrá!B:B,0)),""))</f>
        <v>Fiskur63% (**þorskur**, **ýsa**), vatn, repjuolía, laukur, kartöflusterkja, salt, sýrustillir E451, krydd (papríka, negull,engifer).</v>
      </c>
      <c r="E330" s="214" t="str">
        <f>IF(B330="","",IFERROR(IF(INDEX(Vöruskrá!G:G,MATCH(B330,Vöruskrá!B:B,0))="","Engir skráðir",INDEX(Vöruskrá!G:G,MATCH(B330,Vöruskrá!B:B,0))),"Engir skráðir"))</f>
        <v>Fiskur</v>
      </c>
      <c r="F330" s="214">
        <f>IF(B330="","",IFERROR(INDEX(Vöruskrá!H:H,MATCH(B330,Vöruskrá!B:B,0)),""))</f>
        <v>0</v>
      </c>
      <c r="G330" s="215">
        <f>IF(OR(B330="",C330=""),"",IFERROR(INDEX(Vöruskrá!J:J,MATCH(B330,Vöruskrá!B:B,0))*C330/100000,""))</f>
        <v>176.81093999999999</v>
      </c>
      <c r="H330" s="215">
        <f>IF(OR(B330="",C330=""),"",IFERROR(INDEX(Vöruskrá!K:K,MATCH(B330,Vöruskrá!B:B,0))*C330/100000,""))</f>
        <v>10.627980000000001</v>
      </c>
      <c r="I330" s="215">
        <f>IF(OR(B330="",C330=""),"",IFERROR(INDEX(Vöruskrá!L:L,MATCH(B330,Vöruskrá!B:B,0))*C330/100000,""))</f>
        <v>1.0627980000000001</v>
      </c>
      <c r="J330" s="215">
        <f>IF(OR(B330="",C330=""),"",IFERROR(INDEX(Vöruskrá!M:M,MATCH(B330,Vöruskrá!B:B,0))*C330/100000,""))</f>
        <v>7.6328220000000009</v>
      </c>
      <c r="K330" s="215">
        <f>IF(OR(B330="",C330=""),"",IFERROR(INDEX(Vöruskrá!N:N,MATCH(B330,Vöruskrá!B:B,0))*C330/100000,""))</f>
        <v>2.0289780000000004</v>
      </c>
      <c r="L330" s="215">
        <f>IF(OR(B330="",C330=""),"",IFERROR(INDEX(Vöruskrá!O:O,MATCH(B330,Vöruskrá!B:B,0))*C330/100000,""))</f>
        <v>12.56034</v>
      </c>
      <c r="M330" s="215">
        <f>IF(OR(B330="",C330=""),"",IFERROR(INDEX(Vöruskrá!P:P,MATCH(B330,Vöruskrá!B:B,0))*C330/100000,""))</f>
        <v>2.318832</v>
      </c>
      <c r="N330" s="215">
        <f>IF(OR(B330="",C330=""),"",IFERROR(INDEX(Vöruskrá!Q:Q,MATCH(B330,Vöruskrá!B:B,0))*C330/100000,""))</f>
        <v>0.289854</v>
      </c>
      <c r="O330" s="216">
        <f>IF(OR(B330="",C330=""),"",IFERROR(C330/1000*INDEX(Vöruskrá!R:R,MATCH(B330,Vöruskrá!B:B,0))/1000,""))</f>
        <v>0</v>
      </c>
      <c r="P330" s="217"/>
      <c r="Q330" s="252"/>
      <c r="R330" s="253"/>
    </row>
    <row r="331" spans="1:18">
      <c r="A331" s="219"/>
      <c r="B331" s="219" t="s">
        <v>445</v>
      </c>
      <c r="C331" s="220">
        <v>2899</v>
      </c>
      <c r="D331" s="214" t="str">
        <f>IF(B331="","",IFERROR(INDEX(Vöruskrá!F:F,MATCH(B331,Vöruskrá!B:B,0)),""))</f>
        <v>**Rjómi**, salt.</v>
      </c>
      <c r="E331" s="214" t="str">
        <f>IF(B331="","",IFERROR(IF(INDEX(Vöruskrá!G:G,MATCH(B331,Vöruskrá!B:B,0))="","Engir skráðir",INDEX(Vöruskrá!G:G,MATCH(B331,Vöruskrá!B:B,0))),"Engir skráðir"))</f>
        <v>Mjólk</v>
      </c>
      <c r="F331" s="214">
        <f>IF(B331="","",IFERROR(INDEX(Vöruskrá!H:H,MATCH(B331,Vöruskrá!B:B,0)),""))</f>
        <v>0</v>
      </c>
      <c r="G331" s="215">
        <f>IF(OR(B331="",C331=""),"",IFERROR(INDEX(Vöruskrá!J:J,MATCH(B331,Vöruskrá!B:B,0))*C331/100000,""))</f>
        <v>21.39462</v>
      </c>
      <c r="H331" s="215">
        <f>IF(OR(B331="",C331=""),"",IFERROR(INDEX(Vöruskrá!K:K,MATCH(B331,Vöruskrá!B:B,0))*C331/100000,""))</f>
        <v>2.3771800000000001</v>
      </c>
      <c r="I331" s="215">
        <f>IF(OR(B331="",C331=""),"",IFERROR(INDEX(Vöruskrá!L:L,MATCH(B331,Vöruskrá!B:B,0))*C331/100000,""))</f>
        <v>1.4205099999999999</v>
      </c>
      <c r="J331" s="215">
        <f>IF(OR(B331="",C331=""),"",IFERROR(INDEX(Vöruskrá!M:M,MATCH(B331,Vöruskrá!B:B,0))*C331/100000,""))</f>
        <v>1.1596000000000002E-2</v>
      </c>
      <c r="K331" s="215">
        <f>IF(OR(B331="",C331=""),"",IFERROR(INDEX(Vöruskrá!N:N,MATCH(B331,Vöruskrá!B:B,0))*C331/100000,""))</f>
        <v>1.1596000000000002E-2</v>
      </c>
      <c r="L331" s="215">
        <f>IF(OR(B331="",C331=""),"",IFERROR(INDEX(Vöruskrá!O:O,MATCH(B331,Vöruskrá!B:B,0))*C331/100000,""))</f>
        <v>1.7394E-2</v>
      </c>
      <c r="M331" s="215">
        <f>IF(OR(B331="",C331=""),"",IFERROR(INDEX(Vöruskrá!P:P,MATCH(B331,Vöruskrá!B:B,0))*C331/100000,""))</f>
        <v>3.4787999999999999E-2</v>
      </c>
      <c r="N331" s="215">
        <f>IF(OR(B331="",C331=""),"",IFERROR(INDEX(Vöruskrá!Q:Q,MATCH(B331,Vöruskrá!B:B,0))*C331/100000,""))</f>
        <v>0</v>
      </c>
      <c r="O331" s="216">
        <f>IF(OR(B331="",C331=""),"",IFERROR(C331/1000*INDEX(Vöruskrá!R:R,MATCH(B331,Vöruskrá!B:B,0))/1000,""))</f>
        <v>0</v>
      </c>
      <c r="P331" s="219"/>
      <c r="Q331" s="204"/>
      <c r="R331" s="6"/>
    </row>
    <row r="332" spans="1:18">
      <c r="A332" s="217"/>
      <c r="B332" s="217" t="s">
        <v>299</v>
      </c>
      <c r="C332" s="218">
        <v>483</v>
      </c>
      <c r="D332" s="214" t="str">
        <f>IF(B332="","",IFERROR(INDEX(Vöruskrá!F:F,MATCH(B332,Vöruskrá!B:B,0)),""))</f>
        <v>Salt (salt, kekkjavarnarefni E535, lyftiefni E500).</v>
      </c>
      <c r="E332" s="214" t="str">
        <f>IF(B332="","",IFERROR(IF(INDEX(Vöruskrá!G:G,MATCH(B332,Vöruskrá!B:B,0))="","Engir skráðir",INDEX(Vöruskrá!G:G,MATCH(B332,Vöruskrá!B:B,0))),"Engir skráðir"))</f>
        <v>Engir skráðir</v>
      </c>
      <c r="F332" s="214" t="str">
        <f>IF(B332="","",IFERROR(INDEX(Vöruskrá!H:H,MATCH(B332,Vöruskrá!B:B,0)),""))</f>
        <v>Framleitt á svæði þar sem unnið er með mjólk, glúten, egg, sesam, sellerí, soja og sinnep.</v>
      </c>
      <c r="G332" s="215">
        <f>IF(OR(B332="",C332=""),"",IFERROR(INDEX(Vöruskrá!J:J,MATCH(B332,Vöruskrá!B:B,0))*C332/100000,""))</f>
        <v>0</v>
      </c>
      <c r="H332" s="215">
        <f>IF(OR(B332="",C332=""),"",IFERROR(INDEX(Vöruskrá!K:K,MATCH(B332,Vöruskrá!B:B,0))*C332/100000,""))</f>
        <v>0</v>
      </c>
      <c r="I332" s="215">
        <f>IF(OR(B332="",C332=""),"",IFERROR(INDEX(Vöruskrá!L:L,MATCH(B332,Vöruskrá!B:B,0))*C332/100000,""))</f>
        <v>0</v>
      </c>
      <c r="J332" s="215">
        <f>IF(OR(B332="",C332=""),"",IFERROR(INDEX(Vöruskrá!M:M,MATCH(B332,Vöruskrá!B:B,0))*C332/100000,""))</f>
        <v>0</v>
      </c>
      <c r="K332" s="215">
        <f>IF(OR(B332="",C332=""),"",IFERROR(INDEX(Vöruskrá!N:N,MATCH(B332,Vöruskrá!B:B,0))*C332/100000,""))</f>
        <v>0</v>
      </c>
      <c r="L332" s="215">
        <f>IF(OR(B332="",C332=""),"",IFERROR(INDEX(Vöruskrá!O:O,MATCH(B332,Vöruskrá!B:B,0))*C332/100000,""))</f>
        <v>0</v>
      </c>
      <c r="M332" s="215">
        <f>IF(OR(B332="",C332=""),"",IFERROR(INDEX(Vöruskrá!P:P,MATCH(B332,Vöruskrá!B:B,0))*C332/100000,""))</f>
        <v>0.48299999999999998</v>
      </c>
      <c r="N332" s="215">
        <f>IF(OR(B332="",C332=""),"",IFERROR(INDEX(Vöruskrá!Q:Q,MATCH(B332,Vöruskrá!B:B,0))*C332/100000,""))</f>
        <v>0</v>
      </c>
      <c r="O332" s="216">
        <f>IF(OR(B332="",C332=""),"",IFERROR(C332/1000*INDEX(Vöruskrá!R:R,MATCH(B332,Vöruskrá!B:B,0))/1000,""))</f>
        <v>0</v>
      </c>
      <c r="P332" s="217"/>
      <c r="Q332" s="250"/>
      <c r="R332" s="251"/>
    </row>
    <row r="333" spans="1:18" ht="37.5">
      <c r="A333" s="176" t="s">
        <v>3712</v>
      </c>
      <c r="B333" s="176"/>
      <c r="C333" s="177"/>
      <c r="D333" s="211" t="str">
        <f>_xlfn.TEXTJOIN(" | ",TRUE,D334:D340)</f>
        <v>Ýsa | 0 | 0 | 0 | Salt (salt, kekkjavarnarefni E535, lyftiefni E500). | Svartur pipar 100% (Piper nigrum), hitaþurrkað. | Repjuolía</v>
      </c>
      <c r="E333" s="211" t="str" cm="1">
        <f t="array" ref="E333">IFERROR(_xlfn.TEXTJOIN(", ",TRUE,_xlfn.UNIQUE(_xlfn._xlws.FILTER(E334:E340,(E334:E340&lt;&gt;"Engir skráðir")*(E334:E340&lt;&gt;"")))),"Engir skráðir")</f>
        <v>Fiskur</v>
      </c>
      <c r="F333" s="211"/>
      <c r="G333" s="212">
        <f>IFERROR(SUM(G334:G340)/(SUM($C$334:$C$340)/100000),"")</f>
        <v>113.6371236287637</v>
      </c>
      <c r="H333" s="212">
        <f>IFERROR(SUM(H334:H340)/(SUM($C$334:$C$340)/100000),"")</f>
        <v>4.4327236727632719</v>
      </c>
      <c r="I333" s="212">
        <f>IFERROR(SUM(I334:I340)/(SUM($C$334:$C$340)/100000),"")</f>
        <v>0.3521014789852101</v>
      </c>
      <c r="J333" s="212">
        <f>IFERROR(SUM(J334:J340)/(SUM($C$334:$C$340)/100000),"")</f>
        <v>2.7111228887711118</v>
      </c>
      <c r="K333" s="212">
        <f>IFERROR(SUM(K334:K340)/(SUM($C$334:$C$340)/100000),"")</f>
        <v>1.0687353126468735</v>
      </c>
      <c r="L333" s="212">
        <f>IFERROR(SUM(L334:L340)/(SUM($C$334:$C$340)/100000),"")</f>
        <v>17.878681213187868</v>
      </c>
      <c r="M333" s="212">
        <f>IFERROR(SUM(M334:M340)/(SUM($C$334:$C$340)/100000),"")</f>
        <v>1.0090659093409067</v>
      </c>
      <c r="N333" s="212">
        <f>IFERROR(SUM(N334:N340)/(SUM($C$334:$C$340)/100000),"")</f>
        <v>0</v>
      </c>
      <c r="O333" s="213" t="str">
        <f>IF(OR(B333="",C333=""),"",IFERROR(C333/1000*INDEX(Vöruskrá!R:R,MATCH(B333,Vöruskrá!B:B,0))/1000,""))</f>
        <v/>
      </c>
      <c r="P333" s="245" t="s">
        <v>3713</v>
      </c>
      <c r="Q333" s="248" t="s">
        <v>3873</v>
      </c>
      <c r="R333" s="247" t="s">
        <v>3874</v>
      </c>
    </row>
    <row r="334" spans="1:18">
      <c r="A334" s="217"/>
      <c r="B334" s="217" t="s">
        <v>926</v>
      </c>
      <c r="C334" s="218">
        <v>77595</v>
      </c>
      <c r="D334" s="214" t="str">
        <f>IF(B334="","",IFERROR(INDEX(Vöruskrá!F:F,MATCH(B334,Vöruskrá!B:B,0)),""))</f>
        <v>Ýsa</v>
      </c>
      <c r="E334" s="214" t="str">
        <f>IF(B334="","",IFERROR(IF(INDEX(Vöruskrá!G:G,MATCH(B334,Vöruskrá!B:B,0))="","Engir skráðir",INDEX(Vöruskrá!G:G,MATCH(B334,Vöruskrá!B:B,0))),"Engir skráðir"))</f>
        <v>Fiskur</v>
      </c>
      <c r="F334" s="214">
        <f>IF(B334="","",IFERROR(INDEX(Vöruskrá!H:H,MATCH(B334,Vöruskrá!B:B,0)),""))</f>
        <v>0</v>
      </c>
      <c r="G334" s="215">
        <f>IF(OR(B334="",C334=""),"",IFERROR(INDEX(Vöruskrá!J:J,MATCH(B334,Vöruskrá!B:B,0))*C334/100000,""))</f>
        <v>77.594999999999999</v>
      </c>
      <c r="H334" s="215">
        <f>IF(OR(B334="",C334=""),"",IFERROR(INDEX(Vöruskrá!K:K,MATCH(B334,Vöruskrá!B:B,0))*C334/100000,""))</f>
        <v>0.54316500000000001</v>
      </c>
      <c r="I334" s="215">
        <f>IF(OR(B334="",C334=""),"",IFERROR(INDEX(Vöruskrá!L:L,MATCH(B334,Vöruskrá!B:B,0))*C334/100000,""))</f>
        <v>7.7594999999999997E-2</v>
      </c>
      <c r="J334" s="215">
        <f>IF(OR(B334="",C334=""),"",IFERROR(INDEX(Vöruskrá!M:M,MATCH(B334,Vöruskrá!B:B,0))*C334/100000,""))</f>
        <v>0</v>
      </c>
      <c r="K334" s="215">
        <f>IF(OR(B334="",C334=""),"",IFERROR(INDEX(Vöruskrá!N:N,MATCH(B334,Vöruskrá!B:B,0))*C334/100000,""))</f>
        <v>0</v>
      </c>
      <c r="L334" s="215">
        <f>IF(OR(B334="",C334=""),"",IFERROR(INDEX(Vöruskrá!O:O,MATCH(B334,Vöruskrá!B:B,0))*C334/100000,""))</f>
        <v>17.84685</v>
      </c>
      <c r="M334" s="215">
        <f>IF(OR(B334="",C334=""),"",IFERROR(INDEX(Vöruskrá!P:P,MATCH(B334,Vöruskrá!B:B,0))*C334/100000,""))</f>
        <v>0.23278499999999999</v>
      </c>
      <c r="N334" s="215">
        <f>IF(OR(B334="",C334=""),"",IFERROR(INDEX(Vöruskrá!Q:Q,MATCH(B334,Vöruskrá!B:B,0))*C334/100000,""))</f>
        <v>0</v>
      </c>
      <c r="O334" s="216">
        <f>IF(OR(B334="",C334=""),"",IFERROR(C334/1000*INDEX(Vöruskrá!R:R,MATCH(B334,Vöruskrá!B:B,0))/1000,""))</f>
        <v>0</v>
      </c>
      <c r="P334" s="217"/>
      <c r="Q334" s="252"/>
      <c r="R334" s="253"/>
    </row>
    <row r="335" spans="1:18">
      <c r="A335" s="219"/>
      <c r="B335" s="219" t="s">
        <v>3641</v>
      </c>
      <c r="C335" s="220">
        <v>9699</v>
      </c>
      <c r="D335" s="214">
        <f>IF(B335="","",IFERROR(INDEX(Vöruskrá!F:F,MATCH(B335,Vöruskrá!B:B,0)),""))</f>
        <v>0</v>
      </c>
      <c r="E335" s="214" t="str">
        <f>IF(B335="","",IFERROR(IF(INDEX(Vöruskrá!G:G,MATCH(B335,Vöruskrá!B:B,0))="","Engir skráðir",INDEX(Vöruskrá!G:G,MATCH(B335,Vöruskrá!B:B,0))),"Engir skráðir"))</f>
        <v>Engir skráðir</v>
      </c>
      <c r="F335" s="214">
        <f>IF(B335="","",IFERROR(INDEX(Vöruskrá!H:H,MATCH(B335,Vöruskrá!B:B,0)),""))</f>
        <v>0</v>
      </c>
      <c r="G335" s="215">
        <f>IF(OR(B335="",C335=""),"",IFERROR(INDEX(Vöruskrá!J:J,MATCH(B335,Vöruskrá!B:B,0))*C335/100000,""))</f>
        <v>0</v>
      </c>
      <c r="H335" s="215">
        <f>IF(OR(B335="",C335=""),"",IFERROR(INDEX(Vöruskrá!K:K,MATCH(B335,Vöruskrá!B:B,0))*C335/100000,""))</f>
        <v>0</v>
      </c>
      <c r="I335" s="215">
        <f>IF(OR(B335="",C335=""),"",IFERROR(INDEX(Vöruskrá!L:L,MATCH(B335,Vöruskrá!B:B,0))*C335/100000,""))</f>
        <v>0</v>
      </c>
      <c r="J335" s="215">
        <f>IF(OR(B335="",C335=""),"",IFERROR(INDEX(Vöruskrá!M:M,MATCH(B335,Vöruskrá!B:B,0))*C335/100000,""))</f>
        <v>0</v>
      </c>
      <c r="K335" s="215">
        <f>IF(OR(B335="",C335=""),"",IFERROR(INDEX(Vöruskrá!N:N,MATCH(B335,Vöruskrá!B:B,0))*C335/100000,""))</f>
        <v>0</v>
      </c>
      <c r="L335" s="215">
        <f>IF(OR(B335="",C335=""),"",IFERROR(INDEX(Vöruskrá!O:O,MATCH(B335,Vöruskrá!B:B,0))*C335/100000,""))</f>
        <v>0</v>
      </c>
      <c r="M335" s="215">
        <f>IF(OR(B335="",C335=""),"",IFERROR(INDEX(Vöruskrá!P:P,MATCH(B335,Vöruskrá!B:B,0))*C335/100000,""))</f>
        <v>0</v>
      </c>
      <c r="N335" s="215">
        <f>IF(OR(B335="",C335=""),"",IFERROR(INDEX(Vöruskrá!Q:Q,MATCH(B335,Vöruskrá!B:B,0))*C335/100000,""))</f>
        <v>0</v>
      </c>
      <c r="O335" s="216">
        <f>IF(OR(B335="",C335=""),"",IFERROR(C335/1000*INDEX(Vöruskrá!R:R,MATCH(B335,Vöruskrá!B:B,0))/1000,""))</f>
        <v>0</v>
      </c>
      <c r="P335" s="219"/>
      <c r="Q335" s="204"/>
      <c r="R335" s="6"/>
    </row>
    <row r="336" spans="1:18">
      <c r="A336" s="217"/>
      <c r="B336" s="217" t="s">
        <v>2420</v>
      </c>
      <c r="C336" s="218">
        <v>4850</v>
      </c>
      <c r="D336" s="214">
        <f>IF(B336="","",IFERROR(INDEX(Vöruskrá!F:F,MATCH(B336,Vöruskrá!B:B,0)),""))</f>
        <v>0</v>
      </c>
      <c r="E336" s="214" t="str">
        <f>IF(B336="","",IFERROR(IF(INDEX(Vöruskrá!G:G,MATCH(B336,Vöruskrá!B:B,0))="","Engir skráðir",INDEX(Vöruskrá!G:G,MATCH(B336,Vöruskrá!B:B,0))),"Engir skráðir"))</f>
        <v>Engir skráðir</v>
      </c>
      <c r="F336" s="214">
        <f>IF(B336="","",IFERROR(INDEX(Vöruskrá!H:H,MATCH(B336,Vöruskrá!B:B,0)),""))</f>
        <v>0</v>
      </c>
      <c r="G336" s="215">
        <f>IF(OR(B336="",C336=""),"",IFERROR(INDEX(Vöruskrá!J:J,MATCH(B336,Vöruskrá!B:B,0))*C336/100000,""))</f>
        <v>0</v>
      </c>
      <c r="H336" s="215">
        <f>IF(OR(B336="",C336=""),"",IFERROR(INDEX(Vöruskrá!K:K,MATCH(B336,Vöruskrá!B:B,0))*C336/100000,""))</f>
        <v>0</v>
      </c>
      <c r="I336" s="215">
        <f>IF(OR(B336="",C336=""),"",IFERROR(INDEX(Vöruskrá!L:L,MATCH(B336,Vöruskrá!B:B,0))*C336/100000,""))</f>
        <v>0</v>
      </c>
      <c r="J336" s="215">
        <f>IF(OR(B336="",C336=""),"",IFERROR(INDEX(Vöruskrá!M:M,MATCH(B336,Vöruskrá!B:B,0))*C336/100000,""))</f>
        <v>0</v>
      </c>
      <c r="K336" s="215">
        <f>IF(OR(B336="",C336=""),"",IFERROR(INDEX(Vöruskrá!N:N,MATCH(B336,Vöruskrá!B:B,0))*C336/100000,""))</f>
        <v>0</v>
      </c>
      <c r="L336" s="215">
        <f>IF(OR(B336="",C336=""),"",IFERROR(INDEX(Vöruskrá!O:O,MATCH(B336,Vöruskrá!B:B,0))*C336/100000,""))</f>
        <v>0</v>
      </c>
      <c r="M336" s="215">
        <f>IF(OR(B336="",C336=""),"",IFERROR(INDEX(Vöruskrá!P:P,MATCH(B336,Vöruskrá!B:B,0))*C336/100000,""))</f>
        <v>0</v>
      </c>
      <c r="N336" s="215">
        <f>IF(OR(B336="",C336=""),"",IFERROR(INDEX(Vöruskrá!Q:Q,MATCH(B336,Vöruskrá!B:B,0))*C336/100000,""))</f>
        <v>0</v>
      </c>
      <c r="O336" s="216">
        <f>IF(OR(B336="",C336=""),"",IFERROR(C336/1000*INDEX(Vöruskrá!R:R,MATCH(B336,Vöruskrá!B:B,0))/1000,""))</f>
        <v>0</v>
      </c>
      <c r="P336" s="217"/>
      <c r="Q336" s="203"/>
      <c r="R336" s="27"/>
    </row>
    <row r="337" spans="1:18">
      <c r="A337" s="219"/>
      <c r="B337" s="219" t="s">
        <v>3640</v>
      </c>
      <c r="C337" s="220">
        <v>2910</v>
      </c>
      <c r="D337" s="214">
        <f>IF(B337="","",IFERROR(INDEX(Vöruskrá!F:F,MATCH(B337,Vöruskrá!B:B,0)),""))</f>
        <v>0</v>
      </c>
      <c r="E337" s="214" t="str">
        <f>IF(B337="","",IFERROR(IF(INDEX(Vöruskrá!G:G,MATCH(B337,Vöruskrá!B:B,0))="","Engir skráðir",INDEX(Vöruskrá!G:G,MATCH(B337,Vöruskrá!B:B,0))),"Engir skráðir"))</f>
        <v>Engir skráðir</v>
      </c>
      <c r="F337" s="214">
        <f>IF(B337="","",IFERROR(INDEX(Vöruskrá!H:H,MATCH(B337,Vöruskrá!B:B,0)),""))</f>
        <v>0</v>
      </c>
      <c r="G337" s="215">
        <f>IF(OR(B337="",C337=""),"",IFERROR(INDEX(Vöruskrá!J:J,MATCH(B337,Vöruskrá!B:B,0))*C337/100000,""))</f>
        <v>0</v>
      </c>
      <c r="H337" s="215">
        <f>IF(OR(B337="",C337=""),"",IFERROR(INDEX(Vöruskrá!K:K,MATCH(B337,Vöruskrá!B:B,0))*C337/100000,""))</f>
        <v>0</v>
      </c>
      <c r="I337" s="215">
        <f>IF(OR(B337="",C337=""),"",IFERROR(INDEX(Vöruskrá!L:L,MATCH(B337,Vöruskrá!B:B,0))*C337/100000,""))</f>
        <v>0</v>
      </c>
      <c r="J337" s="215">
        <f>IF(OR(B337="",C337=""),"",IFERROR(INDEX(Vöruskrá!M:M,MATCH(B337,Vöruskrá!B:B,0))*C337/100000,""))</f>
        <v>0</v>
      </c>
      <c r="K337" s="215">
        <f>IF(OR(B337="",C337=""),"",IFERROR(INDEX(Vöruskrá!N:N,MATCH(B337,Vöruskrá!B:B,0))*C337/100000,""))</f>
        <v>0</v>
      </c>
      <c r="L337" s="215">
        <f>IF(OR(B337="",C337=""),"",IFERROR(INDEX(Vöruskrá!O:O,MATCH(B337,Vöruskrá!B:B,0))*C337/100000,""))</f>
        <v>0</v>
      </c>
      <c r="M337" s="215">
        <f>IF(OR(B337="",C337=""),"",IFERROR(INDEX(Vöruskrá!P:P,MATCH(B337,Vöruskrá!B:B,0))*C337/100000,""))</f>
        <v>0</v>
      </c>
      <c r="N337" s="215">
        <f>IF(OR(B337="",C337=""),"",IFERROR(INDEX(Vöruskrá!Q:Q,MATCH(B337,Vöruskrá!B:B,0))*C337/100000,""))</f>
        <v>0</v>
      </c>
      <c r="O337" s="216">
        <f>IF(OR(B337="",C337=""),"",IFERROR(C337/1000*INDEX(Vöruskrá!R:R,MATCH(B337,Vöruskrá!B:B,0))/1000,""))</f>
        <v>0</v>
      </c>
      <c r="P337" s="219"/>
      <c r="Q337" s="204"/>
      <c r="R337" s="6"/>
    </row>
    <row r="338" spans="1:18">
      <c r="A338" s="217"/>
      <c r="B338" s="217" t="s">
        <v>299</v>
      </c>
      <c r="C338" s="218">
        <v>776</v>
      </c>
      <c r="D338" s="214" t="str">
        <f>IF(B338="","",IFERROR(INDEX(Vöruskrá!F:F,MATCH(B338,Vöruskrá!B:B,0)),""))</f>
        <v>Salt (salt, kekkjavarnarefni E535, lyftiefni E500).</v>
      </c>
      <c r="E338" s="214" t="str">
        <f>IF(B338="","",IFERROR(IF(INDEX(Vöruskrá!G:G,MATCH(B338,Vöruskrá!B:B,0))="","Engir skráðir",INDEX(Vöruskrá!G:G,MATCH(B338,Vöruskrá!B:B,0))),"Engir skráðir"))</f>
        <v>Engir skráðir</v>
      </c>
      <c r="F338" s="214" t="str">
        <f>IF(B338="","",IFERROR(INDEX(Vöruskrá!H:H,MATCH(B338,Vöruskrá!B:B,0)),""))</f>
        <v>Framleitt á svæði þar sem unnið er með mjólk, glúten, egg, sesam, sellerí, soja og sinnep.</v>
      </c>
      <c r="G338" s="215">
        <f>IF(OR(B338="",C338=""),"",IFERROR(INDEX(Vöruskrá!J:J,MATCH(B338,Vöruskrá!B:B,0))*C338/100000,""))</f>
        <v>0</v>
      </c>
      <c r="H338" s="215">
        <f>IF(OR(B338="",C338=""),"",IFERROR(INDEX(Vöruskrá!K:K,MATCH(B338,Vöruskrá!B:B,0))*C338/100000,""))</f>
        <v>0</v>
      </c>
      <c r="I338" s="215">
        <f>IF(OR(B338="",C338=""),"",IFERROR(INDEX(Vöruskrá!L:L,MATCH(B338,Vöruskrá!B:B,0))*C338/100000,""))</f>
        <v>0</v>
      </c>
      <c r="J338" s="215">
        <f>IF(OR(B338="",C338=""),"",IFERROR(INDEX(Vöruskrá!M:M,MATCH(B338,Vöruskrá!B:B,0))*C338/100000,""))</f>
        <v>0</v>
      </c>
      <c r="K338" s="215">
        <f>IF(OR(B338="",C338=""),"",IFERROR(INDEX(Vöruskrá!N:N,MATCH(B338,Vöruskrá!B:B,0))*C338/100000,""))</f>
        <v>0</v>
      </c>
      <c r="L338" s="215">
        <f>IF(OR(B338="",C338=""),"",IFERROR(INDEX(Vöruskrá!O:O,MATCH(B338,Vöruskrá!B:B,0))*C338/100000,""))</f>
        <v>0</v>
      </c>
      <c r="M338" s="215">
        <f>IF(OR(B338="",C338=""),"",IFERROR(INDEX(Vöruskrá!P:P,MATCH(B338,Vöruskrá!B:B,0))*C338/100000,""))</f>
        <v>0.77600000000000002</v>
      </c>
      <c r="N338" s="215">
        <f>IF(OR(B338="",C338=""),"",IFERROR(INDEX(Vöruskrá!Q:Q,MATCH(B338,Vöruskrá!B:B,0))*C338/100000,""))</f>
        <v>0</v>
      </c>
      <c r="O338" s="216">
        <f>IF(OR(B338="",C338=""),"",IFERROR(C338/1000*INDEX(Vöruskrá!R:R,MATCH(B338,Vöruskrá!B:B,0))/1000,""))</f>
        <v>0</v>
      </c>
      <c r="P338" s="217"/>
      <c r="Q338" s="203"/>
      <c r="R338" s="27"/>
    </row>
    <row r="339" spans="1:18">
      <c r="A339" s="219"/>
      <c r="B339" s="219" t="s">
        <v>819</v>
      </c>
      <c r="C339" s="220">
        <v>291</v>
      </c>
      <c r="D339" s="214" t="str">
        <f>IF(B339="","",IFERROR(INDEX(Vöruskrá!F:F,MATCH(B339,Vöruskrá!B:B,0)),""))</f>
        <v>Svartur pipar 100% (Piper nigrum), hitaþurrkað.</v>
      </c>
      <c r="E339" s="214" t="str">
        <f>IF(B339="","",IFERROR(IF(INDEX(Vöruskrá!G:G,MATCH(B339,Vöruskrá!B:B,0))="","Engir skráðir",INDEX(Vöruskrá!G:G,MATCH(B339,Vöruskrá!B:B,0))),"Engir skráðir"))</f>
        <v>Engir skráðir</v>
      </c>
      <c r="F339" s="214" t="str">
        <f>IF(B339="","",IFERROR(INDEX(Vöruskrá!H:H,MATCH(B339,Vöruskrá!B:B,0)),""))</f>
        <v>Framleitt á svæði þar sem unnið er með glúten, fisk, krabbadýr, lindýr, mjólk, soja, sellerí, sinnep og sesam.</v>
      </c>
      <c r="G339" s="215">
        <f>IF(OR(B339="",C339=""),"",IFERROR(INDEX(Vöruskrá!J:J,MATCH(B339,Vöruskrá!B:B,0))*C339/100000,""))</f>
        <v>1.1232599999999999</v>
      </c>
      <c r="H339" s="215">
        <f>IF(OR(B339="",C339=""),"",IFERROR(INDEX(Vöruskrá!K:K,MATCH(B339,Vöruskrá!B:B,0))*C339/100000,""))</f>
        <v>9.6029999999999987E-3</v>
      </c>
      <c r="I339" s="215">
        <f>IF(OR(B339="",C339=""),"",IFERROR(INDEX(Vöruskrá!L:L,MATCH(B339,Vöruskrá!B:B,0))*C339/100000,""))</f>
        <v>2.9099999999999998E-3</v>
      </c>
      <c r="J339" s="215">
        <f>IF(OR(B339="",C339=""),"",IFERROR(INDEX(Vöruskrá!M:M,MATCH(B339,Vöruskrá!B:B,0))*C339/100000,""))</f>
        <v>0.18915000000000001</v>
      </c>
      <c r="K339" s="215">
        <f>IF(OR(B339="",C339=""),"",IFERROR(INDEX(Vöruskrá!N:N,MATCH(B339,Vöruskrá!B:B,0))*C339/100000,""))</f>
        <v>1.7459999999999999E-3</v>
      </c>
      <c r="L339" s="215">
        <f>IF(OR(B339="",C339=""),"",IFERROR(INDEX(Vöruskrá!O:O,MATCH(B339,Vöruskrá!B:B,0))*C339/100000,""))</f>
        <v>3.2009999999999997E-2</v>
      </c>
      <c r="M339" s="215">
        <f>IF(OR(B339="",C339=""),"",IFERROR(INDEX(Vöruskrá!P:P,MATCH(B339,Vöruskrá!B:B,0))*C339/100000,""))</f>
        <v>2.9100000000000003E-4</v>
      </c>
      <c r="N339" s="215">
        <f>IF(OR(B339="",C339=""),"",IFERROR(INDEX(Vöruskrá!Q:Q,MATCH(B339,Vöruskrá!B:B,0))*C339/100000,""))</f>
        <v>0</v>
      </c>
      <c r="O339" s="216">
        <f>IF(OR(B339="",C339=""),"",IFERROR(C339/1000*INDEX(Vöruskrá!R:R,MATCH(B339,Vöruskrá!B:B,0))/1000,""))</f>
        <v>0</v>
      </c>
      <c r="P339" s="219"/>
      <c r="Q339" s="204"/>
      <c r="R339" s="6"/>
    </row>
    <row r="340" spans="1:18">
      <c r="A340" s="217"/>
      <c r="B340" s="217" t="s">
        <v>1270</v>
      </c>
      <c r="C340" s="218">
        <v>3880</v>
      </c>
      <c r="D340" s="214" t="str">
        <f>IF(B340="","",IFERROR(INDEX(Vöruskrá!F:F,MATCH(B340,Vöruskrá!B:B,0)),""))</f>
        <v>Repjuolía</v>
      </c>
      <c r="E340" s="214" t="str">
        <f>IF(B340="","",IFERROR(IF(INDEX(Vöruskrá!G:G,MATCH(B340,Vöruskrá!B:B,0))="","Engir skráðir",INDEX(Vöruskrá!G:G,MATCH(B340,Vöruskrá!B:B,0))),"Engir skráðir"))</f>
        <v>Engir skráðir</v>
      </c>
      <c r="F340" s="214">
        <f>IF(B340="","",IFERROR(INDEX(Vöruskrá!H:H,MATCH(B340,Vöruskrá!B:B,0)),""))</f>
        <v>0</v>
      </c>
      <c r="G340" s="215">
        <f>IF(OR(B340="",C340=""),"",IFERROR(INDEX(Vöruskrá!J:J,MATCH(B340,Vöruskrá!B:B,0))*C340/100000,""))</f>
        <v>34.92</v>
      </c>
      <c r="H340" s="215">
        <f>IF(OR(B340="",C340=""),"",IFERROR(INDEX(Vöruskrá!K:K,MATCH(B340,Vöruskrá!B:B,0))*C340/100000,""))</f>
        <v>3.88</v>
      </c>
      <c r="I340" s="215">
        <f>IF(OR(B340="",C340=""),"",IFERROR(INDEX(Vöruskrá!L:L,MATCH(B340,Vöruskrá!B:B,0))*C340/100000,""))</f>
        <v>0.27160000000000001</v>
      </c>
      <c r="J340" s="215">
        <f>IF(OR(B340="",C340=""),"",IFERROR(INDEX(Vöruskrá!M:M,MATCH(B340,Vöruskrá!B:B,0))*C340/100000,""))</f>
        <v>2.5219999999999998</v>
      </c>
      <c r="K340" s="215">
        <f>IF(OR(B340="",C340=""),"",IFERROR(INDEX(Vöruskrá!N:N,MATCH(B340,Vöruskrá!B:B,0))*C340/100000,""))</f>
        <v>1.0669999999999999</v>
      </c>
      <c r="L340" s="215">
        <f>IF(OR(B340="",C340=""),"",IFERROR(INDEX(Vöruskrá!O:O,MATCH(B340,Vöruskrá!B:B,0))*C340/100000,""))</f>
        <v>0</v>
      </c>
      <c r="M340" s="215">
        <f>IF(OR(B340="",C340=""),"",IFERROR(INDEX(Vöruskrá!P:P,MATCH(B340,Vöruskrá!B:B,0))*C340/100000,""))</f>
        <v>0</v>
      </c>
      <c r="N340" s="215">
        <f>IF(OR(B340="",C340=""),"",IFERROR(INDEX(Vöruskrá!Q:Q,MATCH(B340,Vöruskrá!B:B,0))*C340/100000,""))</f>
        <v>0</v>
      </c>
      <c r="O340" s="216">
        <f>IF(OR(B340="",C340=""),"",IFERROR(C340/1000*INDEX(Vöruskrá!R:R,MATCH(B340,Vöruskrá!B:B,0))/1000,""))</f>
        <v>0</v>
      </c>
      <c r="P340" s="217"/>
      <c r="Q340" s="250"/>
      <c r="R340" s="251"/>
    </row>
    <row r="341" spans="1:18" ht="50">
      <c r="A341" s="176" t="s">
        <v>3714</v>
      </c>
      <c r="B341" s="176"/>
      <c r="C341" s="177"/>
      <c r="D341" s="211" t="str">
        <f>_xlfn.TEXTJOIN(" | ",TRUE,D342:D349)</f>
        <v>Ýsa | 0 | 0 | 0 | Þurrkuð og möluð paprika (Capsicum annuum) | Hvítlauksduft 100% | Salt (salt, kekkjavarnarefni E535, lyftiefni E500). | Repjuolía</v>
      </c>
      <c r="E341" s="211" t="str" cm="1">
        <f t="array" ref="E341">IFERROR(_xlfn.TEXTJOIN(", ",TRUE,_xlfn.UNIQUE(_xlfn._xlws.FILTER(E342:E349,(E342:E349&lt;&gt;"Engir skráðir")*(E342:E349&lt;&gt;"")))),"Engir skráðir")</f>
        <v>Fiskur</v>
      </c>
      <c r="F341" s="211"/>
      <c r="G341" s="212">
        <f>IFERROR(SUM(G342:G349)/(SUM($C$342:$C$349)/100000),"")</f>
        <v>120.69205692056921</v>
      </c>
      <c r="H341" s="212">
        <f>IFERROR(SUM(H342:H349)/(SUM($C$342:$C$349)/100000),"")</f>
        <v>5.2966059660596594</v>
      </c>
      <c r="I341" s="212">
        <f>IFERROR(SUM(I342:I349)/(SUM($C$342:$C$349)/100000),"")</f>
        <v>0.41905819058190585</v>
      </c>
      <c r="J341" s="212">
        <f>IFERROR(SUM(J342:J349)/(SUM($C$342:$C$349)/100000),"")</f>
        <v>3.8648386483864834</v>
      </c>
      <c r="K341" s="212">
        <f>IFERROR(SUM(K342:K349)/(SUM($C$342:$C$349)/100000),"")</f>
        <v>1.4836398363983638</v>
      </c>
      <c r="L341" s="212">
        <f>IFERROR(SUM(L342:L349)/(SUM($C$342:$C$349)/100000),"")</f>
        <v>17.325793257932574</v>
      </c>
      <c r="M341" s="212">
        <f>IFERROR(SUM(M342:M349)/(SUM($C$342:$C$349)/100000),"")</f>
        <v>1.1546635466354662</v>
      </c>
      <c r="N341" s="212">
        <f>IFERROR(SUM(N342:N349)/(SUM($C$342:$C$349)/100000),"")</f>
        <v>0.32550325503255034</v>
      </c>
      <c r="O341" s="213" t="str">
        <f>IF(OR(B341="",C341=""),"",IFERROR(C341/1000*INDEX(Vöruskrá!R:R,MATCH(B341,Vöruskrá!B:B,0))/1000,""))</f>
        <v/>
      </c>
      <c r="P341" s="245" t="s">
        <v>3715</v>
      </c>
      <c r="Q341" s="244" t="s">
        <v>3875</v>
      </c>
      <c r="R341" s="243" t="s">
        <v>3876</v>
      </c>
    </row>
    <row r="342" spans="1:18">
      <c r="A342" s="217"/>
      <c r="B342" s="217" t="s">
        <v>926</v>
      </c>
      <c r="C342" s="218">
        <v>74419</v>
      </c>
      <c r="D342" s="214" t="str">
        <f>IF(B342="","",IFERROR(INDEX(Vöruskrá!F:F,MATCH(B342,Vöruskrá!B:B,0)),""))</f>
        <v>Ýsa</v>
      </c>
      <c r="E342" s="214" t="str">
        <f>IF(B342="","",IFERROR(IF(INDEX(Vöruskrá!G:G,MATCH(B342,Vöruskrá!B:B,0))="","Engir skráðir",INDEX(Vöruskrá!G:G,MATCH(B342,Vöruskrá!B:B,0))),"Engir skráðir"))</f>
        <v>Fiskur</v>
      </c>
      <c r="F342" s="214">
        <f>IF(B342="","",IFERROR(INDEX(Vöruskrá!H:H,MATCH(B342,Vöruskrá!B:B,0)),""))</f>
        <v>0</v>
      </c>
      <c r="G342" s="215">
        <f>IF(OR(B342="",C342=""),"",IFERROR(INDEX(Vöruskrá!J:J,MATCH(B342,Vöruskrá!B:B,0))*C342/100000,""))</f>
        <v>74.418999999999997</v>
      </c>
      <c r="H342" s="215">
        <f>IF(OR(B342="",C342=""),"",IFERROR(INDEX(Vöruskrá!K:K,MATCH(B342,Vöruskrá!B:B,0))*C342/100000,""))</f>
        <v>0.52093299999999998</v>
      </c>
      <c r="I342" s="215">
        <f>IF(OR(B342="",C342=""),"",IFERROR(INDEX(Vöruskrá!L:L,MATCH(B342,Vöruskrá!B:B,0))*C342/100000,""))</f>
        <v>7.4418999999999999E-2</v>
      </c>
      <c r="J342" s="215">
        <f>IF(OR(B342="",C342=""),"",IFERROR(INDEX(Vöruskrá!M:M,MATCH(B342,Vöruskrá!B:B,0))*C342/100000,""))</f>
        <v>0</v>
      </c>
      <c r="K342" s="215">
        <f>IF(OR(B342="",C342=""),"",IFERROR(INDEX(Vöruskrá!N:N,MATCH(B342,Vöruskrá!B:B,0))*C342/100000,""))</f>
        <v>0</v>
      </c>
      <c r="L342" s="215">
        <f>IF(OR(B342="",C342=""),"",IFERROR(INDEX(Vöruskrá!O:O,MATCH(B342,Vöruskrá!B:B,0))*C342/100000,""))</f>
        <v>17.11637</v>
      </c>
      <c r="M342" s="215">
        <f>IF(OR(B342="",C342=""),"",IFERROR(INDEX(Vöruskrá!P:P,MATCH(B342,Vöruskrá!B:B,0))*C342/100000,""))</f>
        <v>0.22325700000000001</v>
      </c>
      <c r="N342" s="215">
        <f>IF(OR(B342="",C342=""),"",IFERROR(INDEX(Vöruskrá!Q:Q,MATCH(B342,Vöruskrá!B:B,0))*C342/100000,""))</f>
        <v>0</v>
      </c>
      <c r="O342" s="216">
        <f>IF(OR(B342="",C342=""),"",IFERROR(C342/1000*INDEX(Vöruskrá!R:R,MATCH(B342,Vöruskrá!B:B,0))/1000,""))</f>
        <v>0</v>
      </c>
      <c r="P342" s="217"/>
      <c r="Q342" s="252"/>
      <c r="R342" s="253"/>
    </row>
    <row r="343" spans="1:18">
      <c r="A343" s="219"/>
      <c r="B343" s="219" t="s">
        <v>3640</v>
      </c>
      <c r="C343" s="220">
        <v>4651</v>
      </c>
      <c r="D343" s="214">
        <f>IF(B343="","",IFERROR(INDEX(Vöruskrá!F:F,MATCH(B343,Vöruskrá!B:B,0)),""))</f>
        <v>0</v>
      </c>
      <c r="E343" s="214" t="str">
        <f>IF(B343="","",IFERROR(IF(INDEX(Vöruskrá!G:G,MATCH(B343,Vöruskrá!B:B,0))="","Engir skráðir",INDEX(Vöruskrá!G:G,MATCH(B343,Vöruskrá!B:B,0))),"Engir skráðir"))</f>
        <v>Engir skráðir</v>
      </c>
      <c r="F343" s="214">
        <f>IF(B343="","",IFERROR(INDEX(Vöruskrá!H:H,MATCH(B343,Vöruskrá!B:B,0)),""))</f>
        <v>0</v>
      </c>
      <c r="G343" s="215">
        <f>IF(OR(B343="",C343=""),"",IFERROR(INDEX(Vöruskrá!J:J,MATCH(B343,Vöruskrá!B:B,0))*C343/100000,""))</f>
        <v>0</v>
      </c>
      <c r="H343" s="215">
        <f>IF(OR(B343="",C343=""),"",IFERROR(INDEX(Vöruskrá!K:K,MATCH(B343,Vöruskrá!B:B,0))*C343/100000,""))</f>
        <v>0</v>
      </c>
      <c r="I343" s="215">
        <f>IF(OR(B343="",C343=""),"",IFERROR(INDEX(Vöruskrá!L:L,MATCH(B343,Vöruskrá!B:B,0))*C343/100000,""))</f>
        <v>0</v>
      </c>
      <c r="J343" s="215">
        <f>IF(OR(B343="",C343=""),"",IFERROR(INDEX(Vöruskrá!M:M,MATCH(B343,Vöruskrá!B:B,0))*C343/100000,""))</f>
        <v>0</v>
      </c>
      <c r="K343" s="215">
        <f>IF(OR(B343="",C343=""),"",IFERROR(INDEX(Vöruskrá!N:N,MATCH(B343,Vöruskrá!B:B,0))*C343/100000,""))</f>
        <v>0</v>
      </c>
      <c r="L343" s="215">
        <f>IF(OR(B343="",C343=""),"",IFERROR(INDEX(Vöruskrá!O:O,MATCH(B343,Vöruskrá!B:B,0))*C343/100000,""))</f>
        <v>0</v>
      </c>
      <c r="M343" s="215">
        <f>IF(OR(B343="",C343=""),"",IFERROR(INDEX(Vöruskrá!P:P,MATCH(B343,Vöruskrá!B:B,0))*C343/100000,""))</f>
        <v>0</v>
      </c>
      <c r="N343" s="215">
        <f>IF(OR(B343="",C343=""),"",IFERROR(INDEX(Vöruskrá!Q:Q,MATCH(B343,Vöruskrá!B:B,0))*C343/100000,""))</f>
        <v>0</v>
      </c>
      <c r="O343" s="216">
        <f>IF(OR(B343="",C343=""),"",IFERROR(C343/1000*INDEX(Vöruskrá!R:R,MATCH(B343,Vöruskrá!B:B,0))/1000,""))</f>
        <v>0</v>
      </c>
      <c r="P343" s="219"/>
      <c r="Q343" s="204"/>
      <c r="R343" s="6"/>
    </row>
    <row r="344" spans="1:18">
      <c r="A344" s="217"/>
      <c r="B344" s="217" t="s">
        <v>2420</v>
      </c>
      <c r="C344" s="218">
        <v>4651</v>
      </c>
      <c r="D344" s="214">
        <f>IF(B344="","",IFERROR(INDEX(Vöruskrá!F:F,MATCH(B344,Vöruskrá!B:B,0)),""))</f>
        <v>0</v>
      </c>
      <c r="E344" s="214" t="str">
        <f>IF(B344="","",IFERROR(IF(INDEX(Vöruskrá!G:G,MATCH(B344,Vöruskrá!B:B,0))="","Engir skráðir",INDEX(Vöruskrá!G:G,MATCH(B344,Vöruskrá!B:B,0))),"Engir skráðir"))</f>
        <v>Engir skráðir</v>
      </c>
      <c r="F344" s="214">
        <f>IF(B344="","",IFERROR(INDEX(Vöruskrá!H:H,MATCH(B344,Vöruskrá!B:B,0)),""))</f>
        <v>0</v>
      </c>
      <c r="G344" s="215">
        <f>IF(OR(B344="",C344=""),"",IFERROR(INDEX(Vöruskrá!J:J,MATCH(B344,Vöruskrá!B:B,0))*C344/100000,""))</f>
        <v>0</v>
      </c>
      <c r="H344" s="215">
        <f>IF(OR(B344="",C344=""),"",IFERROR(INDEX(Vöruskrá!K:K,MATCH(B344,Vöruskrá!B:B,0))*C344/100000,""))</f>
        <v>0</v>
      </c>
      <c r="I344" s="215">
        <f>IF(OR(B344="",C344=""),"",IFERROR(INDEX(Vöruskrá!L:L,MATCH(B344,Vöruskrá!B:B,0))*C344/100000,""))</f>
        <v>0</v>
      </c>
      <c r="J344" s="215">
        <f>IF(OR(B344="",C344=""),"",IFERROR(INDEX(Vöruskrá!M:M,MATCH(B344,Vöruskrá!B:B,0))*C344/100000,""))</f>
        <v>0</v>
      </c>
      <c r="K344" s="215">
        <f>IF(OR(B344="",C344=""),"",IFERROR(INDEX(Vöruskrá!N:N,MATCH(B344,Vöruskrá!B:B,0))*C344/100000,""))</f>
        <v>0</v>
      </c>
      <c r="L344" s="215">
        <f>IF(OR(B344="",C344=""),"",IFERROR(INDEX(Vöruskrá!O:O,MATCH(B344,Vöruskrá!B:B,0))*C344/100000,""))</f>
        <v>0</v>
      </c>
      <c r="M344" s="215">
        <f>IF(OR(B344="",C344=""),"",IFERROR(INDEX(Vöruskrá!P:P,MATCH(B344,Vöruskrá!B:B,0))*C344/100000,""))</f>
        <v>0</v>
      </c>
      <c r="N344" s="215">
        <f>IF(OR(B344="",C344=""),"",IFERROR(INDEX(Vöruskrá!Q:Q,MATCH(B344,Vöruskrá!B:B,0))*C344/100000,""))</f>
        <v>0</v>
      </c>
      <c r="O344" s="216">
        <f>IF(OR(B344="",C344=""),"",IFERROR(C344/1000*INDEX(Vöruskrá!R:R,MATCH(B344,Vöruskrá!B:B,0))/1000,""))</f>
        <v>0</v>
      </c>
      <c r="P344" s="217"/>
      <c r="Q344" s="203"/>
      <c r="R344" s="27"/>
    </row>
    <row r="345" spans="1:18">
      <c r="A345" s="219"/>
      <c r="B345" s="219" t="s">
        <v>3641</v>
      </c>
      <c r="C345" s="220">
        <v>9302</v>
      </c>
      <c r="D345" s="214">
        <f>IF(B345="","",IFERROR(INDEX(Vöruskrá!F:F,MATCH(B345,Vöruskrá!B:B,0)),""))</f>
        <v>0</v>
      </c>
      <c r="E345" s="214" t="str">
        <f>IF(B345="","",IFERROR(IF(INDEX(Vöruskrá!G:G,MATCH(B345,Vöruskrá!B:B,0))="","Engir skráðir",INDEX(Vöruskrá!G:G,MATCH(B345,Vöruskrá!B:B,0))),"Engir skráðir"))</f>
        <v>Engir skráðir</v>
      </c>
      <c r="F345" s="214">
        <f>IF(B345="","",IFERROR(INDEX(Vöruskrá!H:H,MATCH(B345,Vöruskrá!B:B,0)),""))</f>
        <v>0</v>
      </c>
      <c r="G345" s="215">
        <f>IF(OR(B345="",C345=""),"",IFERROR(INDEX(Vöruskrá!J:J,MATCH(B345,Vöruskrá!B:B,0))*C345/100000,""))</f>
        <v>0</v>
      </c>
      <c r="H345" s="215">
        <f>IF(OR(B345="",C345=""),"",IFERROR(INDEX(Vöruskrá!K:K,MATCH(B345,Vöruskrá!B:B,0))*C345/100000,""))</f>
        <v>0</v>
      </c>
      <c r="I345" s="215">
        <f>IF(OR(B345="",C345=""),"",IFERROR(INDEX(Vöruskrá!L:L,MATCH(B345,Vöruskrá!B:B,0))*C345/100000,""))</f>
        <v>0</v>
      </c>
      <c r="J345" s="215">
        <f>IF(OR(B345="",C345=""),"",IFERROR(INDEX(Vöruskrá!M:M,MATCH(B345,Vöruskrá!B:B,0))*C345/100000,""))</f>
        <v>0</v>
      </c>
      <c r="K345" s="215">
        <f>IF(OR(B345="",C345=""),"",IFERROR(INDEX(Vöruskrá!N:N,MATCH(B345,Vöruskrá!B:B,0))*C345/100000,""))</f>
        <v>0</v>
      </c>
      <c r="L345" s="215">
        <f>IF(OR(B345="",C345=""),"",IFERROR(INDEX(Vöruskrá!O:O,MATCH(B345,Vöruskrá!B:B,0))*C345/100000,""))</f>
        <v>0</v>
      </c>
      <c r="M345" s="215">
        <f>IF(OR(B345="",C345=""),"",IFERROR(INDEX(Vöruskrá!P:P,MATCH(B345,Vöruskrá!B:B,0))*C345/100000,""))</f>
        <v>0</v>
      </c>
      <c r="N345" s="215">
        <f>IF(OR(B345="",C345=""),"",IFERROR(INDEX(Vöruskrá!Q:Q,MATCH(B345,Vöruskrá!B:B,0))*C345/100000,""))</f>
        <v>0</v>
      </c>
      <c r="O345" s="216">
        <f>IF(OR(B345="",C345=""),"",IFERROR(C345/1000*INDEX(Vöruskrá!R:R,MATCH(B345,Vöruskrá!B:B,0))/1000,""))</f>
        <v>0</v>
      </c>
      <c r="P345" s="219"/>
      <c r="Q345" s="204"/>
      <c r="R345" s="6"/>
    </row>
    <row r="346" spans="1:18">
      <c r="A346" s="217"/>
      <c r="B346" s="217" t="s">
        <v>1026</v>
      </c>
      <c r="C346" s="218">
        <v>930</v>
      </c>
      <c r="D346" s="214" t="str">
        <f>IF(B346="","",IFERROR(INDEX(Vöruskrá!F:F,MATCH(B346,Vöruskrá!B:B,0)),""))</f>
        <v>Þurrkuð og möluð paprika (Capsicum annuum)</v>
      </c>
      <c r="E346" s="214" t="str">
        <f>IF(B346="","",IFERROR(IF(INDEX(Vöruskrá!G:G,MATCH(B346,Vöruskrá!B:B,0))="","Engir skráðir",INDEX(Vöruskrá!G:G,MATCH(B346,Vöruskrá!B:B,0))),"Engir skráðir"))</f>
        <v>Engir skráðir</v>
      </c>
      <c r="F346" s="214" t="str">
        <f>IF(B346="","",IFERROR(INDEX(Vöruskrá!H:H,MATCH(B346,Vöruskrá!B:B,0)),""))</f>
        <v>Framleitt á svæði þar sem unnið er með glúten, fisk, mjólk, soja, sellerí, sinnep og sesam.</v>
      </c>
      <c r="G346" s="215">
        <f>IF(OR(B346="",C346=""),"",IFERROR(INDEX(Vöruskrá!J:J,MATCH(B346,Vöruskrá!B:B,0))*C346/100000,""))</f>
        <v>2.6225999999999998</v>
      </c>
      <c r="H346" s="215">
        <f>IF(OR(B346="",C346=""),"",IFERROR(INDEX(Vöruskrá!K:K,MATCH(B346,Vöruskrá!B:B,0))*C346/100000,""))</f>
        <v>0.12089999999999999</v>
      </c>
      <c r="I346" s="215">
        <f>IF(OR(B346="",C346=""),"",IFERROR(INDEX(Vöruskrá!L:L,MATCH(B346,Vöruskrá!B:B,0))*C346/100000,""))</f>
        <v>1.8599999999999998E-2</v>
      </c>
      <c r="J346" s="215">
        <f>IF(OR(B346="",C346=""),"",IFERROR(INDEX(Vöruskrá!M:M,MATCH(B346,Vöruskrá!B:B,0))*C346/100000,""))</f>
        <v>0.50219999999999998</v>
      </c>
      <c r="K346" s="215">
        <f>IF(OR(B346="",C346=""),"",IFERROR(INDEX(Vöruskrá!N:N,MATCH(B346,Vöruskrá!B:B,0))*C346/100000,""))</f>
        <v>9.2999999999999999E-2</v>
      </c>
      <c r="L346" s="215">
        <f>IF(OR(B346="",C346=""),"",IFERROR(INDEX(Vöruskrá!O:O,MATCH(B346,Vöruskrá!B:B,0))*C346/100000,""))</f>
        <v>0.13020000000000001</v>
      </c>
      <c r="M346" s="215">
        <f>IF(OR(B346="",C346=""),"",IFERROR(INDEX(Vöruskrá!P:P,MATCH(B346,Vöruskrá!B:B,0))*C346/100000,""))</f>
        <v>9.3000000000000005E-4</v>
      </c>
      <c r="N346" s="215">
        <f>IF(OR(B346="",C346=""),"",IFERROR(INDEX(Vöruskrá!Q:Q,MATCH(B346,Vöruskrá!B:B,0))*C346/100000,""))</f>
        <v>0.32550000000000001</v>
      </c>
      <c r="O346" s="216">
        <f>IF(OR(B346="",C346=""),"",IFERROR(C346/1000*INDEX(Vöruskrá!R:R,MATCH(B346,Vöruskrá!B:B,0))/1000,""))</f>
        <v>0</v>
      </c>
      <c r="P346" s="217"/>
      <c r="Q346" s="203"/>
      <c r="R346" s="27"/>
    </row>
    <row r="347" spans="1:18">
      <c r="A347" s="219"/>
      <c r="B347" s="219" t="s">
        <v>315</v>
      </c>
      <c r="C347" s="220">
        <v>465</v>
      </c>
      <c r="D347" s="214" t="str">
        <f>IF(B347="","",IFERROR(INDEX(Vöruskrá!F:F,MATCH(B347,Vöruskrá!B:B,0)),""))</f>
        <v>Hvítlauksduft 100%</v>
      </c>
      <c r="E347" s="214" t="str">
        <f>IF(B347="","",IFERROR(IF(INDEX(Vöruskrá!G:G,MATCH(B347,Vöruskrá!B:B,0))="","Engir skráðir",INDEX(Vöruskrá!G:G,MATCH(B347,Vöruskrá!B:B,0))),"Engir skráðir"))</f>
        <v>Engir skráðir</v>
      </c>
      <c r="F347" s="214" t="str">
        <f>IF(B347="","",IFERROR(INDEX(Vöruskrá!H:H,MATCH(B347,Vöruskrá!B:B,0)),""))</f>
        <v>Framleitt á svæði þar sem unnið er með glúten, fisk, krabbadýr, lindýr, mjólk, soja, sellerí, sinnep og sesam.</v>
      </c>
      <c r="G347" s="215">
        <f>IF(OR(B347="",C347=""),"",IFERROR(INDEX(Vöruskrá!J:J,MATCH(B347,Vöruskrá!B:B,0))*C347/100000,""))</f>
        <v>1.7902499999999999</v>
      </c>
      <c r="H347" s="215">
        <f>IF(OR(B347="",C347=""),"",IFERROR(INDEX(Vöruskrá!K:K,MATCH(B347,Vöruskrá!B:B,0))*C347/100000,""))</f>
        <v>3.7200000000000002E-3</v>
      </c>
      <c r="I347" s="215">
        <f>IF(OR(B347="",C347=""),"",IFERROR(INDEX(Vöruskrá!L:L,MATCH(B347,Vöruskrá!B:B,0))*C347/100000,""))</f>
        <v>4.6500000000000003E-4</v>
      </c>
      <c r="J347" s="215">
        <f>IF(OR(B347="",C347=""),"",IFERROR(INDEX(Vöruskrá!M:M,MATCH(B347,Vöruskrá!B:B,0))*C347/100000,""))</f>
        <v>0.33944999999999997</v>
      </c>
      <c r="K347" s="215">
        <f>IF(OR(B347="",C347=""),"",IFERROR(INDEX(Vöruskrá!N:N,MATCH(B347,Vöruskrá!B:B,0))*C347/100000,""))</f>
        <v>0.1116</v>
      </c>
      <c r="L347" s="215">
        <f>IF(OR(B347="",C347=""),"",IFERROR(INDEX(Vöruskrá!O:O,MATCH(B347,Vöruskrá!B:B,0))*C347/100000,""))</f>
        <v>7.9049999999999995E-2</v>
      </c>
      <c r="M347" s="215">
        <f>IF(OR(B347="",C347=""),"",IFERROR(INDEX(Vöruskrá!P:P,MATCH(B347,Vöruskrá!B:B,0))*C347/100000,""))</f>
        <v>4.6500000000000003E-4</v>
      </c>
      <c r="N347" s="215">
        <f>IF(OR(B347="",C347=""),"",IFERROR(INDEX(Vöruskrá!Q:Q,MATCH(B347,Vöruskrá!B:B,0))*C347/100000,""))</f>
        <v>0</v>
      </c>
      <c r="O347" s="216">
        <f>IF(OR(B347="",C347=""),"",IFERROR(C347/1000*INDEX(Vöruskrá!R:R,MATCH(B347,Vöruskrá!B:B,0))/1000,""))</f>
        <v>0</v>
      </c>
      <c r="P347" s="219"/>
      <c r="Q347" s="204"/>
      <c r="R347" s="6"/>
    </row>
    <row r="348" spans="1:18">
      <c r="A348" s="217"/>
      <c r="B348" s="217" t="s">
        <v>299</v>
      </c>
      <c r="C348" s="218">
        <v>930</v>
      </c>
      <c r="D348" s="214" t="str">
        <f>IF(B348="","",IFERROR(INDEX(Vöruskrá!F:F,MATCH(B348,Vöruskrá!B:B,0)),""))</f>
        <v>Salt (salt, kekkjavarnarefni E535, lyftiefni E500).</v>
      </c>
      <c r="E348" s="214" t="str">
        <f>IF(B348="","",IFERROR(IF(INDEX(Vöruskrá!G:G,MATCH(B348,Vöruskrá!B:B,0))="","Engir skráðir",INDEX(Vöruskrá!G:G,MATCH(B348,Vöruskrá!B:B,0))),"Engir skráðir"))</f>
        <v>Engir skráðir</v>
      </c>
      <c r="F348" s="214" t="str">
        <f>IF(B348="","",IFERROR(INDEX(Vöruskrá!H:H,MATCH(B348,Vöruskrá!B:B,0)),""))</f>
        <v>Framleitt á svæði þar sem unnið er með mjólk, glúten, egg, sesam, sellerí, soja og sinnep.</v>
      </c>
      <c r="G348" s="215">
        <f>IF(OR(B348="",C348=""),"",IFERROR(INDEX(Vöruskrá!J:J,MATCH(B348,Vöruskrá!B:B,0))*C348/100000,""))</f>
        <v>0</v>
      </c>
      <c r="H348" s="215">
        <f>IF(OR(B348="",C348=""),"",IFERROR(INDEX(Vöruskrá!K:K,MATCH(B348,Vöruskrá!B:B,0))*C348/100000,""))</f>
        <v>0</v>
      </c>
      <c r="I348" s="215">
        <f>IF(OR(B348="",C348=""),"",IFERROR(INDEX(Vöruskrá!L:L,MATCH(B348,Vöruskrá!B:B,0))*C348/100000,""))</f>
        <v>0</v>
      </c>
      <c r="J348" s="215">
        <f>IF(OR(B348="",C348=""),"",IFERROR(INDEX(Vöruskrá!M:M,MATCH(B348,Vöruskrá!B:B,0))*C348/100000,""))</f>
        <v>0</v>
      </c>
      <c r="K348" s="215">
        <f>IF(OR(B348="",C348=""),"",IFERROR(INDEX(Vöruskrá!N:N,MATCH(B348,Vöruskrá!B:B,0))*C348/100000,""))</f>
        <v>0</v>
      </c>
      <c r="L348" s="215">
        <f>IF(OR(B348="",C348=""),"",IFERROR(INDEX(Vöruskrá!O:O,MATCH(B348,Vöruskrá!B:B,0))*C348/100000,""))</f>
        <v>0</v>
      </c>
      <c r="M348" s="215">
        <f>IF(OR(B348="",C348=""),"",IFERROR(INDEX(Vöruskrá!P:P,MATCH(B348,Vöruskrá!B:B,0))*C348/100000,""))</f>
        <v>0.93</v>
      </c>
      <c r="N348" s="215">
        <f>IF(OR(B348="",C348=""),"",IFERROR(INDEX(Vöruskrá!Q:Q,MATCH(B348,Vöruskrá!B:B,0))*C348/100000,""))</f>
        <v>0</v>
      </c>
      <c r="O348" s="216">
        <f>IF(OR(B348="",C348=""),"",IFERROR(C348/1000*INDEX(Vöruskrá!R:R,MATCH(B348,Vöruskrá!B:B,0))/1000,""))</f>
        <v>0</v>
      </c>
      <c r="P348" s="217"/>
      <c r="Q348" s="203"/>
      <c r="R348" s="27"/>
    </row>
    <row r="349" spans="1:18">
      <c r="A349" s="219"/>
      <c r="B349" s="219" t="s">
        <v>1270</v>
      </c>
      <c r="C349" s="220">
        <v>4651</v>
      </c>
      <c r="D349" s="214" t="str">
        <f>IF(B349="","",IFERROR(INDEX(Vöruskrá!F:F,MATCH(B349,Vöruskrá!B:B,0)),""))</f>
        <v>Repjuolía</v>
      </c>
      <c r="E349" s="214" t="str">
        <f>IF(B349="","",IFERROR(IF(INDEX(Vöruskrá!G:G,MATCH(B349,Vöruskrá!B:B,0))="","Engir skráðir",INDEX(Vöruskrá!G:G,MATCH(B349,Vöruskrá!B:B,0))),"Engir skráðir"))</f>
        <v>Engir skráðir</v>
      </c>
      <c r="F349" s="214">
        <f>IF(B349="","",IFERROR(INDEX(Vöruskrá!H:H,MATCH(B349,Vöruskrá!B:B,0)),""))</f>
        <v>0</v>
      </c>
      <c r="G349" s="215">
        <f>IF(OR(B349="",C349=""),"",IFERROR(INDEX(Vöruskrá!J:J,MATCH(B349,Vöruskrá!B:B,0))*C349/100000,""))</f>
        <v>41.859000000000002</v>
      </c>
      <c r="H349" s="215">
        <f>IF(OR(B349="",C349=""),"",IFERROR(INDEX(Vöruskrá!K:K,MATCH(B349,Vöruskrá!B:B,0))*C349/100000,""))</f>
        <v>4.6509999999999998</v>
      </c>
      <c r="I349" s="215">
        <f>IF(OR(B349="",C349=""),"",IFERROR(INDEX(Vöruskrá!L:L,MATCH(B349,Vöruskrá!B:B,0))*C349/100000,""))</f>
        <v>0.32557000000000003</v>
      </c>
      <c r="J349" s="215">
        <f>IF(OR(B349="",C349=""),"",IFERROR(INDEX(Vöruskrá!M:M,MATCH(B349,Vöruskrá!B:B,0))*C349/100000,""))</f>
        <v>3.0231499999999998</v>
      </c>
      <c r="K349" s="215">
        <f>IF(OR(B349="",C349=""),"",IFERROR(INDEX(Vöruskrá!N:N,MATCH(B349,Vöruskrá!B:B,0))*C349/100000,""))</f>
        <v>1.2790250000000001</v>
      </c>
      <c r="L349" s="215">
        <f>IF(OR(B349="",C349=""),"",IFERROR(INDEX(Vöruskrá!O:O,MATCH(B349,Vöruskrá!B:B,0))*C349/100000,""))</f>
        <v>0</v>
      </c>
      <c r="M349" s="215">
        <f>IF(OR(B349="",C349=""),"",IFERROR(INDEX(Vöruskrá!P:P,MATCH(B349,Vöruskrá!B:B,0))*C349/100000,""))</f>
        <v>0</v>
      </c>
      <c r="N349" s="215">
        <f>IF(OR(B349="",C349=""),"",IFERROR(INDEX(Vöruskrá!Q:Q,MATCH(B349,Vöruskrá!B:B,0))*C349/100000,""))</f>
        <v>0</v>
      </c>
      <c r="O349" s="216">
        <f>IF(OR(B349="",C349=""),"",IFERROR(C349/1000*INDEX(Vöruskrá!R:R,MATCH(B349,Vöruskrá!B:B,0))/1000,""))</f>
        <v>0</v>
      </c>
      <c r="P349" s="219"/>
      <c r="Q349" s="249"/>
      <c r="R349" s="205"/>
    </row>
    <row r="350" spans="1:18" ht="62.5">
      <c r="A350" s="176" t="s">
        <v>3716</v>
      </c>
      <c r="B350" s="176"/>
      <c r="C350" s="177"/>
      <c r="D350" s="211" t="str">
        <f>_xlfn.TEXTJOIN(" | ",TRUE,D351:D358)</f>
        <v>Ýsa | 0 | 0 | Rjómi (**mjólk**) | 0 | Salt, chilipipar, kúmen, hvítlaukur, svartur pipar, cayennepipar, laukur, engifer, sykur, sýrustillir (sítrónusýra), kekkjavarnarefni (E552), repjuolía, kryddþykkni. | Salt (salt, kekkjavarnarefni E535, lyftiefni E500). | 0</v>
      </c>
      <c r="E350" s="211" t="str" cm="1">
        <f t="array" ref="E350">IFERROR(_xlfn.TEXTJOIN(", ",TRUE,_xlfn.UNIQUE(_xlfn._xlws.FILTER(E351:E358,(E351:E358&lt;&gt;"Engir skráðir")*(E351:E358&lt;&gt;"")))),"Engir skráðir")</f>
        <v>Fiskur, Mjólk</v>
      </c>
      <c r="F350" s="211"/>
      <c r="G350" s="212">
        <f>IFERROR(SUM(G351:G358)/(SUM($C$351:$C$358)/100000),"")</f>
        <v>72.828400000000002</v>
      </c>
      <c r="H350" s="212">
        <f>IFERROR(SUM(H351:H358)/(SUM($C$351:$C$358)/100000),"")</f>
        <v>2.0489289999999998</v>
      </c>
      <c r="I350" s="212">
        <f>IFERROR(SUM(I351:I358)/(SUM($C$351:$C$358)/100000),"")</f>
        <v>1.0638970000000001</v>
      </c>
      <c r="J350" s="212">
        <f>IFERROR(SUM(J351:J358)/(SUM($C$351:$C$358)/100000),"")</f>
        <v>0.54398999999999997</v>
      </c>
      <c r="K350" s="212">
        <f>IFERROR(SUM(K351:K358)/(SUM($C$351:$C$358)/100000),"")</f>
        <v>0.19855</v>
      </c>
      <c r="L350" s="212">
        <f>IFERROR(SUM(L351:L358)/(SUM($C$351:$C$358)/100000),"")</f>
        <v>12.721195</v>
      </c>
      <c r="M350" s="212">
        <f>IFERROR(SUM(M351:M358)/(SUM($C$351:$C$358)/100000),"")</f>
        <v>1.5001910000000001</v>
      </c>
      <c r="N350" s="212">
        <f>IFERROR(SUM(N351:N358)/(SUM($C$351:$C$358)/100000),"")</f>
        <v>0</v>
      </c>
      <c r="O350" s="213" t="str">
        <f>IF(OR(B350="",C350=""),"",IFERROR(C350/1000*INDEX(Vöruskrá!R:R,MATCH(B350,Vöruskrá!B:B,0))/1000,""))</f>
        <v/>
      </c>
      <c r="P350" s="245" t="s">
        <v>3717</v>
      </c>
      <c r="Q350" s="248" t="s">
        <v>3877</v>
      </c>
      <c r="R350" s="247" t="s">
        <v>3878</v>
      </c>
    </row>
    <row r="351" spans="1:18">
      <c r="A351" s="217"/>
      <c r="B351" s="217" t="s">
        <v>926</v>
      </c>
      <c r="C351" s="218">
        <v>54397</v>
      </c>
      <c r="D351" s="214" t="str">
        <f>IF(B351="","",IFERROR(INDEX(Vöruskrá!F:F,MATCH(B351,Vöruskrá!B:B,0)),""))</f>
        <v>Ýsa</v>
      </c>
      <c r="E351" s="214" t="str">
        <f>IF(B351="","",IFERROR(IF(INDEX(Vöruskrá!G:G,MATCH(B351,Vöruskrá!B:B,0))="","Engir skráðir",INDEX(Vöruskrá!G:G,MATCH(B351,Vöruskrá!B:B,0))),"Engir skráðir"))</f>
        <v>Fiskur</v>
      </c>
      <c r="F351" s="214">
        <f>IF(B351="","",IFERROR(INDEX(Vöruskrá!H:H,MATCH(B351,Vöruskrá!B:B,0)),""))</f>
        <v>0</v>
      </c>
      <c r="G351" s="215">
        <f>IF(OR(B351="",C351=""),"",IFERROR(INDEX(Vöruskrá!J:J,MATCH(B351,Vöruskrá!B:B,0))*C351/100000,""))</f>
        <v>54.396999999999998</v>
      </c>
      <c r="H351" s="215">
        <f>IF(OR(B351="",C351=""),"",IFERROR(INDEX(Vöruskrá!K:K,MATCH(B351,Vöruskrá!B:B,0))*C351/100000,""))</f>
        <v>0.38077899999999992</v>
      </c>
      <c r="I351" s="215">
        <f>IF(OR(B351="",C351=""),"",IFERROR(INDEX(Vöruskrá!L:L,MATCH(B351,Vöruskrá!B:B,0))*C351/100000,""))</f>
        <v>5.4397000000000008E-2</v>
      </c>
      <c r="J351" s="215">
        <f>IF(OR(B351="",C351=""),"",IFERROR(INDEX(Vöruskrá!M:M,MATCH(B351,Vöruskrá!B:B,0))*C351/100000,""))</f>
        <v>0</v>
      </c>
      <c r="K351" s="215">
        <f>IF(OR(B351="",C351=""),"",IFERROR(INDEX(Vöruskrá!N:N,MATCH(B351,Vöruskrá!B:B,0))*C351/100000,""))</f>
        <v>0</v>
      </c>
      <c r="L351" s="215">
        <f>IF(OR(B351="",C351=""),"",IFERROR(INDEX(Vöruskrá!O:O,MATCH(B351,Vöruskrá!B:B,0))*C351/100000,""))</f>
        <v>12.51131</v>
      </c>
      <c r="M351" s="215">
        <f>IF(OR(B351="",C351=""),"",IFERROR(INDEX(Vöruskrá!P:P,MATCH(B351,Vöruskrá!B:B,0))*C351/100000,""))</f>
        <v>0.16319099999999997</v>
      </c>
      <c r="N351" s="215">
        <f>IF(OR(B351="",C351=""),"",IFERROR(INDEX(Vöruskrá!Q:Q,MATCH(B351,Vöruskrá!B:B,0))*C351/100000,""))</f>
        <v>0</v>
      </c>
      <c r="O351" s="216">
        <f>IF(OR(B351="",C351=""),"",IFERROR(C351/1000*INDEX(Vöruskrá!R:R,MATCH(B351,Vöruskrá!B:B,0))/1000,""))</f>
        <v>0</v>
      </c>
      <c r="P351" s="217"/>
      <c r="Q351" s="246"/>
      <c r="R351" s="210"/>
    </row>
    <row r="352" spans="1:18">
      <c r="A352" s="219"/>
      <c r="B352" s="219" t="s">
        <v>3644</v>
      </c>
      <c r="C352" s="220">
        <v>27199</v>
      </c>
      <c r="D352" s="214">
        <f>IF(B352="","",IFERROR(INDEX(Vöruskrá!F:F,MATCH(B352,Vöruskrá!B:B,0)),""))</f>
        <v>0</v>
      </c>
      <c r="E352" s="214" t="str">
        <f>IF(B352="","",IFERROR(IF(INDEX(Vöruskrá!G:G,MATCH(B352,Vöruskrá!B:B,0))="","Engir skráðir",INDEX(Vöruskrá!G:G,MATCH(B352,Vöruskrá!B:B,0))),"Engir skráðir"))</f>
        <v>Engir skráðir</v>
      </c>
      <c r="F352" s="214">
        <f>IF(B352="","",IFERROR(INDEX(Vöruskrá!H:H,MATCH(B352,Vöruskrá!B:B,0)),""))</f>
        <v>0</v>
      </c>
      <c r="G352" s="215">
        <f>IF(OR(B352="",C352=""),"",IFERROR(INDEX(Vöruskrá!J:J,MATCH(B352,Vöruskrá!B:B,0))*C352/100000,""))</f>
        <v>0</v>
      </c>
      <c r="H352" s="215">
        <f>IF(OR(B352="",C352=""),"",IFERROR(INDEX(Vöruskrá!K:K,MATCH(B352,Vöruskrá!B:B,0))*C352/100000,""))</f>
        <v>0</v>
      </c>
      <c r="I352" s="215">
        <f>IF(OR(B352="",C352=""),"",IFERROR(INDEX(Vöruskrá!L:L,MATCH(B352,Vöruskrá!B:B,0))*C352/100000,""))</f>
        <v>0</v>
      </c>
      <c r="J352" s="215">
        <f>IF(OR(B352="",C352=""),"",IFERROR(INDEX(Vöruskrá!M:M,MATCH(B352,Vöruskrá!B:B,0))*C352/100000,""))</f>
        <v>0</v>
      </c>
      <c r="K352" s="215">
        <f>IF(OR(B352="",C352=""),"",IFERROR(INDEX(Vöruskrá!N:N,MATCH(B352,Vöruskrá!B:B,0))*C352/100000,""))</f>
        <v>0</v>
      </c>
      <c r="L352" s="215">
        <f>IF(OR(B352="",C352=""),"",IFERROR(INDEX(Vöruskrá!O:O,MATCH(B352,Vöruskrá!B:B,0))*C352/100000,""))</f>
        <v>0</v>
      </c>
      <c r="M352" s="215">
        <f>IF(OR(B352="",C352=""),"",IFERROR(INDEX(Vöruskrá!P:P,MATCH(B352,Vöruskrá!B:B,0))*C352/100000,""))</f>
        <v>0</v>
      </c>
      <c r="N352" s="215">
        <f>IF(OR(B352="",C352=""),"",IFERROR(INDEX(Vöruskrá!Q:Q,MATCH(B352,Vöruskrá!B:B,0))*C352/100000,""))</f>
        <v>0</v>
      </c>
      <c r="O352" s="216">
        <f>IF(OR(B352="",C352=""),"",IFERROR(C352/1000*INDEX(Vöruskrá!R:R,MATCH(B352,Vöruskrá!B:B,0))/1000,""))</f>
        <v>0</v>
      </c>
      <c r="P352" s="219"/>
      <c r="Q352" s="203"/>
      <c r="R352" s="27"/>
    </row>
    <row r="353" spans="1:18">
      <c r="A353" s="217"/>
      <c r="B353" s="217" t="s">
        <v>3645</v>
      </c>
      <c r="C353" s="218">
        <v>9066</v>
      </c>
      <c r="D353" s="214">
        <f>IF(B353="","",IFERROR(INDEX(Vöruskrá!F:F,MATCH(B353,Vöruskrá!B:B,0)),""))</f>
        <v>0</v>
      </c>
      <c r="E353" s="214" t="str">
        <f>IF(B353="","",IFERROR(IF(INDEX(Vöruskrá!G:G,MATCH(B353,Vöruskrá!B:B,0))="","Engir skráðir",INDEX(Vöruskrá!G:G,MATCH(B353,Vöruskrá!B:B,0))),"Engir skráðir"))</f>
        <v>Engir skráðir</v>
      </c>
      <c r="F353" s="214">
        <f>IF(B353="","",IFERROR(INDEX(Vöruskrá!H:H,MATCH(B353,Vöruskrá!B:B,0)),""))</f>
        <v>0</v>
      </c>
      <c r="G353" s="215">
        <f>IF(OR(B353="",C353=""),"",IFERROR(INDEX(Vöruskrá!J:J,MATCH(B353,Vöruskrá!B:B,0))*C353/100000,""))</f>
        <v>0</v>
      </c>
      <c r="H353" s="215">
        <f>IF(OR(B353="",C353=""),"",IFERROR(INDEX(Vöruskrá!K:K,MATCH(B353,Vöruskrá!B:B,0))*C353/100000,""))</f>
        <v>0</v>
      </c>
      <c r="I353" s="215">
        <f>IF(OR(B353="",C353=""),"",IFERROR(INDEX(Vöruskrá!L:L,MATCH(B353,Vöruskrá!B:B,0))*C353/100000,""))</f>
        <v>0</v>
      </c>
      <c r="J353" s="215">
        <f>IF(OR(B353="",C353=""),"",IFERROR(INDEX(Vöruskrá!M:M,MATCH(B353,Vöruskrá!B:B,0))*C353/100000,""))</f>
        <v>0</v>
      </c>
      <c r="K353" s="215">
        <f>IF(OR(B353="",C353=""),"",IFERROR(INDEX(Vöruskrá!N:N,MATCH(B353,Vöruskrá!B:B,0))*C353/100000,""))</f>
        <v>0</v>
      </c>
      <c r="L353" s="215">
        <f>IF(OR(B353="",C353=""),"",IFERROR(INDEX(Vöruskrá!O:O,MATCH(B353,Vöruskrá!B:B,0))*C353/100000,""))</f>
        <v>0</v>
      </c>
      <c r="M353" s="215">
        <f>IF(OR(B353="",C353=""),"",IFERROR(INDEX(Vöruskrá!P:P,MATCH(B353,Vöruskrá!B:B,0))*C353/100000,""))</f>
        <v>0</v>
      </c>
      <c r="N353" s="215">
        <f>IF(OR(B353="",C353=""),"",IFERROR(INDEX(Vöruskrá!Q:Q,MATCH(B353,Vöruskrá!B:B,0))*C353/100000,""))</f>
        <v>0</v>
      </c>
      <c r="O353" s="216">
        <f>IF(OR(B353="",C353=""),"",IFERROR(C353/1000*INDEX(Vöruskrá!R:R,MATCH(B353,Vöruskrá!B:B,0))/1000,""))</f>
        <v>0</v>
      </c>
      <c r="P353" s="217"/>
      <c r="Q353" s="204"/>
      <c r="R353" s="6"/>
    </row>
    <row r="354" spans="1:18">
      <c r="A354" s="219"/>
      <c r="B354" s="219" t="s">
        <v>1058</v>
      </c>
      <c r="C354" s="220">
        <v>4533</v>
      </c>
      <c r="D354" s="214" t="str">
        <f>IF(B354="","",IFERROR(INDEX(Vöruskrá!F:F,MATCH(B354,Vöruskrá!B:B,0)),""))</f>
        <v>Rjómi (**mjólk**)</v>
      </c>
      <c r="E354" s="214" t="str">
        <f>IF(B354="","",IFERROR(IF(INDEX(Vöruskrá!G:G,MATCH(B354,Vöruskrá!B:B,0))="","Engir skráðir",INDEX(Vöruskrá!G:G,MATCH(B354,Vöruskrá!B:B,0))),"Engir skráðir"))</f>
        <v>Mjólk</v>
      </c>
      <c r="F354" s="214">
        <f>IF(B354="","",IFERROR(INDEX(Vöruskrá!H:H,MATCH(B354,Vöruskrá!B:B,0)),""))</f>
        <v>0</v>
      </c>
      <c r="G354" s="215">
        <f>IF(OR(B354="",C354=""),"",IFERROR(INDEX(Vöruskrá!J:J,MATCH(B354,Vöruskrá!B:B,0))*C354/100000,""))</f>
        <v>15.4122</v>
      </c>
      <c r="H354" s="215">
        <f>IF(OR(B354="",C354=""),"",IFERROR(INDEX(Vöruskrá!K:K,MATCH(B354,Vöruskrá!B:B,0))*C354/100000,""))</f>
        <v>1.5865499999999999</v>
      </c>
      <c r="I354" s="215">
        <f>IF(OR(B354="",C354=""),"",IFERROR(INDEX(Vöruskrá!L:L,MATCH(B354,Vöruskrá!B:B,0))*C354/100000,""))</f>
        <v>0.99726000000000004</v>
      </c>
      <c r="J354" s="215">
        <f>IF(OR(B354="",C354=""),"",IFERROR(INDEX(Vöruskrá!M:M,MATCH(B354,Vöruskrá!B:B,0))*C354/100000,""))</f>
        <v>0.13599</v>
      </c>
      <c r="K354" s="215">
        <f>IF(OR(B354="",C354=""),"",IFERROR(INDEX(Vöruskrá!N:N,MATCH(B354,Vöruskrá!B:B,0))*C354/100000,""))</f>
        <v>0.13599</v>
      </c>
      <c r="L354" s="215">
        <f>IF(OR(B354="",C354=""),"",IFERROR(INDEX(Vöruskrá!O:O,MATCH(B354,Vöruskrá!B:B,0))*C354/100000,""))</f>
        <v>0.113325</v>
      </c>
      <c r="M354" s="215">
        <f>IF(OR(B354="",C354=""),"",IFERROR(INDEX(Vöruskrá!P:P,MATCH(B354,Vöruskrá!B:B,0))*C354/100000,""))</f>
        <v>0</v>
      </c>
      <c r="N354" s="215">
        <f>IF(OR(B354="",C354=""),"",IFERROR(INDEX(Vöruskrá!Q:Q,MATCH(B354,Vöruskrá!B:B,0))*C354/100000,""))</f>
        <v>0</v>
      </c>
      <c r="O354" s="216">
        <f>IF(OR(B354="",C354=""),"",IFERROR(C354/1000*INDEX(Vöruskrá!R:R,MATCH(B354,Vöruskrá!B:B,0))/1000,""))</f>
        <v>0</v>
      </c>
      <c r="P354" s="219"/>
      <c r="Q354" s="203"/>
      <c r="R354" s="27"/>
    </row>
    <row r="355" spans="1:18">
      <c r="A355" s="217"/>
      <c r="B355" s="217" t="s">
        <v>3646</v>
      </c>
      <c r="C355" s="218">
        <v>1813</v>
      </c>
      <c r="D355" s="214">
        <f>IF(B355="","",IFERROR(INDEX(Vöruskrá!F:F,MATCH(B355,Vöruskrá!B:B,0)),""))</f>
        <v>0</v>
      </c>
      <c r="E355" s="214" t="str">
        <f>IF(B355="","",IFERROR(IF(INDEX(Vöruskrá!G:G,MATCH(B355,Vöruskrá!B:B,0))="","Engir skráðir",INDEX(Vöruskrá!G:G,MATCH(B355,Vöruskrá!B:B,0))),"Engir skráðir"))</f>
        <v>Engir skráðir</v>
      </c>
      <c r="F355" s="214">
        <f>IF(B355="","",IFERROR(INDEX(Vöruskrá!H:H,MATCH(B355,Vöruskrá!B:B,0)),""))</f>
        <v>0</v>
      </c>
      <c r="G355" s="215">
        <f>IF(OR(B355="",C355=""),"",IFERROR(INDEX(Vöruskrá!J:J,MATCH(B355,Vöruskrá!B:B,0))*C355/100000,""))</f>
        <v>0</v>
      </c>
      <c r="H355" s="215">
        <f>IF(OR(B355="",C355=""),"",IFERROR(INDEX(Vöruskrá!K:K,MATCH(B355,Vöruskrá!B:B,0))*C355/100000,""))</f>
        <v>0</v>
      </c>
      <c r="I355" s="215">
        <f>IF(OR(B355="",C355=""),"",IFERROR(INDEX(Vöruskrá!L:L,MATCH(B355,Vöruskrá!B:B,0))*C355/100000,""))</f>
        <v>0</v>
      </c>
      <c r="J355" s="215">
        <f>IF(OR(B355="",C355=""),"",IFERROR(INDEX(Vöruskrá!M:M,MATCH(B355,Vöruskrá!B:B,0))*C355/100000,""))</f>
        <v>0</v>
      </c>
      <c r="K355" s="215">
        <f>IF(OR(B355="",C355=""),"",IFERROR(INDEX(Vöruskrá!N:N,MATCH(B355,Vöruskrá!B:B,0))*C355/100000,""))</f>
        <v>0</v>
      </c>
      <c r="L355" s="215">
        <f>IF(OR(B355="",C355=""),"",IFERROR(INDEX(Vöruskrá!O:O,MATCH(B355,Vöruskrá!B:B,0))*C355/100000,""))</f>
        <v>0</v>
      </c>
      <c r="M355" s="215">
        <f>IF(OR(B355="",C355=""),"",IFERROR(INDEX(Vöruskrá!P:P,MATCH(B355,Vöruskrá!B:B,0))*C355/100000,""))</f>
        <v>0</v>
      </c>
      <c r="N355" s="215">
        <f>IF(OR(B355="",C355=""),"",IFERROR(INDEX(Vöruskrá!Q:Q,MATCH(B355,Vöruskrá!B:B,0))*C355/100000,""))</f>
        <v>0</v>
      </c>
      <c r="O355" s="216">
        <f>IF(OR(B355="",C355=""),"",IFERROR(C355/1000*INDEX(Vöruskrá!R:R,MATCH(B355,Vöruskrá!B:B,0))/1000,""))</f>
        <v>0</v>
      </c>
      <c r="P355" s="217"/>
      <c r="Q355" s="204"/>
      <c r="R355" s="6"/>
    </row>
    <row r="356" spans="1:18">
      <c r="A356" s="219"/>
      <c r="B356" s="219" t="s">
        <v>489</v>
      </c>
      <c r="C356" s="220">
        <v>1360</v>
      </c>
      <c r="D356" s="214" t="str">
        <f>IF(B356="","",IFERROR(INDEX(Vöruskrá!F:F,MATCH(B356,Vöruskrá!B:B,0)),""))</f>
        <v>Salt, chilipipar, kúmen, hvítlaukur, svartur pipar, cayennepipar, laukur, engifer, sykur, sýrustillir (sítrónusýra), kekkjavarnarefni (E552), repjuolía, kryddþykkni.</v>
      </c>
      <c r="E356" s="214" t="str">
        <f>IF(B356="","",IFERROR(IF(INDEX(Vöruskrá!G:G,MATCH(B356,Vöruskrá!B:B,0))="","Engir skráðir",INDEX(Vöruskrá!G:G,MATCH(B356,Vöruskrá!B:B,0))),"Engir skráðir"))</f>
        <v>Engir skráðir</v>
      </c>
      <c r="F356" s="214" t="str">
        <f>IF(B356="","",IFERROR(INDEX(Vöruskrá!H:H,MATCH(B356,Vöruskrá!B:B,0)),""))</f>
        <v>Framleitt á svæði þar sem unnið er með glúten, fisk, krabbadýr, lindýr, mjólk, soja, sellerí, sinnep og sesam.</v>
      </c>
      <c r="G356" s="215">
        <f>IF(OR(B356="",C356=""),"",IFERROR(INDEX(Vöruskrá!J:J,MATCH(B356,Vöruskrá!B:B,0))*C356/100000,""))</f>
        <v>3.0192000000000001</v>
      </c>
      <c r="H356" s="215">
        <f>IF(OR(B356="",C356=""),"",IFERROR(INDEX(Vöruskrá!K:K,MATCH(B356,Vöruskrá!B:B,0))*C356/100000,""))</f>
        <v>8.1600000000000006E-2</v>
      </c>
      <c r="I356" s="215">
        <f>IF(OR(B356="",C356=""),"",IFERROR(INDEX(Vöruskrá!L:L,MATCH(B356,Vöruskrá!B:B,0))*C356/100000,""))</f>
        <v>1.2239999999999999E-2</v>
      </c>
      <c r="J356" s="215">
        <f>IF(OR(B356="",C356=""),"",IFERROR(INDEX(Vöruskrá!M:M,MATCH(B356,Vöruskrá!B:B,0))*C356/100000,""))</f>
        <v>0.40799999999999997</v>
      </c>
      <c r="K356" s="215">
        <f>IF(OR(B356="",C356=""),"",IFERROR(INDEX(Vöruskrá!N:N,MATCH(B356,Vöruskrá!B:B,0))*C356/100000,""))</f>
        <v>6.2559999999999991E-2</v>
      </c>
      <c r="L356" s="215">
        <f>IF(OR(B356="",C356=""),"",IFERROR(INDEX(Vöruskrá!O:O,MATCH(B356,Vöruskrá!B:B,0))*C356/100000,""))</f>
        <v>9.6560000000000007E-2</v>
      </c>
      <c r="M356" s="215">
        <f>IF(OR(B356="",C356=""),"",IFERROR(INDEX(Vöruskrá!P:P,MATCH(B356,Vöruskrá!B:B,0))*C356/100000,""))</f>
        <v>0.61199999999999999</v>
      </c>
      <c r="N356" s="215">
        <f>IF(OR(B356="",C356=""),"",IFERROR(INDEX(Vöruskrá!Q:Q,MATCH(B356,Vöruskrá!B:B,0))*C356/100000,""))</f>
        <v>0</v>
      </c>
      <c r="O356" s="216">
        <f>IF(OR(B356="",C356=""),"",IFERROR(C356/1000*INDEX(Vöruskrá!R:R,MATCH(B356,Vöruskrá!B:B,0))/1000,""))</f>
        <v>0</v>
      </c>
      <c r="P356" s="219"/>
      <c r="Q356" s="203"/>
      <c r="R356" s="27"/>
    </row>
    <row r="357" spans="1:18">
      <c r="A357" s="217"/>
      <c r="B357" s="217" t="s">
        <v>299</v>
      </c>
      <c r="C357" s="218">
        <v>725</v>
      </c>
      <c r="D357" s="214" t="str">
        <f>IF(B357="","",IFERROR(INDEX(Vöruskrá!F:F,MATCH(B357,Vöruskrá!B:B,0)),""))</f>
        <v>Salt (salt, kekkjavarnarefni E535, lyftiefni E500).</v>
      </c>
      <c r="E357" s="214" t="str">
        <f>IF(B357="","",IFERROR(IF(INDEX(Vöruskrá!G:G,MATCH(B357,Vöruskrá!B:B,0))="","Engir skráðir",INDEX(Vöruskrá!G:G,MATCH(B357,Vöruskrá!B:B,0))),"Engir skráðir"))</f>
        <v>Engir skráðir</v>
      </c>
      <c r="F357" s="214" t="str">
        <f>IF(B357="","",IFERROR(INDEX(Vöruskrá!H:H,MATCH(B357,Vöruskrá!B:B,0)),""))</f>
        <v>Framleitt á svæði þar sem unnið er með mjólk, glúten, egg, sesam, sellerí, soja og sinnep.</v>
      </c>
      <c r="G357" s="215">
        <f>IF(OR(B357="",C357=""),"",IFERROR(INDEX(Vöruskrá!J:J,MATCH(B357,Vöruskrá!B:B,0))*C357/100000,""))</f>
        <v>0</v>
      </c>
      <c r="H357" s="215">
        <f>IF(OR(B357="",C357=""),"",IFERROR(INDEX(Vöruskrá!K:K,MATCH(B357,Vöruskrá!B:B,0))*C357/100000,""))</f>
        <v>0</v>
      </c>
      <c r="I357" s="215">
        <f>IF(OR(B357="",C357=""),"",IFERROR(INDEX(Vöruskrá!L:L,MATCH(B357,Vöruskrá!B:B,0))*C357/100000,""))</f>
        <v>0</v>
      </c>
      <c r="J357" s="215">
        <f>IF(OR(B357="",C357=""),"",IFERROR(INDEX(Vöruskrá!M:M,MATCH(B357,Vöruskrá!B:B,0))*C357/100000,""))</f>
        <v>0</v>
      </c>
      <c r="K357" s="215">
        <f>IF(OR(B357="",C357=""),"",IFERROR(INDEX(Vöruskrá!N:N,MATCH(B357,Vöruskrá!B:B,0))*C357/100000,""))</f>
        <v>0</v>
      </c>
      <c r="L357" s="215">
        <f>IF(OR(B357="",C357=""),"",IFERROR(INDEX(Vöruskrá!O:O,MATCH(B357,Vöruskrá!B:B,0))*C357/100000,""))</f>
        <v>0</v>
      </c>
      <c r="M357" s="215">
        <f>IF(OR(B357="",C357=""),"",IFERROR(INDEX(Vöruskrá!P:P,MATCH(B357,Vöruskrá!B:B,0))*C357/100000,""))</f>
        <v>0.72499999999999998</v>
      </c>
      <c r="N357" s="215">
        <f>IF(OR(B357="",C357=""),"",IFERROR(INDEX(Vöruskrá!Q:Q,MATCH(B357,Vöruskrá!B:B,0))*C357/100000,""))</f>
        <v>0</v>
      </c>
      <c r="O357" s="216">
        <f>IF(OR(B357="",C357=""),"",IFERROR(C357/1000*INDEX(Vöruskrá!R:R,MATCH(B357,Vöruskrá!B:B,0))/1000,""))</f>
        <v>0</v>
      </c>
      <c r="P357" s="217"/>
      <c r="Q357" s="204"/>
      <c r="R357" s="6"/>
    </row>
    <row r="358" spans="1:18">
      <c r="A358" s="219"/>
      <c r="B358" s="219" t="s">
        <v>3647</v>
      </c>
      <c r="C358" s="220">
        <v>907</v>
      </c>
      <c r="D358" s="214">
        <f>IF(B358="","",IFERROR(INDEX(Vöruskrá!F:F,MATCH(B358,Vöruskrá!B:B,0)),""))</f>
        <v>0</v>
      </c>
      <c r="E358" s="214" t="str">
        <f>IF(B358="","",IFERROR(IF(INDEX(Vöruskrá!G:G,MATCH(B358,Vöruskrá!B:B,0))="","Engir skráðir",INDEX(Vöruskrá!G:G,MATCH(B358,Vöruskrá!B:B,0))),"Engir skráðir"))</f>
        <v>Engir skráðir</v>
      </c>
      <c r="F358" s="214">
        <f>IF(B358="","",IFERROR(INDEX(Vöruskrá!H:H,MATCH(B358,Vöruskrá!B:B,0)),""))</f>
        <v>0</v>
      </c>
      <c r="G358" s="215">
        <f>IF(OR(B358="",C358=""),"",IFERROR(INDEX(Vöruskrá!J:J,MATCH(B358,Vöruskrá!B:B,0))*C358/100000,""))</f>
        <v>0</v>
      </c>
      <c r="H358" s="215">
        <f>IF(OR(B358="",C358=""),"",IFERROR(INDEX(Vöruskrá!K:K,MATCH(B358,Vöruskrá!B:B,0))*C358/100000,""))</f>
        <v>0</v>
      </c>
      <c r="I358" s="215">
        <f>IF(OR(B358="",C358=""),"",IFERROR(INDEX(Vöruskrá!L:L,MATCH(B358,Vöruskrá!B:B,0))*C358/100000,""))</f>
        <v>0</v>
      </c>
      <c r="J358" s="215">
        <f>IF(OR(B358="",C358=""),"",IFERROR(INDEX(Vöruskrá!M:M,MATCH(B358,Vöruskrá!B:B,0))*C358/100000,""))</f>
        <v>0</v>
      </c>
      <c r="K358" s="215">
        <f>IF(OR(B358="",C358=""),"",IFERROR(INDEX(Vöruskrá!N:N,MATCH(B358,Vöruskrá!B:B,0))*C358/100000,""))</f>
        <v>0</v>
      </c>
      <c r="L358" s="215">
        <f>IF(OR(B358="",C358=""),"",IFERROR(INDEX(Vöruskrá!O:O,MATCH(B358,Vöruskrá!B:B,0))*C358/100000,""))</f>
        <v>0</v>
      </c>
      <c r="M358" s="215">
        <f>IF(OR(B358="",C358=""),"",IFERROR(INDEX(Vöruskrá!P:P,MATCH(B358,Vöruskrá!B:B,0))*C358/100000,""))</f>
        <v>0</v>
      </c>
      <c r="N358" s="215">
        <f>IF(OR(B358="",C358=""),"",IFERROR(INDEX(Vöruskrá!Q:Q,MATCH(B358,Vöruskrá!B:B,0))*C358/100000,""))</f>
        <v>0</v>
      </c>
      <c r="O358" s="216">
        <f>IF(OR(B358="",C358=""),"",IFERROR(C358/1000*INDEX(Vöruskrá!R:R,MATCH(B358,Vöruskrá!B:B,0))/1000,""))</f>
        <v>0</v>
      </c>
      <c r="P358" s="219"/>
      <c r="Q358" s="250"/>
      <c r="R358" s="251"/>
    </row>
    <row r="359" spans="1:18" ht="50">
      <c r="A359" s="176" t="s">
        <v>3718</v>
      </c>
      <c r="B359" s="176"/>
      <c r="C359" s="177"/>
      <c r="D359" s="211" t="str">
        <f>_xlfn.TEXTJOIN(" | ",TRUE,D360:D366)</f>
        <v>Ýsa | 0 | 0 | **Mjólk**. Fitusprengd og gerilsneydd. | 0 | Salt (salt, kekkjavarnarefni E535, lyftiefni E500). | Repjuolía</v>
      </c>
      <c r="E359" s="211" t="str" cm="1">
        <f t="array" ref="E359">IFERROR(_xlfn.TEXTJOIN(", ",TRUE,_xlfn.UNIQUE(_xlfn._xlws.FILTER(E360:E366,(E360:E366&lt;&gt;"Engir skráðir")*(E360:E366&lt;&gt;"")))),"Engir skráðir")</f>
        <v>Fiskur, Mjólk</v>
      </c>
      <c r="F359" s="211"/>
      <c r="G359" s="212">
        <f>IFERROR(SUM(G360:G366)/(SUM($C$360:$C$366)/100000),"")</f>
        <v>121.08417915820841</v>
      </c>
      <c r="H359" s="212">
        <f>IFERROR(SUM(H360:H366)/(SUM($C$360:$C$366)/100000),"")</f>
        <v>5.42921270787292</v>
      </c>
      <c r="I359" s="212">
        <f>IFERROR(SUM(I360:I366)/(SUM($C$360:$C$366)/100000),"")</f>
        <v>0.51414785852141476</v>
      </c>
      <c r="J359" s="212">
        <f>IFERROR(SUM(J360:J366)/(SUM($C$360:$C$366)/100000),"")</f>
        <v>3.2877161228387717</v>
      </c>
      <c r="K359" s="212">
        <f>IFERROR(SUM(K360:K366)/(SUM($C$360:$C$366)/100000),"")</f>
        <v>1.5188588114118859</v>
      </c>
      <c r="L359" s="212">
        <f>IFERROR(SUM(L360:L366)/(SUM($C$360:$C$366)/100000),"")</f>
        <v>17.514045859541401</v>
      </c>
      <c r="M359" s="212">
        <f>IFERROR(SUM(M360:M366)/(SUM($C$360:$C$366)/100000),"")</f>
        <v>0.98612313876861213</v>
      </c>
      <c r="N359" s="212">
        <f>IFERROR(SUM(N360:N366)/(SUM($C$360:$C$366)/100000),"")</f>
        <v>0</v>
      </c>
      <c r="O359" s="213" t="str">
        <f>IF(OR(B359="",C359=""),"",IFERROR(C359/1000*INDEX(Vöruskrá!R:R,MATCH(B359,Vöruskrá!B:B,0))/1000,""))</f>
        <v/>
      </c>
      <c r="P359" s="245" t="s">
        <v>3719</v>
      </c>
      <c r="Q359" s="244" t="s">
        <v>3879</v>
      </c>
      <c r="R359" s="243" t="s">
        <v>3880</v>
      </c>
    </row>
    <row r="360" spans="1:18">
      <c r="A360" s="217"/>
      <c r="B360" s="217" t="s">
        <v>926</v>
      </c>
      <c r="C360" s="218">
        <v>75472</v>
      </c>
      <c r="D360" s="214" t="str">
        <f>IF(B360="","",IFERROR(INDEX(Vöruskrá!F:F,MATCH(B360,Vöruskrá!B:B,0)),""))</f>
        <v>Ýsa</v>
      </c>
      <c r="E360" s="214" t="str">
        <f>IF(B360="","",IFERROR(IF(INDEX(Vöruskrá!G:G,MATCH(B360,Vöruskrá!B:B,0))="","Engir skráðir",INDEX(Vöruskrá!G:G,MATCH(B360,Vöruskrá!B:B,0))),"Engir skráðir"))</f>
        <v>Fiskur</v>
      </c>
      <c r="F360" s="214">
        <f>IF(B360="","",IFERROR(INDEX(Vöruskrá!H:H,MATCH(B360,Vöruskrá!B:B,0)),""))</f>
        <v>0</v>
      </c>
      <c r="G360" s="215">
        <f>IF(OR(B360="",C360=""),"",IFERROR(INDEX(Vöruskrá!J:J,MATCH(B360,Vöruskrá!B:B,0))*C360/100000,""))</f>
        <v>75.471999999999994</v>
      </c>
      <c r="H360" s="215">
        <f>IF(OR(B360="",C360=""),"",IFERROR(INDEX(Vöruskrá!K:K,MATCH(B360,Vöruskrá!B:B,0))*C360/100000,""))</f>
        <v>0.528304</v>
      </c>
      <c r="I360" s="215">
        <f>IF(OR(B360="",C360=""),"",IFERROR(INDEX(Vöruskrá!L:L,MATCH(B360,Vöruskrá!B:B,0))*C360/100000,""))</f>
        <v>7.5472000000000011E-2</v>
      </c>
      <c r="J360" s="215">
        <f>IF(OR(B360="",C360=""),"",IFERROR(INDEX(Vöruskrá!M:M,MATCH(B360,Vöruskrá!B:B,0))*C360/100000,""))</f>
        <v>0</v>
      </c>
      <c r="K360" s="215">
        <f>IF(OR(B360="",C360=""),"",IFERROR(INDEX(Vöruskrá!N:N,MATCH(B360,Vöruskrá!B:B,0))*C360/100000,""))</f>
        <v>0</v>
      </c>
      <c r="L360" s="215">
        <f>IF(OR(B360="",C360=""),"",IFERROR(INDEX(Vöruskrá!O:O,MATCH(B360,Vöruskrá!B:B,0))*C360/100000,""))</f>
        <v>17.358560000000001</v>
      </c>
      <c r="M360" s="215">
        <f>IF(OR(B360="",C360=""),"",IFERROR(INDEX(Vöruskrá!P:P,MATCH(B360,Vöruskrá!B:B,0))*C360/100000,""))</f>
        <v>0.22641599999999998</v>
      </c>
      <c r="N360" s="215">
        <f>IF(OR(B360="",C360=""),"",IFERROR(INDEX(Vöruskrá!Q:Q,MATCH(B360,Vöruskrá!B:B,0))*C360/100000,""))</f>
        <v>0</v>
      </c>
      <c r="O360" s="216">
        <f>IF(OR(B360="",C360=""),"",IFERROR(C360/1000*INDEX(Vöruskrá!R:R,MATCH(B360,Vöruskrá!B:B,0))/1000,""))</f>
        <v>0</v>
      </c>
      <c r="P360" s="217"/>
      <c r="Q360" s="252"/>
      <c r="R360" s="253"/>
    </row>
    <row r="361" spans="1:18">
      <c r="A361" s="219"/>
      <c r="B361" s="219" t="s">
        <v>3640</v>
      </c>
      <c r="C361" s="220">
        <v>9434</v>
      </c>
      <c r="D361" s="214">
        <f>IF(B361="","",IFERROR(INDEX(Vöruskrá!F:F,MATCH(B361,Vöruskrá!B:B,0)),""))</f>
        <v>0</v>
      </c>
      <c r="E361" s="214" t="str">
        <f>IF(B361="","",IFERROR(IF(INDEX(Vöruskrá!G:G,MATCH(B361,Vöruskrá!B:B,0))="","Engir skráðir",INDEX(Vöruskrá!G:G,MATCH(B361,Vöruskrá!B:B,0))),"Engir skráðir"))</f>
        <v>Engir skráðir</v>
      </c>
      <c r="F361" s="214">
        <f>IF(B361="","",IFERROR(INDEX(Vöruskrá!H:H,MATCH(B361,Vöruskrá!B:B,0)),""))</f>
        <v>0</v>
      </c>
      <c r="G361" s="215">
        <f>IF(OR(B361="",C361=""),"",IFERROR(INDEX(Vöruskrá!J:J,MATCH(B361,Vöruskrá!B:B,0))*C361/100000,""))</f>
        <v>0</v>
      </c>
      <c r="H361" s="215">
        <f>IF(OR(B361="",C361=""),"",IFERROR(INDEX(Vöruskrá!K:K,MATCH(B361,Vöruskrá!B:B,0))*C361/100000,""))</f>
        <v>0</v>
      </c>
      <c r="I361" s="215">
        <f>IF(OR(B361="",C361=""),"",IFERROR(INDEX(Vöruskrá!L:L,MATCH(B361,Vöruskrá!B:B,0))*C361/100000,""))</f>
        <v>0</v>
      </c>
      <c r="J361" s="215">
        <f>IF(OR(B361="",C361=""),"",IFERROR(INDEX(Vöruskrá!M:M,MATCH(B361,Vöruskrá!B:B,0))*C361/100000,""))</f>
        <v>0</v>
      </c>
      <c r="K361" s="215">
        <f>IF(OR(B361="",C361=""),"",IFERROR(INDEX(Vöruskrá!N:N,MATCH(B361,Vöruskrá!B:B,0))*C361/100000,""))</f>
        <v>0</v>
      </c>
      <c r="L361" s="215">
        <f>IF(OR(B361="",C361=""),"",IFERROR(INDEX(Vöruskrá!O:O,MATCH(B361,Vöruskrá!B:B,0))*C361/100000,""))</f>
        <v>0</v>
      </c>
      <c r="M361" s="215">
        <f>IF(OR(B361="",C361=""),"",IFERROR(INDEX(Vöruskrá!P:P,MATCH(B361,Vöruskrá!B:B,0))*C361/100000,""))</f>
        <v>0</v>
      </c>
      <c r="N361" s="215">
        <f>IF(OR(B361="",C361=""),"",IFERROR(INDEX(Vöruskrá!Q:Q,MATCH(B361,Vöruskrá!B:B,0))*C361/100000,""))</f>
        <v>0</v>
      </c>
      <c r="O361" s="216">
        <f>IF(OR(B361="",C361=""),"",IFERROR(C361/1000*INDEX(Vöruskrá!R:R,MATCH(B361,Vöruskrá!B:B,0))/1000,""))</f>
        <v>0</v>
      </c>
      <c r="P361" s="219"/>
      <c r="Q361" s="204"/>
      <c r="R361" s="6"/>
    </row>
    <row r="362" spans="1:18">
      <c r="A362" s="217"/>
      <c r="B362" s="217" t="s">
        <v>2420</v>
      </c>
      <c r="C362" s="218">
        <v>4717</v>
      </c>
      <c r="D362" s="214">
        <f>IF(B362="","",IFERROR(INDEX(Vöruskrá!F:F,MATCH(B362,Vöruskrá!B:B,0)),""))</f>
        <v>0</v>
      </c>
      <c r="E362" s="214" t="str">
        <f>IF(B362="","",IFERROR(IF(INDEX(Vöruskrá!G:G,MATCH(B362,Vöruskrá!B:B,0))="","Engir skráðir",INDEX(Vöruskrá!G:G,MATCH(B362,Vöruskrá!B:B,0))),"Engir skráðir"))</f>
        <v>Engir skráðir</v>
      </c>
      <c r="F362" s="214">
        <f>IF(B362="","",IFERROR(INDEX(Vöruskrá!H:H,MATCH(B362,Vöruskrá!B:B,0)),""))</f>
        <v>0</v>
      </c>
      <c r="G362" s="215">
        <f>IF(OR(B362="",C362=""),"",IFERROR(INDEX(Vöruskrá!J:J,MATCH(B362,Vöruskrá!B:B,0))*C362/100000,""))</f>
        <v>0</v>
      </c>
      <c r="H362" s="215">
        <f>IF(OR(B362="",C362=""),"",IFERROR(INDEX(Vöruskrá!K:K,MATCH(B362,Vöruskrá!B:B,0))*C362/100000,""))</f>
        <v>0</v>
      </c>
      <c r="I362" s="215">
        <f>IF(OR(B362="",C362=""),"",IFERROR(INDEX(Vöruskrá!L:L,MATCH(B362,Vöruskrá!B:B,0))*C362/100000,""))</f>
        <v>0</v>
      </c>
      <c r="J362" s="215">
        <f>IF(OR(B362="",C362=""),"",IFERROR(INDEX(Vöruskrá!M:M,MATCH(B362,Vöruskrá!B:B,0))*C362/100000,""))</f>
        <v>0</v>
      </c>
      <c r="K362" s="215">
        <f>IF(OR(B362="",C362=""),"",IFERROR(INDEX(Vöruskrá!N:N,MATCH(B362,Vöruskrá!B:B,0))*C362/100000,""))</f>
        <v>0</v>
      </c>
      <c r="L362" s="215">
        <f>IF(OR(B362="",C362=""),"",IFERROR(INDEX(Vöruskrá!O:O,MATCH(B362,Vöruskrá!B:B,0))*C362/100000,""))</f>
        <v>0</v>
      </c>
      <c r="M362" s="215">
        <f>IF(OR(B362="",C362=""),"",IFERROR(INDEX(Vöruskrá!P:P,MATCH(B362,Vöruskrá!B:B,0))*C362/100000,""))</f>
        <v>0</v>
      </c>
      <c r="N362" s="215">
        <f>IF(OR(B362="",C362=""),"",IFERROR(INDEX(Vöruskrá!Q:Q,MATCH(B362,Vöruskrá!B:B,0))*C362/100000,""))</f>
        <v>0</v>
      </c>
      <c r="O362" s="216">
        <f>IF(OR(B362="",C362=""),"",IFERROR(C362/1000*INDEX(Vöruskrá!R:R,MATCH(B362,Vöruskrá!B:B,0))/1000,""))</f>
        <v>0</v>
      </c>
      <c r="P362" s="217"/>
      <c r="Q362" s="203"/>
      <c r="R362" s="27"/>
    </row>
    <row r="363" spans="1:18">
      <c r="A363" s="219"/>
      <c r="B363" s="219" t="s">
        <v>849</v>
      </c>
      <c r="C363" s="220">
        <v>4717</v>
      </c>
      <c r="D363" s="214" t="str">
        <f>IF(B363="","",IFERROR(INDEX(Vöruskrá!F:F,MATCH(B363,Vöruskrá!B:B,0)),""))</f>
        <v>**Mjólk**. Fitusprengd og gerilsneydd.</v>
      </c>
      <c r="E363" s="214" t="str">
        <f>IF(B363="","",IFERROR(IF(INDEX(Vöruskrá!G:G,MATCH(B363,Vöruskrá!B:B,0))="","Engir skráðir",INDEX(Vöruskrá!G:G,MATCH(B363,Vöruskrá!B:B,0))),"Engir skráðir"))</f>
        <v>Mjólk</v>
      </c>
      <c r="F363" s="214">
        <f>IF(B363="","",IFERROR(INDEX(Vöruskrá!H:H,MATCH(B363,Vöruskrá!B:B,0)),""))</f>
        <v>0</v>
      </c>
      <c r="G363" s="215">
        <f>IF(OR(B363="",C363=""),"",IFERROR(INDEX(Vöruskrá!J:J,MATCH(B363,Vöruskrá!B:B,0))*C363/100000,""))</f>
        <v>3.16039</v>
      </c>
      <c r="H363" s="215">
        <f>IF(OR(B363="",C363=""),"",IFERROR(INDEX(Vöruskrá!K:K,MATCH(B363,Vöruskrá!B:B,0))*C363/100000,""))</f>
        <v>0.18396299999999999</v>
      </c>
      <c r="I363" s="215">
        <f>IF(OR(B363="",C363=""),"",IFERROR(INDEX(Vöruskrá!L:L,MATCH(B363,Vöruskrá!B:B,0))*C363/100000,""))</f>
        <v>0.10849099999999999</v>
      </c>
      <c r="J363" s="215">
        <f>IF(OR(B363="",C363=""),"",IFERROR(INDEX(Vöruskrá!M:M,MATCH(B363,Vöruskrá!B:B,0))*C363/100000,""))</f>
        <v>0.22169900000000001</v>
      </c>
      <c r="K363" s="215">
        <f>IF(OR(B363="",C363=""),"",IFERROR(INDEX(Vöruskrá!N:N,MATCH(B363,Vöruskrá!B:B,0))*C363/100000,""))</f>
        <v>0.22169900000000001</v>
      </c>
      <c r="L363" s="215">
        <f>IF(OR(B363="",C363=""),"",IFERROR(INDEX(Vöruskrá!O:O,MATCH(B363,Vöruskrá!B:B,0))*C363/100000,""))</f>
        <v>0.15566099999999999</v>
      </c>
      <c r="M363" s="215">
        <f>IF(OR(B363="",C363=""),"",IFERROR(INDEX(Vöruskrá!P:P,MATCH(B363,Vöruskrá!B:B,0))*C363/100000,""))</f>
        <v>4.7170000000000007E-3</v>
      </c>
      <c r="N363" s="215">
        <f>IF(OR(B363="",C363=""),"",IFERROR(INDEX(Vöruskrá!Q:Q,MATCH(B363,Vöruskrá!B:B,0))*C363/100000,""))</f>
        <v>0</v>
      </c>
      <c r="O363" s="216">
        <f>IF(OR(B363="",C363=""),"",IFERROR(C363/1000*INDEX(Vöruskrá!R:R,MATCH(B363,Vöruskrá!B:B,0))/1000,""))</f>
        <v>0</v>
      </c>
      <c r="P363" s="219"/>
      <c r="Q363" s="204"/>
      <c r="R363" s="6"/>
    </row>
    <row r="364" spans="1:18">
      <c r="A364" s="217"/>
      <c r="B364" s="217" t="s">
        <v>3648</v>
      </c>
      <c r="C364" s="218">
        <v>189</v>
      </c>
      <c r="D364" s="214">
        <f>IF(B364="","",IFERROR(INDEX(Vöruskrá!F:F,MATCH(B364,Vöruskrá!B:B,0)),""))</f>
        <v>0</v>
      </c>
      <c r="E364" s="214" t="str">
        <f>IF(B364="","",IFERROR(IF(INDEX(Vöruskrá!G:G,MATCH(B364,Vöruskrá!B:B,0))="","Engir skráðir",INDEX(Vöruskrá!G:G,MATCH(B364,Vöruskrá!B:B,0))),"Engir skráðir"))</f>
        <v>Engir skráðir</v>
      </c>
      <c r="F364" s="214">
        <f>IF(B364="","",IFERROR(INDEX(Vöruskrá!H:H,MATCH(B364,Vöruskrá!B:B,0)),""))</f>
        <v>0</v>
      </c>
      <c r="G364" s="215">
        <f>IF(OR(B364="",C364=""),"",IFERROR(INDEX(Vöruskrá!J:J,MATCH(B364,Vöruskrá!B:B,0))*C364/100000,""))</f>
        <v>0</v>
      </c>
      <c r="H364" s="215">
        <f>IF(OR(B364="",C364=""),"",IFERROR(INDEX(Vöruskrá!K:K,MATCH(B364,Vöruskrá!B:B,0))*C364/100000,""))</f>
        <v>0</v>
      </c>
      <c r="I364" s="215">
        <f>IF(OR(B364="",C364=""),"",IFERROR(INDEX(Vöruskrá!L:L,MATCH(B364,Vöruskrá!B:B,0))*C364/100000,""))</f>
        <v>0</v>
      </c>
      <c r="J364" s="215">
        <f>IF(OR(B364="",C364=""),"",IFERROR(INDEX(Vöruskrá!M:M,MATCH(B364,Vöruskrá!B:B,0))*C364/100000,""))</f>
        <v>0</v>
      </c>
      <c r="K364" s="215">
        <f>IF(OR(B364="",C364=""),"",IFERROR(INDEX(Vöruskrá!N:N,MATCH(B364,Vöruskrá!B:B,0))*C364/100000,""))</f>
        <v>0</v>
      </c>
      <c r="L364" s="215">
        <f>IF(OR(B364="",C364=""),"",IFERROR(INDEX(Vöruskrá!O:O,MATCH(B364,Vöruskrá!B:B,0))*C364/100000,""))</f>
        <v>0</v>
      </c>
      <c r="M364" s="215">
        <f>IF(OR(B364="",C364=""),"",IFERROR(INDEX(Vöruskrá!P:P,MATCH(B364,Vöruskrá!B:B,0))*C364/100000,""))</f>
        <v>0</v>
      </c>
      <c r="N364" s="215">
        <f>IF(OR(B364="",C364=""),"",IFERROR(INDEX(Vöruskrá!Q:Q,MATCH(B364,Vöruskrá!B:B,0))*C364/100000,""))</f>
        <v>0</v>
      </c>
      <c r="O364" s="216">
        <f>IF(OR(B364="",C364=""),"",IFERROR(C364/1000*INDEX(Vöruskrá!R:R,MATCH(B364,Vöruskrá!B:B,0))/1000,""))</f>
        <v>0</v>
      </c>
      <c r="P364" s="217"/>
      <c r="Q364" s="203"/>
      <c r="R364" s="27"/>
    </row>
    <row r="365" spans="1:18">
      <c r="A365" s="219"/>
      <c r="B365" s="219" t="s">
        <v>299</v>
      </c>
      <c r="C365" s="220">
        <v>755</v>
      </c>
      <c r="D365" s="214" t="str">
        <f>IF(B365="","",IFERROR(INDEX(Vöruskrá!F:F,MATCH(B365,Vöruskrá!B:B,0)),""))</f>
        <v>Salt (salt, kekkjavarnarefni E535, lyftiefni E500).</v>
      </c>
      <c r="E365" s="214" t="str">
        <f>IF(B365="","",IFERROR(IF(INDEX(Vöruskrá!G:G,MATCH(B365,Vöruskrá!B:B,0))="","Engir skráðir",INDEX(Vöruskrá!G:G,MATCH(B365,Vöruskrá!B:B,0))),"Engir skráðir"))</f>
        <v>Engir skráðir</v>
      </c>
      <c r="F365" s="214" t="str">
        <f>IF(B365="","",IFERROR(INDEX(Vöruskrá!H:H,MATCH(B365,Vöruskrá!B:B,0)),""))</f>
        <v>Framleitt á svæði þar sem unnið er með mjólk, glúten, egg, sesam, sellerí, soja og sinnep.</v>
      </c>
      <c r="G365" s="215">
        <f>IF(OR(B365="",C365=""),"",IFERROR(INDEX(Vöruskrá!J:J,MATCH(B365,Vöruskrá!B:B,0))*C365/100000,""))</f>
        <v>0</v>
      </c>
      <c r="H365" s="215">
        <f>IF(OR(B365="",C365=""),"",IFERROR(INDEX(Vöruskrá!K:K,MATCH(B365,Vöruskrá!B:B,0))*C365/100000,""))</f>
        <v>0</v>
      </c>
      <c r="I365" s="215">
        <f>IF(OR(B365="",C365=""),"",IFERROR(INDEX(Vöruskrá!L:L,MATCH(B365,Vöruskrá!B:B,0))*C365/100000,""))</f>
        <v>0</v>
      </c>
      <c r="J365" s="215">
        <f>IF(OR(B365="",C365=""),"",IFERROR(INDEX(Vöruskrá!M:M,MATCH(B365,Vöruskrá!B:B,0))*C365/100000,""))</f>
        <v>0</v>
      </c>
      <c r="K365" s="215">
        <f>IF(OR(B365="",C365=""),"",IFERROR(INDEX(Vöruskrá!N:N,MATCH(B365,Vöruskrá!B:B,0))*C365/100000,""))</f>
        <v>0</v>
      </c>
      <c r="L365" s="215">
        <f>IF(OR(B365="",C365=""),"",IFERROR(INDEX(Vöruskrá!O:O,MATCH(B365,Vöruskrá!B:B,0))*C365/100000,""))</f>
        <v>0</v>
      </c>
      <c r="M365" s="215">
        <f>IF(OR(B365="",C365=""),"",IFERROR(INDEX(Vöruskrá!P:P,MATCH(B365,Vöruskrá!B:B,0))*C365/100000,""))</f>
        <v>0.755</v>
      </c>
      <c r="N365" s="215">
        <f>IF(OR(B365="",C365=""),"",IFERROR(INDEX(Vöruskrá!Q:Q,MATCH(B365,Vöruskrá!B:B,0))*C365/100000,""))</f>
        <v>0</v>
      </c>
      <c r="O365" s="216">
        <f>IF(OR(B365="",C365=""),"",IFERROR(C365/1000*INDEX(Vöruskrá!R:R,MATCH(B365,Vöruskrá!B:B,0))/1000,""))</f>
        <v>0</v>
      </c>
      <c r="P365" s="219"/>
      <c r="Q365" s="204"/>
      <c r="R365" s="6"/>
    </row>
    <row r="366" spans="1:18">
      <c r="A366" s="217"/>
      <c r="B366" s="217" t="s">
        <v>1270</v>
      </c>
      <c r="C366" s="218">
        <v>4717</v>
      </c>
      <c r="D366" s="214" t="str">
        <f>IF(B366="","",IFERROR(INDEX(Vöruskrá!F:F,MATCH(B366,Vöruskrá!B:B,0)),""))</f>
        <v>Repjuolía</v>
      </c>
      <c r="E366" s="214" t="str">
        <f>IF(B366="","",IFERROR(IF(INDEX(Vöruskrá!G:G,MATCH(B366,Vöruskrá!B:B,0))="","Engir skráðir",INDEX(Vöruskrá!G:G,MATCH(B366,Vöruskrá!B:B,0))),"Engir skráðir"))</f>
        <v>Engir skráðir</v>
      </c>
      <c r="F366" s="214">
        <f>IF(B366="","",IFERROR(INDEX(Vöruskrá!H:H,MATCH(B366,Vöruskrá!B:B,0)),""))</f>
        <v>0</v>
      </c>
      <c r="G366" s="215">
        <f>IF(OR(B366="",C366=""),"",IFERROR(INDEX(Vöruskrá!J:J,MATCH(B366,Vöruskrá!B:B,0))*C366/100000,""))</f>
        <v>42.453000000000003</v>
      </c>
      <c r="H366" s="215">
        <f>IF(OR(B366="",C366=""),"",IFERROR(INDEX(Vöruskrá!K:K,MATCH(B366,Vöruskrá!B:B,0))*C366/100000,""))</f>
        <v>4.7169999999999996</v>
      </c>
      <c r="I366" s="215">
        <f>IF(OR(B366="",C366=""),"",IFERROR(INDEX(Vöruskrá!L:L,MATCH(B366,Vöruskrá!B:B,0))*C366/100000,""))</f>
        <v>0.33018999999999998</v>
      </c>
      <c r="J366" s="215">
        <f>IF(OR(B366="",C366=""),"",IFERROR(INDEX(Vöruskrá!M:M,MATCH(B366,Vöruskrá!B:B,0))*C366/100000,""))</f>
        <v>3.0660500000000002</v>
      </c>
      <c r="K366" s="215">
        <f>IF(OR(B366="",C366=""),"",IFERROR(INDEX(Vöruskrá!N:N,MATCH(B366,Vöruskrá!B:B,0))*C366/100000,""))</f>
        <v>1.297175</v>
      </c>
      <c r="L366" s="215">
        <f>IF(OR(B366="",C366=""),"",IFERROR(INDEX(Vöruskrá!O:O,MATCH(B366,Vöruskrá!B:B,0))*C366/100000,""))</f>
        <v>0</v>
      </c>
      <c r="M366" s="215">
        <f>IF(OR(B366="",C366=""),"",IFERROR(INDEX(Vöruskrá!P:P,MATCH(B366,Vöruskrá!B:B,0))*C366/100000,""))</f>
        <v>0</v>
      </c>
      <c r="N366" s="215">
        <f>IF(OR(B366="",C366=""),"",IFERROR(INDEX(Vöruskrá!Q:Q,MATCH(B366,Vöruskrá!B:B,0))*C366/100000,""))</f>
        <v>0</v>
      </c>
      <c r="O366" s="216">
        <f>IF(OR(B366="",C366=""),"",IFERROR(C366/1000*INDEX(Vöruskrá!R:R,MATCH(B366,Vöruskrá!B:B,0))/1000,""))</f>
        <v>0</v>
      </c>
      <c r="P366" s="217"/>
      <c r="Q366" s="250"/>
      <c r="R366" s="251"/>
    </row>
    <row r="367" spans="1:18" ht="50">
      <c r="A367" s="176" t="s">
        <v>3720</v>
      </c>
      <c r="B367" s="176"/>
      <c r="C367" s="177"/>
      <c r="D367" s="211" t="str">
        <f>_xlfn.TEXTJOIN(" | ",TRUE,D368:D374)</f>
        <v>0 | Hvítlaukur | **Rjómi**, salt. | Þykktur sítrónusafi, vatn. | Þurrkuð steinselja (Petroselinum sativum Hoffm) | Salt (salt, kekkjavarnarefni E535, lyftiefni E500). | Svartur pipar 100% (Piper nigrum), hitaþurrkað.</v>
      </c>
      <c r="E367" s="211" t="str" cm="1">
        <f t="array" ref="E367">IFERROR(_xlfn.TEXTJOIN(", ",TRUE,_xlfn.UNIQUE(_xlfn._xlws.FILTER(E368:E374,(E368:E374&lt;&gt;"Engir skráðir")*(E368:E374&lt;&gt;"")))),"Engir skráðir")</f>
        <v>Mjólk</v>
      </c>
      <c r="F367" s="211"/>
      <c r="G367" s="212">
        <f>IFERROR(SUM(G368:G374)/(SUM($C$368:$C$374)/100000),"")</f>
        <v>41.289367106328939</v>
      </c>
      <c r="H367" s="212">
        <f>IFERROR(SUM(H368:H374)/(SUM($C$368:$C$374)/100000),"")</f>
        <v>3.7283417165828339</v>
      </c>
      <c r="I367" s="212">
        <f>IFERROR(SUM(I368:I374)/(SUM($C$368:$C$374)/100000),"")</f>
        <v>2.191118088819112</v>
      </c>
      <c r="J367" s="212">
        <f>IFERROR(SUM(J368:J374)/(SUM($C$368:$C$374)/100000),"")</f>
        <v>1.6771932280677193</v>
      </c>
      <c r="K367" s="212">
        <f>IFERROR(SUM(K368:K374)/(SUM($C$368:$C$374)/100000),"")</f>
        <v>0.13963660363396366</v>
      </c>
      <c r="L367" s="212">
        <f>IFERROR(SUM(L368:L374)/(SUM($C$368:$C$374)/100000),"")</f>
        <v>0.50060499395006053</v>
      </c>
      <c r="M367" s="212">
        <f>IFERROR(SUM(M368:M374)/(SUM($C$368:$C$374)/100000),"")</f>
        <v>0.94271357286427138</v>
      </c>
      <c r="N367" s="212">
        <f>IFERROR(SUM(N368:N374)/(SUM($C$368:$C$374)/100000),"")</f>
        <v>0.34298657013429867</v>
      </c>
      <c r="O367" s="213" t="str">
        <f>IF(OR(B367="",C367=""),"",IFERROR(C367/1000*INDEX(Vöruskrá!R:R,MATCH(B367,Vöruskrá!B:B,0))/1000,""))</f>
        <v/>
      </c>
      <c r="P367" s="245" t="s">
        <v>3721</v>
      </c>
      <c r="Q367" s="248" t="s">
        <v>3881</v>
      </c>
      <c r="R367" s="247" t="s">
        <v>3882</v>
      </c>
    </row>
    <row r="368" spans="1:18">
      <c r="A368" s="217"/>
      <c r="B368" s="217" t="s">
        <v>3649</v>
      </c>
      <c r="C368" s="218">
        <v>88790</v>
      </c>
      <c r="D368" s="214">
        <f>IF(B368="","",IFERROR(INDEX(Vöruskrá!F:F,MATCH(B368,Vöruskrá!B:B,0)),""))</f>
        <v>0</v>
      </c>
      <c r="E368" s="214" t="str">
        <f>IF(B368="","",IFERROR(IF(INDEX(Vöruskrá!G:G,MATCH(B368,Vöruskrá!B:B,0))="","Engir skráðir",INDEX(Vöruskrá!G:G,MATCH(B368,Vöruskrá!B:B,0))),"Engir skráðir"))</f>
        <v>Engir skráðir</v>
      </c>
      <c r="F368" s="214">
        <f>IF(B368="","",IFERROR(INDEX(Vöruskrá!H:H,MATCH(B368,Vöruskrá!B:B,0)),""))</f>
        <v>0</v>
      </c>
      <c r="G368" s="215">
        <f>IF(OR(B368="",C368=""),"",IFERROR(INDEX(Vöruskrá!J:J,MATCH(B368,Vöruskrá!B:B,0))*C368/100000,""))</f>
        <v>0</v>
      </c>
      <c r="H368" s="215">
        <f>IF(OR(B368="",C368=""),"",IFERROR(INDEX(Vöruskrá!K:K,MATCH(B368,Vöruskrá!B:B,0))*C368/100000,""))</f>
        <v>0</v>
      </c>
      <c r="I368" s="215">
        <f>IF(OR(B368="",C368=""),"",IFERROR(INDEX(Vöruskrá!L:L,MATCH(B368,Vöruskrá!B:B,0))*C368/100000,""))</f>
        <v>0</v>
      </c>
      <c r="J368" s="215">
        <f>IF(OR(B368="",C368=""),"",IFERROR(INDEX(Vöruskrá!M:M,MATCH(B368,Vöruskrá!B:B,0))*C368/100000,""))</f>
        <v>0</v>
      </c>
      <c r="K368" s="215">
        <f>IF(OR(B368="",C368=""),"",IFERROR(INDEX(Vöruskrá!N:N,MATCH(B368,Vöruskrá!B:B,0))*C368/100000,""))</f>
        <v>0</v>
      </c>
      <c r="L368" s="215">
        <f>IF(OR(B368="",C368=""),"",IFERROR(INDEX(Vöruskrá!O:O,MATCH(B368,Vöruskrá!B:B,0))*C368/100000,""))</f>
        <v>0</v>
      </c>
      <c r="M368" s="215">
        <f>IF(OR(B368="",C368=""),"",IFERROR(INDEX(Vöruskrá!P:P,MATCH(B368,Vöruskrá!B:B,0))*C368/100000,""))</f>
        <v>0</v>
      </c>
      <c r="N368" s="215">
        <f>IF(OR(B368="",C368=""),"",IFERROR(INDEX(Vöruskrá!Q:Q,MATCH(B368,Vöruskrá!B:B,0))*C368/100000,""))</f>
        <v>0</v>
      </c>
      <c r="O368" s="216">
        <f>IF(OR(B368="",C368=""),"",IFERROR(C368/1000*INDEX(Vöruskrá!R:R,MATCH(B368,Vöruskrá!B:B,0))/1000,""))</f>
        <v>0</v>
      </c>
      <c r="P368" s="217"/>
      <c r="Q368" s="252"/>
      <c r="R368" s="253"/>
    </row>
    <row r="369" spans="1:18">
      <c r="A369" s="219"/>
      <c r="B369" s="219" t="s">
        <v>1017</v>
      </c>
      <c r="C369" s="220">
        <v>2220</v>
      </c>
      <c r="D369" s="214" t="str">
        <f>IF(B369="","",IFERROR(INDEX(Vöruskrá!F:F,MATCH(B369,Vöruskrá!B:B,0)),""))</f>
        <v>Hvítlaukur</v>
      </c>
      <c r="E369" s="214" t="str">
        <f>IF(B369="","",IFERROR(IF(INDEX(Vöruskrá!G:G,MATCH(B369,Vöruskrá!B:B,0))="","Engir skráðir",INDEX(Vöruskrá!G:G,MATCH(B369,Vöruskrá!B:B,0))),"Engir skráðir"))</f>
        <v>Engir skráðir</v>
      </c>
      <c r="F369" s="214">
        <f>IF(B369="","",IFERROR(INDEX(Vöruskrá!H:H,MATCH(B369,Vöruskrá!B:B,0)),""))</f>
        <v>0</v>
      </c>
      <c r="G369" s="215">
        <f>IF(OR(B369="",C369=""),"",IFERROR(INDEX(Vöruskrá!J:J,MATCH(B369,Vöruskrá!B:B,0))*C369/100000,""))</f>
        <v>3.3077999999999999</v>
      </c>
      <c r="H369" s="215">
        <f>IF(OR(B369="",C369=""),"",IFERROR(INDEX(Vöruskrá!K:K,MATCH(B369,Vöruskrá!B:B,0))*C369/100000,""))</f>
        <v>1.11E-2</v>
      </c>
      <c r="I369" s="215">
        <f>IF(OR(B369="",C369=""),"",IFERROR(INDEX(Vöruskrá!L:L,MATCH(B369,Vöruskrá!B:B,0))*C369/100000,""))</f>
        <v>2.2200000000000002E-3</v>
      </c>
      <c r="J369" s="215">
        <f>IF(OR(B369="",C369=""),"",IFERROR(INDEX(Vöruskrá!M:M,MATCH(B369,Vöruskrá!B:B,0))*C369/100000,""))</f>
        <v>0.73482000000000003</v>
      </c>
      <c r="K369" s="215">
        <f>IF(OR(B369="",C369=""),"",IFERROR(INDEX(Vöruskrá!N:N,MATCH(B369,Vöruskrá!B:B,0))*C369/100000,""))</f>
        <v>2.2200000000000001E-2</v>
      </c>
      <c r="L369" s="215">
        <f>IF(OR(B369="",C369=""),"",IFERROR(INDEX(Vöruskrá!O:O,MATCH(B369,Vöruskrá!B:B,0))*C369/100000,""))</f>
        <v>0.14208000000000001</v>
      </c>
      <c r="M369" s="215">
        <f>IF(OR(B369="",C369=""),"",IFERROR(INDEX(Vöruskrá!P:P,MATCH(B369,Vöruskrá!B:B,0))*C369/100000,""))</f>
        <v>0</v>
      </c>
      <c r="N369" s="215">
        <f>IF(OR(B369="",C369=""),"",IFERROR(INDEX(Vöruskrá!Q:Q,MATCH(B369,Vöruskrá!B:B,0))*C369/100000,""))</f>
        <v>4.6620000000000002E-2</v>
      </c>
      <c r="O369" s="216">
        <f>IF(OR(B369="",C369=""),"",IFERROR(C369/1000*INDEX(Vöruskrá!R:R,MATCH(B369,Vöruskrá!B:B,0))/1000,""))</f>
        <v>0</v>
      </c>
      <c r="P369" s="219"/>
      <c r="Q369" s="204"/>
      <c r="R369" s="6"/>
    </row>
    <row r="370" spans="1:18">
      <c r="A370" s="217"/>
      <c r="B370" s="217" t="s">
        <v>445</v>
      </c>
      <c r="C370" s="218">
        <v>4440</v>
      </c>
      <c r="D370" s="214" t="str">
        <f>IF(B370="","",IFERROR(INDEX(Vöruskrá!F:F,MATCH(B370,Vöruskrá!B:B,0)),""))</f>
        <v>**Rjómi**, salt.</v>
      </c>
      <c r="E370" s="214" t="str">
        <f>IF(B370="","",IFERROR(IF(INDEX(Vöruskrá!G:G,MATCH(B370,Vöruskrá!B:B,0))="","Engir skráðir",INDEX(Vöruskrá!G:G,MATCH(B370,Vöruskrá!B:B,0))),"Engir skráðir"))</f>
        <v>Mjólk</v>
      </c>
      <c r="F370" s="214">
        <f>IF(B370="","",IFERROR(INDEX(Vöruskrá!H:H,MATCH(B370,Vöruskrá!B:B,0)),""))</f>
        <v>0</v>
      </c>
      <c r="G370" s="215">
        <f>IF(OR(B370="",C370=""),"",IFERROR(INDEX(Vöruskrá!J:J,MATCH(B370,Vöruskrá!B:B,0))*C370/100000,""))</f>
        <v>32.767200000000003</v>
      </c>
      <c r="H370" s="215">
        <f>IF(OR(B370="",C370=""),"",IFERROR(INDEX(Vöruskrá!K:K,MATCH(B370,Vöruskrá!B:B,0))*C370/100000,""))</f>
        <v>3.6408</v>
      </c>
      <c r="I370" s="215">
        <f>IF(OR(B370="",C370=""),"",IFERROR(INDEX(Vöruskrá!L:L,MATCH(B370,Vöruskrá!B:B,0))*C370/100000,""))</f>
        <v>2.1756000000000002</v>
      </c>
      <c r="J370" s="215">
        <f>IF(OR(B370="",C370=""),"",IFERROR(INDEX(Vöruskrá!M:M,MATCH(B370,Vöruskrá!B:B,0))*C370/100000,""))</f>
        <v>1.7760000000000001E-2</v>
      </c>
      <c r="K370" s="215">
        <f>IF(OR(B370="",C370=""),"",IFERROR(INDEX(Vöruskrá!N:N,MATCH(B370,Vöruskrá!B:B,0))*C370/100000,""))</f>
        <v>1.7760000000000001E-2</v>
      </c>
      <c r="L370" s="215">
        <f>IF(OR(B370="",C370=""),"",IFERROR(INDEX(Vöruskrá!O:O,MATCH(B370,Vöruskrá!B:B,0))*C370/100000,""))</f>
        <v>2.664E-2</v>
      </c>
      <c r="M370" s="215">
        <f>IF(OR(B370="",C370=""),"",IFERROR(INDEX(Vöruskrá!P:P,MATCH(B370,Vöruskrá!B:B,0))*C370/100000,""))</f>
        <v>5.3280000000000001E-2</v>
      </c>
      <c r="N370" s="215">
        <f>IF(OR(B370="",C370=""),"",IFERROR(INDEX(Vöruskrá!Q:Q,MATCH(B370,Vöruskrá!B:B,0))*C370/100000,""))</f>
        <v>0</v>
      </c>
      <c r="O370" s="216">
        <f>IF(OR(B370="",C370=""),"",IFERROR(C370/1000*INDEX(Vöruskrá!R:R,MATCH(B370,Vöruskrá!B:B,0))/1000,""))</f>
        <v>0</v>
      </c>
      <c r="P370" s="217"/>
      <c r="Q370" s="203"/>
      <c r="R370" s="27"/>
    </row>
    <row r="371" spans="1:18">
      <c r="A371" s="219"/>
      <c r="B371" s="219" t="s">
        <v>833</v>
      </c>
      <c r="C371" s="220">
        <v>2220</v>
      </c>
      <c r="D371" s="214" t="str">
        <f>IF(B371="","",IFERROR(INDEX(Vöruskrá!F:F,MATCH(B371,Vöruskrá!B:B,0)),""))</f>
        <v>Þykktur sítrónusafi, vatn.</v>
      </c>
      <c r="E371" s="214" t="str">
        <f>IF(B371="","",IFERROR(IF(INDEX(Vöruskrá!G:G,MATCH(B371,Vöruskrá!B:B,0))="","Engir skráðir",INDEX(Vöruskrá!G:G,MATCH(B371,Vöruskrá!B:B,0))),"Engir skráðir"))</f>
        <v>Engir skráðir</v>
      </c>
      <c r="F371" s="214">
        <f>IF(B371="","",IFERROR(INDEX(Vöruskrá!H:H,MATCH(B371,Vöruskrá!B:B,0)),""))</f>
        <v>0</v>
      </c>
      <c r="G371" s="215">
        <f>IF(OR(B371="",C371=""),"",IFERROR(INDEX(Vöruskrá!J:J,MATCH(B371,Vöruskrá!B:B,0))*C371/100000,""))</f>
        <v>0.68820000000000003</v>
      </c>
      <c r="H371" s="215">
        <f>IF(OR(B371="",C371=""),"",IFERROR(INDEX(Vöruskrá!K:K,MATCH(B371,Vöruskrá!B:B,0))*C371/100000,""))</f>
        <v>4.4400000000000004E-3</v>
      </c>
      <c r="I371" s="215">
        <f>IF(OR(B371="",C371=""),"",IFERROR(INDEX(Vöruskrá!L:L,MATCH(B371,Vöruskrá!B:B,0))*C371/100000,""))</f>
        <v>0</v>
      </c>
      <c r="J371" s="215">
        <f>IF(OR(B371="",C371=""),"",IFERROR(INDEX(Vöruskrá!M:M,MATCH(B371,Vöruskrá!B:B,0))*C371/100000,""))</f>
        <v>0.15318000000000001</v>
      </c>
      <c r="K371" s="215">
        <f>IF(OR(B371="",C371=""),"",IFERROR(INDEX(Vöruskrá!N:N,MATCH(B371,Vöruskrá!B:B,0))*C371/100000,""))</f>
        <v>5.3280000000000001E-2</v>
      </c>
      <c r="L371" s="215">
        <f>IF(OR(B371="",C371=""),"",IFERROR(INDEX(Vöruskrá!O:O,MATCH(B371,Vöruskrá!B:B,0))*C371/100000,""))</f>
        <v>0</v>
      </c>
      <c r="M371" s="215">
        <f>IF(OR(B371="",C371=""),"",IFERROR(INDEX(Vöruskrá!P:P,MATCH(B371,Vöruskrá!B:B,0))*C371/100000,""))</f>
        <v>0</v>
      </c>
      <c r="N371" s="215">
        <f>IF(OR(B371="",C371=""),"",IFERROR(INDEX(Vöruskrá!Q:Q,MATCH(B371,Vöruskrá!B:B,0))*C371/100000,""))</f>
        <v>0</v>
      </c>
      <c r="O371" s="216">
        <f>IF(OR(B371="",C371=""),"",IFERROR(C371/1000*INDEX(Vöruskrá!R:R,MATCH(B371,Vöruskrá!B:B,0))/1000,""))</f>
        <v>0</v>
      </c>
      <c r="P371" s="219"/>
      <c r="Q371" s="204"/>
      <c r="R371" s="6"/>
    </row>
    <row r="372" spans="1:18">
      <c r="A372" s="217"/>
      <c r="B372" s="217" t="s">
        <v>1030</v>
      </c>
      <c r="C372" s="218">
        <v>1110</v>
      </c>
      <c r="D372" s="214" t="str">
        <f>IF(B372="","",IFERROR(INDEX(Vöruskrá!F:F,MATCH(B372,Vöruskrá!B:B,0)),""))</f>
        <v>Þurrkuð steinselja (Petroselinum sativum Hoffm)</v>
      </c>
      <c r="E372" s="214" t="str">
        <f>IF(B372="","",IFERROR(IF(INDEX(Vöruskrá!G:G,MATCH(B372,Vöruskrá!B:B,0))="","Engir skráðir",INDEX(Vöruskrá!G:G,MATCH(B372,Vöruskrá!B:B,0))),"Engir skráðir"))</f>
        <v>Engir skráðir</v>
      </c>
      <c r="F372" s="214" t="str">
        <f>IF(B372="","",IFERROR(INDEX(Vöruskrá!H:H,MATCH(B372,Vöruskrá!B:B,0)),""))</f>
        <v>Framleitt á svæði þar sem unnið er með glúten, fisk, mjólk, soja, sellerí, sinnep og sesam.</v>
      </c>
      <c r="G372" s="215">
        <f>IF(OR(B372="",C372=""),"",IFERROR(INDEX(Vöruskrá!J:J,MATCH(B372,Vöruskrá!B:B,0))*C372/100000,""))</f>
        <v>3.2412000000000001</v>
      </c>
      <c r="H372" s="215">
        <f>IF(OR(B372="",C372=""),"",IFERROR(INDEX(Vöruskrá!K:K,MATCH(B372,Vöruskrá!B:B,0))*C372/100000,""))</f>
        <v>6.105E-2</v>
      </c>
      <c r="I372" s="215">
        <f>IF(OR(B372="",C372=""),"",IFERROR(INDEX(Vöruskrá!L:L,MATCH(B372,Vöruskrá!B:B,0))*C372/100000,""))</f>
        <v>9.9900000000000006E-3</v>
      </c>
      <c r="J372" s="215">
        <f>IF(OR(B372="",C372=""),"",IFERROR(INDEX(Vöruskrá!M:M,MATCH(B372,Vöruskrá!B:B,0))*C372/100000,""))</f>
        <v>0.55500000000000005</v>
      </c>
      <c r="K372" s="215">
        <f>IF(OR(B372="",C372=""),"",IFERROR(INDEX(Vöruskrá!N:N,MATCH(B372,Vöruskrá!B:B,0))*C372/100000,""))</f>
        <v>4.4400000000000002E-2</v>
      </c>
      <c r="L372" s="215">
        <f>IF(OR(B372="",C372=""),"",IFERROR(INDEX(Vöruskrá!O:O,MATCH(B372,Vöruskrá!B:B,0))*C372/100000,""))</f>
        <v>0.29526000000000002</v>
      </c>
      <c r="M372" s="215">
        <f>IF(OR(B372="",C372=""),"",IFERROR(INDEX(Vöruskrá!P:P,MATCH(B372,Vöruskrá!B:B,0))*C372/100000,""))</f>
        <v>1.1100000000000001E-3</v>
      </c>
      <c r="N372" s="215">
        <f>IF(OR(B372="",C372=""),"",IFERROR(INDEX(Vöruskrá!Q:Q,MATCH(B372,Vöruskrá!B:B,0))*C372/100000,""))</f>
        <v>0.29637000000000002</v>
      </c>
      <c r="O372" s="216">
        <f>IF(OR(B372="",C372=""),"",IFERROR(C372/1000*INDEX(Vöruskrá!R:R,MATCH(B372,Vöruskrá!B:B,0))/1000,""))</f>
        <v>0</v>
      </c>
      <c r="P372" s="217"/>
      <c r="Q372" s="203"/>
      <c r="R372" s="27"/>
    </row>
    <row r="373" spans="1:18">
      <c r="A373" s="219"/>
      <c r="B373" s="219" t="s">
        <v>299</v>
      </c>
      <c r="C373" s="220">
        <v>888</v>
      </c>
      <c r="D373" s="214" t="str">
        <f>IF(B373="","",IFERROR(INDEX(Vöruskrá!F:F,MATCH(B373,Vöruskrá!B:B,0)),""))</f>
        <v>Salt (salt, kekkjavarnarefni E535, lyftiefni E500).</v>
      </c>
      <c r="E373" s="214" t="str">
        <f>IF(B373="","",IFERROR(IF(INDEX(Vöruskrá!G:G,MATCH(B373,Vöruskrá!B:B,0))="","Engir skráðir",INDEX(Vöruskrá!G:G,MATCH(B373,Vöruskrá!B:B,0))),"Engir skráðir"))</f>
        <v>Engir skráðir</v>
      </c>
      <c r="F373" s="214" t="str">
        <f>IF(B373="","",IFERROR(INDEX(Vöruskrá!H:H,MATCH(B373,Vöruskrá!B:B,0)),""))</f>
        <v>Framleitt á svæði þar sem unnið er með mjólk, glúten, egg, sesam, sellerí, soja og sinnep.</v>
      </c>
      <c r="G373" s="215">
        <f>IF(OR(B373="",C373=""),"",IFERROR(INDEX(Vöruskrá!J:J,MATCH(B373,Vöruskrá!B:B,0))*C373/100000,""))</f>
        <v>0</v>
      </c>
      <c r="H373" s="215">
        <f>IF(OR(B373="",C373=""),"",IFERROR(INDEX(Vöruskrá!K:K,MATCH(B373,Vöruskrá!B:B,0))*C373/100000,""))</f>
        <v>0</v>
      </c>
      <c r="I373" s="215">
        <f>IF(OR(B373="",C373=""),"",IFERROR(INDEX(Vöruskrá!L:L,MATCH(B373,Vöruskrá!B:B,0))*C373/100000,""))</f>
        <v>0</v>
      </c>
      <c r="J373" s="215">
        <f>IF(OR(B373="",C373=""),"",IFERROR(INDEX(Vöruskrá!M:M,MATCH(B373,Vöruskrá!B:B,0))*C373/100000,""))</f>
        <v>0</v>
      </c>
      <c r="K373" s="215">
        <f>IF(OR(B373="",C373=""),"",IFERROR(INDEX(Vöruskrá!N:N,MATCH(B373,Vöruskrá!B:B,0))*C373/100000,""))</f>
        <v>0</v>
      </c>
      <c r="L373" s="215">
        <f>IF(OR(B373="",C373=""),"",IFERROR(INDEX(Vöruskrá!O:O,MATCH(B373,Vöruskrá!B:B,0))*C373/100000,""))</f>
        <v>0</v>
      </c>
      <c r="M373" s="215">
        <f>IF(OR(B373="",C373=""),"",IFERROR(INDEX(Vöruskrá!P:P,MATCH(B373,Vöruskrá!B:B,0))*C373/100000,""))</f>
        <v>0.88800000000000001</v>
      </c>
      <c r="N373" s="215">
        <f>IF(OR(B373="",C373=""),"",IFERROR(INDEX(Vöruskrá!Q:Q,MATCH(B373,Vöruskrá!B:B,0))*C373/100000,""))</f>
        <v>0</v>
      </c>
      <c r="O373" s="216">
        <f>IF(OR(B373="",C373=""),"",IFERROR(C373/1000*INDEX(Vöruskrá!R:R,MATCH(B373,Vöruskrá!B:B,0))/1000,""))</f>
        <v>0</v>
      </c>
      <c r="P373" s="219"/>
      <c r="Q373" s="204"/>
      <c r="R373" s="6"/>
    </row>
    <row r="374" spans="1:18">
      <c r="A374" s="221"/>
      <c r="B374" s="221" t="s">
        <v>819</v>
      </c>
      <c r="C374" s="222">
        <v>333</v>
      </c>
      <c r="D374" s="223" t="str">
        <f>IF(B374="","",IFERROR(INDEX(Vöruskrá!F:F,MATCH(B374,Vöruskrá!B:B,0)),""))</f>
        <v>Svartur pipar 100% (Piper nigrum), hitaþurrkað.</v>
      </c>
      <c r="E374" s="223" t="str">
        <f>IF(B374="","",IFERROR(IF(INDEX(Vöruskrá!G:G,MATCH(B374,Vöruskrá!B:B,0))="","Engir skráðir",INDEX(Vöruskrá!G:G,MATCH(B374,Vöruskrá!B:B,0))),"Engir skráðir"))</f>
        <v>Engir skráðir</v>
      </c>
      <c r="F374" s="223" t="str">
        <f>IF(B374="","",IFERROR(INDEX(Vöruskrá!H:H,MATCH(B374,Vöruskrá!B:B,0)),""))</f>
        <v>Framleitt á svæði þar sem unnið er með glúten, fisk, krabbadýr, lindýr, mjólk, soja, sellerí, sinnep og sesam.</v>
      </c>
      <c r="G374" s="224">
        <f>IF(OR(B374="",C374=""),"",IFERROR(INDEX(Vöruskrá!J:J,MATCH(B374,Vöruskrá!B:B,0))*C374/100000,""))</f>
        <v>1.28538</v>
      </c>
      <c r="H374" s="224">
        <f>IF(OR(B374="",C374=""),"",IFERROR(INDEX(Vöruskrá!K:K,MATCH(B374,Vöruskrá!B:B,0))*C374/100000,""))</f>
        <v>1.0988999999999999E-2</v>
      </c>
      <c r="I374" s="224">
        <f>IF(OR(B374="",C374=""),"",IFERROR(INDEX(Vöruskrá!L:L,MATCH(B374,Vöruskrá!B:B,0))*C374/100000,""))</f>
        <v>3.3300000000000001E-3</v>
      </c>
      <c r="J374" s="224">
        <f>IF(OR(B374="",C374=""),"",IFERROR(INDEX(Vöruskrá!M:M,MATCH(B374,Vöruskrá!B:B,0))*C374/100000,""))</f>
        <v>0.21645</v>
      </c>
      <c r="K374" s="224">
        <f>IF(OR(B374="",C374=""),"",IFERROR(INDEX(Vöruskrá!N:N,MATCH(B374,Vöruskrá!B:B,0))*C374/100000,""))</f>
        <v>1.9979999999999998E-3</v>
      </c>
      <c r="L374" s="224">
        <f>IF(OR(B374="",C374=""),"",IFERROR(INDEX(Vöruskrá!O:O,MATCH(B374,Vöruskrá!B:B,0))*C374/100000,""))</f>
        <v>3.6630000000000003E-2</v>
      </c>
      <c r="M374" s="224">
        <f>IF(OR(B374="",C374=""),"",IFERROR(INDEX(Vöruskrá!P:P,MATCH(B374,Vöruskrá!B:B,0))*C374/100000,""))</f>
        <v>3.3300000000000002E-4</v>
      </c>
      <c r="N374" s="224">
        <f>IF(OR(B374="",C374=""),"",IFERROR(INDEX(Vöruskrá!Q:Q,MATCH(B374,Vöruskrá!B:B,0))*C374/100000,""))</f>
        <v>0</v>
      </c>
      <c r="O374" s="225">
        <f>IF(OR(B374="",C374=""),"",IFERROR(C374/1000*INDEX(Vöruskrá!R:R,MATCH(B374,Vöruskrá!B:B,0))/1000,""))</f>
        <v>0</v>
      </c>
      <c r="P374" s="221"/>
      <c r="Q374" s="250"/>
      <c r="R374" s="251"/>
    </row>
    <row r="375" spans="1:18" ht="50">
      <c r="A375" s="176" t="s">
        <v>3722</v>
      </c>
      <c r="B375" s="176"/>
      <c r="C375" s="177"/>
      <c r="D375" s="211" t="str">
        <f>_xlfn.TEXTJOIN(" | ",TRUE,D376:D383)</f>
        <v>Nautgripakjöt 100 %. | Laukur | 0 | 0 | Rjómi (**mjólk**) | Gerilsneydd **mjólk**, pálmaolía, kekkjavarnarefni (kartöflumjöl), salt, **mjólkursýrugerlar**, ostahleypir (örveruleg). | Salt (salt, kekkjavarnarefni E535, lyftiefni E500). | Svartur pipar 100% (Piper nigrum), hitaþurrkað.</v>
      </c>
      <c r="E375" s="211" t="str" cm="1">
        <f t="array" ref="E375">IFERROR(_xlfn.TEXTJOIN(", ",TRUE,_xlfn.UNIQUE(_xlfn._xlws.FILTER(E376:E383,(E376:E383&lt;&gt;"Engir skráðir")*(E376:E383&lt;&gt;"")))),"Engir skráðir")</f>
        <v>Mjólk</v>
      </c>
      <c r="F375" s="211"/>
      <c r="G375" s="212">
        <f>IFERROR(SUM(G376:G383)/(SUM($C$376:$C$383)/100000),"")</f>
        <v>187.70422704227042</v>
      </c>
      <c r="H375" s="212">
        <f>IFERROR(SUM(H376:H383)/(SUM($C$376:$C$383)/100000),"")</f>
        <v>13.648026480264802</v>
      </c>
      <c r="I375" s="212">
        <f>IFERROR(SUM(I376:I383)/(SUM($C$376:$C$383)/100000),"")</f>
        <v>6.1561005610056094</v>
      </c>
      <c r="J375" s="212">
        <f>IFERROR(SUM(J376:J383)/(SUM($C$376:$C$383)/100000),"")</f>
        <v>1.5571755717557176</v>
      </c>
      <c r="K375" s="212">
        <f>IFERROR(SUM(K376:K383)/(SUM($C$376:$C$383)/100000),"")</f>
        <v>0.8543685436854368</v>
      </c>
      <c r="L375" s="212">
        <f>IFERROR(SUM(L376:L383)/(SUM($C$376:$C$383)/100000),"")</f>
        <v>14.503441034410345</v>
      </c>
      <c r="M375" s="212">
        <f>IFERROR(SUM(M376:M383)/(SUM($C$376:$C$383)/100000),"")</f>
        <v>0.99071990719907199</v>
      </c>
      <c r="N375" s="212">
        <f>IFERROR(SUM(N376:N383)/(SUM($C$376:$C$383)/100000),"")</f>
        <v>0.1294732947329473</v>
      </c>
      <c r="O375" s="213" t="str">
        <f>IF(OR(B375="",C375=""),"",IFERROR(C375/1000*INDEX(Vöruskrá!R:R,MATCH(B375,Vöruskrá!B:B,0))/1000,""))</f>
        <v/>
      </c>
      <c r="P375" s="245" t="s">
        <v>3723</v>
      </c>
      <c r="Q375" s="244" t="s">
        <v>3883</v>
      </c>
      <c r="R375" s="243" t="s">
        <v>3884</v>
      </c>
    </row>
    <row r="376" spans="1:18">
      <c r="A376" s="217"/>
      <c r="B376" s="217" t="s">
        <v>542</v>
      </c>
      <c r="C376" s="218">
        <v>60929</v>
      </c>
      <c r="D376" s="214" t="str">
        <f>IF(B376="","",IFERROR(INDEX(Vöruskrá!F:F,MATCH(B376,Vöruskrá!B:B,0)),""))</f>
        <v>Nautgripakjöt 100 %.</v>
      </c>
      <c r="E376" s="214" t="str">
        <f>IF(B376="","",IFERROR(IF(INDEX(Vöruskrá!G:G,MATCH(B376,Vöruskrá!B:B,0))="","Engir skráðir",INDEX(Vöruskrá!G:G,MATCH(B376,Vöruskrá!B:B,0))),"Engir skráðir"))</f>
        <v>Engir skráðir</v>
      </c>
      <c r="F376" s="214">
        <f>IF(B376="","",IFERROR(INDEX(Vöruskrá!H:H,MATCH(B376,Vöruskrá!B:B,0)),""))</f>
        <v>0</v>
      </c>
      <c r="G376" s="215">
        <f>IF(OR(B376="",C376=""),"",IFERROR(INDEX(Vöruskrá!J:J,MATCH(B376,Vöruskrá!B:B,0))*C376/100000,""))</f>
        <v>109.06291</v>
      </c>
      <c r="H376" s="215">
        <f>IF(OR(B376="",C376=""),"",IFERROR(INDEX(Vöruskrá!K:K,MATCH(B376,Vöruskrá!B:B,0))*C376/100000,""))</f>
        <v>6.7021899999999999</v>
      </c>
      <c r="I376" s="215">
        <f>IF(OR(B376="",C376=""),"",IFERROR(INDEX(Vöruskrá!L:L,MATCH(B376,Vöruskrá!B:B,0))*C376/100000,""))</f>
        <v>1.8887989999999999</v>
      </c>
      <c r="J376" s="215">
        <f>IF(OR(B376="",C376=""),"",IFERROR(INDEX(Vöruskrá!M:M,MATCH(B376,Vöruskrá!B:B,0))*C376/100000,""))</f>
        <v>0</v>
      </c>
      <c r="K376" s="215">
        <f>IF(OR(B376="",C376=""),"",IFERROR(INDEX(Vöruskrá!N:N,MATCH(B376,Vöruskrá!B:B,0))*C376/100000,""))</f>
        <v>0</v>
      </c>
      <c r="L376" s="215">
        <f>IF(OR(B376="",C376=""),"",IFERROR(INDEX(Vöruskrá!O:O,MATCH(B376,Vöruskrá!B:B,0))*C376/100000,""))</f>
        <v>12.1858</v>
      </c>
      <c r="M376" s="215">
        <f>IF(OR(B376="",C376=""),"",IFERROR(INDEX(Vöruskrá!P:P,MATCH(B376,Vöruskrá!B:B,0))*C376/100000,""))</f>
        <v>0.12185800000000001</v>
      </c>
      <c r="N376" s="215">
        <f>IF(OR(B376="",C376=""),"",IFERROR(INDEX(Vöruskrá!Q:Q,MATCH(B376,Vöruskrá!B:B,0))*C376/100000,""))</f>
        <v>0</v>
      </c>
      <c r="O376" s="216">
        <f>IF(OR(B376="",C376=""),"",IFERROR(C376/1000*INDEX(Vöruskrá!R:R,MATCH(B376,Vöruskrá!B:B,0))/1000,""))</f>
        <v>0</v>
      </c>
      <c r="P376" s="217"/>
      <c r="Q376" s="252"/>
      <c r="R376" s="253"/>
    </row>
    <row r="377" spans="1:18">
      <c r="A377" s="219"/>
      <c r="B377" s="219" t="s">
        <v>1010</v>
      </c>
      <c r="C377" s="220">
        <v>7616</v>
      </c>
      <c r="D377" s="214" t="str">
        <f>IF(B377="","",IFERROR(INDEX(Vöruskrá!F:F,MATCH(B377,Vöruskrá!B:B,0)),""))</f>
        <v>Laukur</v>
      </c>
      <c r="E377" s="214" t="str">
        <f>IF(B377="","",IFERROR(IF(INDEX(Vöruskrá!G:G,MATCH(B377,Vöruskrá!B:B,0))="","Engir skráðir",INDEX(Vöruskrá!G:G,MATCH(B377,Vöruskrá!B:B,0))),"Engir skráðir"))</f>
        <v>Engir skráðir</v>
      </c>
      <c r="F377" s="214">
        <f>IF(B377="","",IFERROR(INDEX(Vöruskrá!H:H,MATCH(B377,Vöruskrá!B:B,0)),""))</f>
        <v>0</v>
      </c>
      <c r="G377" s="215">
        <f>IF(OR(B377="",C377=""),"",IFERROR(INDEX(Vöruskrá!J:J,MATCH(B377,Vöruskrá!B:B,0))*C377/100000,""))</f>
        <v>3.0464000000000002</v>
      </c>
      <c r="H377" s="215">
        <f>IF(OR(B377="",C377=""),"",IFERROR(INDEX(Vöruskrá!K:K,MATCH(B377,Vöruskrá!B:B,0))*C377/100000,""))</f>
        <v>7.6160000000000004E-3</v>
      </c>
      <c r="I377" s="215">
        <f>IF(OR(B377="",C377=""),"",IFERROR(INDEX(Vöruskrá!L:L,MATCH(B377,Vöruskrá!B:B,0))*C377/100000,""))</f>
        <v>0</v>
      </c>
      <c r="J377" s="215">
        <f>IF(OR(B377="",C377=""),"",IFERROR(INDEX(Vöruskrá!M:M,MATCH(B377,Vöruskrá!B:B,0))*C377/100000,""))</f>
        <v>0.70828800000000003</v>
      </c>
      <c r="K377" s="215">
        <f>IF(OR(B377="",C377=""),"",IFERROR(INDEX(Vöruskrá!N:N,MATCH(B377,Vöruskrá!B:B,0))*C377/100000,""))</f>
        <v>0.31987199999999999</v>
      </c>
      <c r="L377" s="215">
        <f>IF(OR(B377="",C377=""),"",IFERROR(INDEX(Vöruskrá!O:O,MATCH(B377,Vöruskrá!B:B,0))*C377/100000,""))</f>
        <v>8.3776000000000003E-2</v>
      </c>
      <c r="M377" s="215">
        <f>IF(OR(B377="",C377=""),"",IFERROR(INDEX(Vöruskrá!P:P,MATCH(B377,Vöruskrá!B:B,0))*C377/100000,""))</f>
        <v>0</v>
      </c>
      <c r="N377" s="215">
        <f>IF(OR(B377="",C377=""),"",IFERROR(INDEX(Vöruskrá!Q:Q,MATCH(B377,Vöruskrá!B:B,0))*C377/100000,""))</f>
        <v>0.12947199999999998</v>
      </c>
      <c r="O377" s="216">
        <f>IF(OR(B377="",C377=""),"",IFERROR(C377/1000*INDEX(Vöruskrá!R:R,MATCH(B377,Vöruskrá!B:B,0))/1000,""))</f>
        <v>0</v>
      </c>
      <c r="P377" s="219"/>
      <c r="Q377" s="204"/>
      <c r="R377" s="6"/>
    </row>
    <row r="378" spans="1:18">
      <c r="A378" s="217"/>
      <c r="B378" s="217" t="s">
        <v>2420</v>
      </c>
      <c r="C378" s="218">
        <v>3808</v>
      </c>
      <c r="D378" s="214">
        <f>IF(B378="","",IFERROR(INDEX(Vöruskrá!F:F,MATCH(B378,Vöruskrá!B:B,0)),""))</f>
        <v>0</v>
      </c>
      <c r="E378" s="214" t="str">
        <f>IF(B378="","",IFERROR(IF(INDEX(Vöruskrá!G:G,MATCH(B378,Vöruskrá!B:B,0))="","Engir skráðir",INDEX(Vöruskrá!G:G,MATCH(B378,Vöruskrá!B:B,0))),"Engir skráðir"))</f>
        <v>Engir skráðir</v>
      </c>
      <c r="F378" s="214">
        <f>IF(B378="","",IFERROR(INDEX(Vöruskrá!H:H,MATCH(B378,Vöruskrá!B:B,0)),""))</f>
        <v>0</v>
      </c>
      <c r="G378" s="215">
        <f>IF(OR(B378="",C378=""),"",IFERROR(INDEX(Vöruskrá!J:J,MATCH(B378,Vöruskrá!B:B,0))*C378/100000,""))</f>
        <v>0</v>
      </c>
      <c r="H378" s="215">
        <f>IF(OR(B378="",C378=""),"",IFERROR(INDEX(Vöruskrá!K:K,MATCH(B378,Vöruskrá!B:B,0))*C378/100000,""))</f>
        <v>0</v>
      </c>
      <c r="I378" s="215">
        <f>IF(OR(B378="",C378=""),"",IFERROR(INDEX(Vöruskrá!L:L,MATCH(B378,Vöruskrá!B:B,0))*C378/100000,""))</f>
        <v>0</v>
      </c>
      <c r="J378" s="215">
        <f>IF(OR(B378="",C378=""),"",IFERROR(INDEX(Vöruskrá!M:M,MATCH(B378,Vöruskrá!B:B,0))*C378/100000,""))</f>
        <v>0</v>
      </c>
      <c r="K378" s="215">
        <f>IF(OR(B378="",C378=""),"",IFERROR(INDEX(Vöruskrá!N:N,MATCH(B378,Vöruskrá!B:B,0))*C378/100000,""))</f>
        <v>0</v>
      </c>
      <c r="L378" s="215">
        <f>IF(OR(B378="",C378=""),"",IFERROR(INDEX(Vöruskrá!O:O,MATCH(B378,Vöruskrá!B:B,0))*C378/100000,""))</f>
        <v>0</v>
      </c>
      <c r="M378" s="215">
        <f>IF(OR(B378="",C378=""),"",IFERROR(INDEX(Vöruskrá!P:P,MATCH(B378,Vöruskrá!B:B,0))*C378/100000,""))</f>
        <v>0</v>
      </c>
      <c r="N378" s="215">
        <f>IF(OR(B378="",C378=""),"",IFERROR(INDEX(Vöruskrá!Q:Q,MATCH(B378,Vöruskrá!B:B,0))*C378/100000,""))</f>
        <v>0</v>
      </c>
      <c r="O378" s="216">
        <f>IF(OR(B378="",C378=""),"",IFERROR(C378/1000*INDEX(Vöruskrá!R:R,MATCH(B378,Vöruskrá!B:B,0))/1000,""))</f>
        <v>0</v>
      </c>
      <c r="P378" s="217"/>
      <c r="Q378" s="203"/>
      <c r="R378" s="27"/>
    </row>
    <row r="379" spans="1:18">
      <c r="A379" s="219"/>
      <c r="B379" s="219" t="s">
        <v>3641</v>
      </c>
      <c r="C379" s="220">
        <v>3808</v>
      </c>
      <c r="D379" s="214">
        <f>IF(B379="","",IFERROR(INDEX(Vöruskrá!F:F,MATCH(B379,Vöruskrá!B:B,0)),""))</f>
        <v>0</v>
      </c>
      <c r="E379" s="214" t="str">
        <f>IF(B379="","",IFERROR(IF(INDEX(Vöruskrá!G:G,MATCH(B379,Vöruskrá!B:B,0))="","Engir skráðir",INDEX(Vöruskrá!G:G,MATCH(B379,Vöruskrá!B:B,0))),"Engir skráðir"))</f>
        <v>Engir skráðir</v>
      </c>
      <c r="F379" s="214">
        <f>IF(B379="","",IFERROR(INDEX(Vöruskrá!H:H,MATCH(B379,Vöruskrá!B:B,0)),""))</f>
        <v>0</v>
      </c>
      <c r="G379" s="215">
        <f>IF(OR(B379="",C379=""),"",IFERROR(INDEX(Vöruskrá!J:J,MATCH(B379,Vöruskrá!B:B,0))*C379/100000,""))</f>
        <v>0</v>
      </c>
      <c r="H379" s="215">
        <f>IF(OR(B379="",C379=""),"",IFERROR(INDEX(Vöruskrá!K:K,MATCH(B379,Vöruskrá!B:B,0))*C379/100000,""))</f>
        <v>0</v>
      </c>
      <c r="I379" s="215">
        <f>IF(OR(B379="",C379=""),"",IFERROR(INDEX(Vöruskrá!L:L,MATCH(B379,Vöruskrá!B:B,0))*C379/100000,""))</f>
        <v>0</v>
      </c>
      <c r="J379" s="215">
        <f>IF(OR(B379="",C379=""),"",IFERROR(INDEX(Vöruskrá!M:M,MATCH(B379,Vöruskrá!B:B,0))*C379/100000,""))</f>
        <v>0</v>
      </c>
      <c r="K379" s="215">
        <f>IF(OR(B379="",C379=""),"",IFERROR(INDEX(Vöruskrá!N:N,MATCH(B379,Vöruskrá!B:B,0))*C379/100000,""))</f>
        <v>0</v>
      </c>
      <c r="L379" s="215">
        <f>IF(OR(B379="",C379=""),"",IFERROR(INDEX(Vöruskrá!O:O,MATCH(B379,Vöruskrá!B:B,0))*C379/100000,""))</f>
        <v>0</v>
      </c>
      <c r="M379" s="215">
        <f>IF(OR(B379="",C379=""),"",IFERROR(INDEX(Vöruskrá!P:P,MATCH(B379,Vöruskrá!B:B,0))*C379/100000,""))</f>
        <v>0</v>
      </c>
      <c r="N379" s="215">
        <f>IF(OR(B379="",C379=""),"",IFERROR(INDEX(Vöruskrá!Q:Q,MATCH(B379,Vöruskrá!B:B,0))*C379/100000,""))</f>
        <v>0</v>
      </c>
      <c r="O379" s="216">
        <f>IF(OR(B379="",C379=""),"",IFERROR(C379/1000*INDEX(Vöruskrá!R:R,MATCH(B379,Vöruskrá!B:B,0))/1000,""))</f>
        <v>0</v>
      </c>
      <c r="P379" s="219"/>
      <c r="Q379" s="204"/>
      <c r="R379" s="6"/>
    </row>
    <row r="380" spans="1:18">
      <c r="A380" s="217"/>
      <c r="B380" s="217" t="s">
        <v>1058</v>
      </c>
      <c r="C380" s="218">
        <v>15232</v>
      </c>
      <c r="D380" s="214" t="str">
        <f>IF(B380="","",IFERROR(INDEX(Vöruskrá!F:F,MATCH(B380,Vöruskrá!B:B,0)),""))</f>
        <v>Rjómi (**mjólk**)</v>
      </c>
      <c r="E380" s="214" t="str">
        <f>IF(B380="","",IFERROR(IF(INDEX(Vöruskrá!G:G,MATCH(B380,Vöruskrá!B:B,0))="","Engir skráðir",INDEX(Vöruskrá!G:G,MATCH(B380,Vöruskrá!B:B,0))),"Engir skráðir"))</f>
        <v>Mjólk</v>
      </c>
      <c r="F380" s="214">
        <f>IF(B380="","",IFERROR(INDEX(Vöruskrá!H:H,MATCH(B380,Vöruskrá!B:B,0)),""))</f>
        <v>0</v>
      </c>
      <c r="G380" s="215">
        <f>IF(OR(B380="",C380=""),"",IFERROR(INDEX(Vöruskrá!J:J,MATCH(B380,Vöruskrá!B:B,0))*C380/100000,""))</f>
        <v>51.788800000000002</v>
      </c>
      <c r="H380" s="215">
        <f>IF(OR(B380="",C380=""),"",IFERROR(INDEX(Vöruskrá!K:K,MATCH(B380,Vöruskrá!B:B,0))*C380/100000,""))</f>
        <v>5.3311999999999999</v>
      </c>
      <c r="I380" s="215">
        <f>IF(OR(B380="",C380=""),"",IFERROR(INDEX(Vöruskrá!L:L,MATCH(B380,Vöruskrá!B:B,0))*C380/100000,""))</f>
        <v>3.3510399999999998</v>
      </c>
      <c r="J380" s="215">
        <f>IF(OR(B380="",C380=""),"",IFERROR(INDEX(Vöruskrá!M:M,MATCH(B380,Vöruskrá!B:B,0))*C380/100000,""))</f>
        <v>0.45695999999999998</v>
      </c>
      <c r="K380" s="215">
        <f>IF(OR(B380="",C380=""),"",IFERROR(INDEX(Vöruskrá!N:N,MATCH(B380,Vöruskrá!B:B,0))*C380/100000,""))</f>
        <v>0.45695999999999998</v>
      </c>
      <c r="L380" s="215">
        <f>IF(OR(B380="",C380=""),"",IFERROR(INDEX(Vöruskrá!O:O,MATCH(B380,Vöruskrá!B:B,0))*C380/100000,""))</f>
        <v>0.38080000000000003</v>
      </c>
      <c r="M380" s="215">
        <f>IF(OR(B380="",C380=""),"",IFERROR(INDEX(Vöruskrá!P:P,MATCH(B380,Vöruskrá!B:B,0))*C380/100000,""))</f>
        <v>0</v>
      </c>
      <c r="N380" s="215">
        <f>IF(OR(B380="",C380=""),"",IFERROR(INDEX(Vöruskrá!Q:Q,MATCH(B380,Vöruskrá!B:B,0))*C380/100000,""))</f>
        <v>0</v>
      </c>
      <c r="O380" s="216">
        <f>IF(OR(B380="",C380=""),"",IFERROR(C380/1000*INDEX(Vöruskrá!R:R,MATCH(B380,Vöruskrá!B:B,0))/1000,""))</f>
        <v>0</v>
      </c>
      <c r="P380" s="217"/>
      <c r="Q380" s="203"/>
      <c r="R380" s="27"/>
    </row>
    <row r="381" spans="1:18">
      <c r="A381" s="219"/>
      <c r="B381" s="219" t="s">
        <v>895</v>
      </c>
      <c r="C381" s="220">
        <v>7616</v>
      </c>
      <c r="D381" s="214" t="str">
        <f>IF(B381="","",IFERROR(INDEX(Vöruskrá!F:F,MATCH(B381,Vöruskrá!B:B,0)),""))</f>
        <v>Gerilsneydd **mjólk**, pálmaolía, kekkjavarnarefni (kartöflumjöl), salt, **mjólkursýrugerlar**, ostahleypir (örveruleg).</v>
      </c>
      <c r="E381" s="214" t="str">
        <f>IF(B381="","",IFERROR(IF(INDEX(Vöruskrá!G:G,MATCH(B381,Vöruskrá!B:B,0))="","Engir skráðir",INDEX(Vöruskrá!G:G,MATCH(B381,Vöruskrá!B:B,0))),"Engir skráðir"))</f>
        <v>Mjólk</v>
      </c>
      <c r="F381" s="214">
        <f>IF(B381="","",IFERROR(INDEX(Vöruskrá!H:H,MATCH(B381,Vöruskrá!B:B,0)),""))</f>
        <v>0</v>
      </c>
      <c r="G381" s="215">
        <f>IF(OR(B381="",C381=""),"",IFERROR(INDEX(Vöruskrá!J:J,MATCH(B381,Vöruskrá!B:B,0))*C381/100000,""))</f>
        <v>22.924160000000001</v>
      </c>
      <c r="H381" s="215">
        <f>IF(OR(B381="",C381=""),"",IFERROR(INDEX(Vöruskrá!K:K,MATCH(B381,Vöruskrá!B:B,0))*C381/100000,""))</f>
        <v>1.5993599999999999</v>
      </c>
      <c r="I381" s="215">
        <f>IF(OR(B381="",C381=""),"",IFERROR(INDEX(Vöruskrá!L:L,MATCH(B381,Vöruskrá!B:B,0))*C381/100000,""))</f>
        <v>0.91391999999999995</v>
      </c>
      <c r="J381" s="215">
        <f>IF(OR(B381="",C381=""),"",IFERROR(INDEX(Vöruskrá!M:M,MATCH(B381,Vöruskrá!B:B,0))*C381/100000,""))</f>
        <v>0.24371200000000001</v>
      </c>
      <c r="K381" s="215">
        <f>IF(OR(B381="",C381=""),"",IFERROR(INDEX(Vöruskrá!N:N,MATCH(B381,Vöruskrá!B:B,0))*C381/100000,""))</f>
        <v>7.6160000000000005E-2</v>
      </c>
      <c r="L381" s="215">
        <f>IF(OR(B381="",C381=""),"",IFERROR(INDEX(Vöruskrá!O:O,MATCH(B381,Vöruskrá!B:B,0))*C381/100000,""))</f>
        <v>1.8278399999999999</v>
      </c>
      <c r="M381" s="215">
        <f>IF(OR(B381="",C381=""),"",IFERROR(INDEX(Vöruskrá!P:P,MATCH(B381,Vöruskrá!B:B,0))*C381/100000,""))</f>
        <v>0.106624</v>
      </c>
      <c r="N381" s="215">
        <f>IF(OR(B381="",C381=""),"",IFERROR(INDEX(Vöruskrá!Q:Q,MATCH(B381,Vöruskrá!B:B,0))*C381/100000,""))</f>
        <v>0</v>
      </c>
      <c r="O381" s="216">
        <f>IF(OR(B381="",C381=""),"",IFERROR(C381/1000*INDEX(Vöruskrá!R:R,MATCH(B381,Vöruskrá!B:B,0))/1000,""))</f>
        <v>0</v>
      </c>
      <c r="P381" s="219"/>
      <c r="Q381" s="204"/>
      <c r="R381" s="6"/>
    </row>
    <row r="382" spans="1:18">
      <c r="A382" s="217"/>
      <c r="B382" s="217" t="s">
        <v>299</v>
      </c>
      <c r="C382" s="218">
        <v>762</v>
      </c>
      <c r="D382" s="214" t="str">
        <f>IF(B382="","",IFERROR(INDEX(Vöruskrá!F:F,MATCH(B382,Vöruskrá!B:B,0)),""))</f>
        <v>Salt (salt, kekkjavarnarefni E535, lyftiefni E500).</v>
      </c>
      <c r="E382" s="214" t="str">
        <f>IF(B382="","",IFERROR(IF(INDEX(Vöruskrá!G:G,MATCH(B382,Vöruskrá!B:B,0))="","Engir skráðir",INDEX(Vöruskrá!G:G,MATCH(B382,Vöruskrá!B:B,0))),"Engir skráðir"))</f>
        <v>Engir skráðir</v>
      </c>
      <c r="F382" s="214" t="str">
        <f>IF(B382="","",IFERROR(INDEX(Vöruskrá!H:H,MATCH(B382,Vöruskrá!B:B,0)),""))</f>
        <v>Framleitt á svæði þar sem unnið er með mjólk, glúten, egg, sesam, sellerí, soja og sinnep.</v>
      </c>
      <c r="G382" s="215">
        <f>IF(OR(B382="",C382=""),"",IFERROR(INDEX(Vöruskrá!J:J,MATCH(B382,Vöruskrá!B:B,0))*C382/100000,""))</f>
        <v>0</v>
      </c>
      <c r="H382" s="215">
        <f>IF(OR(B382="",C382=""),"",IFERROR(INDEX(Vöruskrá!K:K,MATCH(B382,Vöruskrá!B:B,0))*C382/100000,""))</f>
        <v>0</v>
      </c>
      <c r="I382" s="215">
        <f>IF(OR(B382="",C382=""),"",IFERROR(INDEX(Vöruskrá!L:L,MATCH(B382,Vöruskrá!B:B,0))*C382/100000,""))</f>
        <v>0</v>
      </c>
      <c r="J382" s="215">
        <f>IF(OR(B382="",C382=""),"",IFERROR(INDEX(Vöruskrá!M:M,MATCH(B382,Vöruskrá!B:B,0))*C382/100000,""))</f>
        <v>0</v>
      </c>
      <c r="K382" s="215">
        <f>IF(OR(B382="",C382=""),"",IFERROR(INDEX(Vöruskrá!N:N,MATCH(B382,Vöruskrá!B:B,0))*C382/100000,""))</f>
        <v>0</v>
      </c>
      <c r="L382" s="215">
        <f>IF(OR(B382="",C382=""),"",IFERROR(INDEX(Vöruskrá!O:O,MATCH(B382,Vöruskrá!B:B,0))*C382/100000,""))</f>
        <v>0</v>
      </c>
      <c r="M382" s="215">
        <f>IF(OR(B382="",C382=""),"",IFERROR(INDEX(Vöruskrá!P:P,MATCH(B382,Vöruskrá!B:B,0))*C382/100000,""))</f>
        <v>0.76200000000000001</v>
      </c>
      <c r="N382" s="215">
        <f>IF(OR(B382="",C382=""),"",IFERROR(INDEX(Vöruskrá!Q:Q,MATCH(B382,Vöruskrá!B:B,0))*C382/100000,""))</f>
        <v>0</v>
      </c>
      <c r="O382" s="216">
        <f>IF(OR(B382="",C382=""),"",IFERROR(C382/1000*INDEX(Vöruskrá!R:R,MATCH(B382,Vöruskrá!B:B,0))/1000,""))</f>
        <v>0</v>
      </c>
      <c r="P382" s="217"/>
      <c r="Q382" s="203"/>
      <c r="R382" s="27"/>
    </row>
    <row r="383" spans="1:18">
      <c r="A383" s="219"/>
      <c r="B383" s="219" t="s">
        <v>819</v>
      </c>
      <c r="C383" s="220">
        <v>228</v>
      </c>
      <c r="D383" s="214" t="str">
        <f>IF(B383="","",IFERROR(INDEX(Vöruskrá!F:F,MATCH(B383,Vöruskrá!B:B,0)),""))</f>
        <v>Svartur pipar 100% (Piper nigrum), hitaþurrkað.</v>
      </c>
      <c r="E383" s="214" t="str">
        <f>IF(B383="","",IFERROR(IF(INDEX(Vöruskrá!G:G,MATCH(B383,Vöruskrá!B:B,0))="","Engir skráðir",INDEX(Vöruskrá!G:G,MATCH(B383,Vöruskrá!B:B,0))),"Engir skráðir"))</f>
        <v>Engir skráðir</v>
      </c>
      <c r="F383" s="214" t="str">
        <f>IF(B383="","",IFERROR(INDEX(Vöruskrá!H:H,MATCH(B383,Vöruskrá!B:B,0)),""))</f>
        <v>Framleitt á svæði þar sem unnið er með glúten, fisk, krabbadýr, lindýr, mjólk, soja, sellerí, sinnep og sesam.</v>
      </c>
      <c r="G383" s="215">
        <f>IF(OR(B383="",C383=""),"",IFERROR(INDEX(Vöruskrá!J:J,MATCH(B383,Vöruskrá!B:B,0))*C383/100000,""))</f>
        <v>0.88007999999999997</v>
      </c>
      <c r="H383" s="215">
        <f>IF(OR(B383="",C383=""),"",IFERROR(INDEX(Vöruskrá!K:K,MATCH(B383,Vöruskrá!B:B,0))*C383/100000,""))</f>
        <v>7.5239999999999994E-3</v>
      </c>
      <c r="I383" s="215">
        <f>IF(OR(B383="",C383=""),"",IFERROR(INDEX(Vöruskrá!L:L,MATCH(B383,Vöruskrá!B:B,0))*C383/100000,""))</f>
        <v>2.2799999999999999E-3</v>
      </c>
      <c r="J383" s="215">
        <f>IF(OR(B383="",C383=""),"",IFERROR(INDEX(Vöruskrá!M:M,MATCH(B383,Vöruskrá!B:B,0))*C383/100000,""))</f>
        <v>0.1482</v>
      </c>
      <c r="K383" s="215">
        <f>IF(OR(B383="",C383=""),"",IFERROR(INDEX(Vöruskrá!N:N,MATCH(B383,Vöruskrá!B:B,0))*C383/100000,""))</f>
        <v>1.3679999999999999E-3</v>
      </c>
      <c r="L383" s="215">
        <f>IF(OR(B383="",C383=""),"",IFERROR(INDEX(Vöruskrá!O:O,MATCH(B383,Vöruskrá!B:B,0))*C383/100000,""))</f>
        <v>2.5080000000000002E-2</v>
      </c>
      <c r="M383" s="215">
        <f>IF(OR(B383="",C383=""),"",IFERROR(INDEX(Vöruskrá!P:P,MATCH(B383,Vöruskrá!B:B,0))*C383/100000,""))</f>
        <v>2.2800000000000001E-4</v>
      </c>
      <c r="N383" s="215">
        <f>IF(OR(B383="",C383=""),"",IFERROR(INDEX(Vöruskrá!Q:Q,MATCH(B383,Vöruskrá!B:B,0))*C383/100000,""))</f>
        <v>0</v>
      </c>
      <c r="O383" s="216">
        <f>IF(OR(B383="",C383=""),"",IFERROR(C383/1000*INDEX(Vöruskrá!R:R,MATCH(B383,Vöruskrá!B:B,0))/1000,""))</f>
        <v>0</v>
      </c>
      <c r="P383" s="219"/>
      <c r="Q383" s="249"/>
      <c r="R383" s="205"/>
    </row>
    <row r="384" spans="1:18" ht="62.5">
      <c r="A384" s="176" t="s">
        <v>3724</v>
      </c>
      <c r="B384" s="176"/>
      <c r="C384" s="177"/>
      <c r="D384" s="211" t="str">
        <f>_xlfn.TEXTJOIN(" | ",TRUE,D385:D391)</f>
        <v>Nautgripakjöt 100 %. | Laukur | Tómatar 100%. | Hvítlaukur | 0 | 0 | Salt (salt, kekkjavarnarefni E535, lyftiefni E500).</v>
      </c>
      <c r="E384" s="211" t="str" cm="1">
        <f t="array" ref="E384">IFERROR(_xlfn.TEXTJOIN(", ",TRUE,_xlfn.UNIQUE(_xlfn._xlws.FILTER(E385:E391,(E385:E391&lt;&gt;"Engir skráðir")*(E385:E391&lt;&gt;"")))),"Engir skráðir")</f>
        <v>Engir skráðir</v>
      </c>
      <c r="F384" s="211"/>
      <c r="G384" s="212">
        <f>IFERROR(SUM(G385:G391)/(SUM($C$385:$C$391)/100000),"")</f>
        <v>118.4299162300731</v>
      </c>
      <c r="H384" s="212">
        <f>IFERROR(SUM(H385:H391)/(SUM($C$385:$C$391)/100000),"")</f>
        <v>6.6473804387414894</v>
      </c>
      <c r="I384" s="212">
        <f>IFERROR(SUM(I385:I391)/(SUM($C$385:$C$391)/100000),"")</f>
        <v>1.8645532737511559</v>
      </c>
      <c r="J384" s="212">
        <f>IFERROR(SUM(J385:J391)/(SUM($C$385:$C$391)/100000),"")</f>
        <v>2.1991160731796153</v>
      </c>
      <c r="K384" s="212">
        <f>IFERROR(SUM(K385:K391)/(SUM($C$385:$C$391)/100000),"")</f>
        <v>1.1102316980920628</v>
      </c>
      <c r="L384" s="212">
        <f>IFERROR(SUM(L385:L391)/(SUM($C$385:$C$391)/100000),"")</f>
        <v>12.486315243885354</v>
      </c>
      <c r="M384" s="212">
        <f>IFERROR(SUM(M385:M391)/(SUM($C$385:$C$391)/100000),"")</f>
        <v>1.1218390160535678</v>
      </c>
      <c r="N384" s="212">
        <f>IFERROR(SUM(N385:N391)/(SUM($C$385:$C$391)/100000),"")</f>
        <v>0.18716975317289106</v>
      </c>
      <c r="O384" s="213" t="str">
        <f>IF(OR(B384="",C384=""),"",IFERROR(C384/1000*INDEX(Vöruskrá!R:R,MATCH(B384,Vöruskrá!B:B,0))/1000,""))</f>
        <v/>
      </c>
      <c r="P384" s="245" t="s">
        <v>3725</v>
      </c>
      <c r="Q384" s="248" t="s">
        <v>3885</v>
      </c>
      <c r="R384" s="247" t="s">
        <v>3886</v>
      </c>
    </row>
    <row r="385" spans="1:18">
      <c r="A385" s="217"/>
      <c r="B385" s="217" t="s">
        <v>542</v>
      </c>
      <c r="C385" s="218">
        <v>42918</v>
      </c>
      <c r="D385" s="214" t="str">
        <f>IF(B385="","",IFERROR(INDEX(Vöruskrá!F:F,MATCH(B385,Vöruskrá!B:B,0)),""))</f>
        <v>Nautgripakjöt 100 %.</v>
      </c>
      <c r="E385" s="214" t="str">
        <f>IF(B385="","",IFERROR(IF(INDEX(Vöruskrá!G:G,MATCH(B385,Vöruskrá!B:B,0))="","Engir skráðir",INDEX(Vöruskrá!G:G,MATCH(B385,Vöruskrá!B:B,0))),"Engir skráðir"))</f>
        <v>Engir skráðir</v>
      </c>
      <c r="F385" s="214">
        <f>IF(B385="","",IFERROR(INDEX(Vöruskrá!H:H,MATCH(B385,Vöruskrá!B:B,0)),""))</f>
        <v>0</v>
      </c>
      <c r="G385" s="215">
        <f>IF(OR(B385="",C385=""),"",IFERROR(INDEX(Vöruskrá!J:J,MATCH(B385,Vöruskrá!B:B,0))*C385/100000,""))</f>
        <v>76.823220000000006</v>
      </c>
      <c r="H385" s="215">
        <f>IF(OR(B385="",C385=""),"",IFERROR(INDEX(Vöruskrá!K:K,MATCH(B385,Vöruskrá!B:B,0))*C385/100000,""))</f>
        <v>4.72098</v>
      </c>
      <c r="I385" s="215">
        <f>IF(OR(B385="",C385=""),"",IFERROR(INDEX(Vöruskrá!L:L,MATCH(B385,Vöruskrá!B:B,0))*C385/100000,""))</f>
        <v>1.3304580000000001</v>
      </c>
      <c r="J385" s="215">
        <f>IF(OR(B385="",C385=""),"",IFERROR(INDEX(Vöruskrá!M:M,MATCH(B385,Vöruskrá!B:B,0))*C385/100000,""))</f>
        <v>0</v>
      </c>
      <c r="K385" s="215">
        <f>IF(OR(B385="",C385=""),"",IFERROR(INDEX(Vöruskrá!N:N,MATCH(B385,Vöruskrá!B:B,0))*C385/100000,""))</f>
        <v>0</v>
      </c>
      <c r="L385" s="215">
        <f>IF(OR(B385="",C385=""),"",IFERROR(INDEX(Vöruskrá!O:O,MATCH(B385,Vöruskrá!B:B,0))*C385/100000,""))</f>
        <v>8.5836000000000006</v>
      </c>
      <c r="M385" s="215">
        <f>IF(OR(B385="",C385=""),"",IFERROR(INDEX(Vöruskrá!P:P,MATCH(B385,Vöruskrá!B:B,0))*C385/100000,""))</f>
        <v>8.583600000000001E-2</v>
      </c>
      <c r="N385" s="215">
        <f>IF(OR(B385="",C385=""),"",IFERROR(INDEX(Vöruskrá!Q:Q,MATCH(B385,Vöruskrá!B:B,0))*C385/100000,""))</f>
        <v>0</v>
      </c>
      <c r="O385" s="216">
        <f>IF(OR(B385="",C385=""),"",IFERROR(C385/1000*INDEX(Vöruskrá!R:R,MATCH(B385,Vöruskrá!B:B,0))/1000,""))</f>
        <v>0</v>
      </c>
      <c r="P385" s="217"/>
      <c r="Q385" s="246"/>
      <c r="R385" s="210"/>
    </row>
    <row r="386" spans="1:18">
      <c r="A386" s="219"/>
      <c r="B386" s="219" t="s">
        <v>1010</v>
      </c>
      <c r="C386" s="220">
        <v>7153</v>
      </c>
      <c r="D386" s="214" t="str">
        <f>IF(B386="","",IFERROR(INDEX(Vöruskrá!F:F,MATCH(B386,Vöruskrá!B:B,0)),""))</f>
        <v>Laukur</v>
      </c>
      <c r="E386" s="214" t="str">
        <f>IF(B386="","",IFERROR(IF(INDEX(Vöruskrá!G:G,MATCH(B386,Vöruskrá!B:B,0))="","Engir skráðir",INDEX(Vöruskrá!G:G,MATCH(B386,Vöruskrá!B:B,0))),"Engir skráðir"))</f>
        <v>Engir skráðir</v>
      </c>
      <c r="F386" s="214">
        <f>IF(B386="","",IFERROR(INDEX(Vöruskrá!H:H,MATCH(B386,Vöruskrá!B:B,0)),""))</f>
        <v>0</v>
      </c>
      <c r="G386" s="215">
        <f>IF(OR(B386="",C386=""),"",IFERROR(INDEX(Vöruskrá!J:J,MATCH(B386,Vöruskrá!B:B,0))*C386/100000,""))</f>
        <v>2.8612000000000002</v>
      </c>
      <c r="H386" s="215">
        <f>IF(OR(B386="",C386=""),"",IFERROR(INDEX(Vöruskrá!K:K,MATCH(B386,Vöruskrá!B:B,0))*C386/100000,""))</f>
        <v>7.1530000000000005E-3</v>
      </c>
      <c r="I386" s="215">
        <f>IF(OR(B386="",C386=""),"",IFERROR(INDEX(Vöruskrá!L:L,MATCH(B386,Vöruskrá!B:B,0))*C386/100000,""))</f>
        <v>0</v>
      </c>
      <c r="J386" s="215">
        <f>IF(OR(B386="",C386=""),"",IFERROR(INDEX(Vöruskrá!M:M,MATCH(B386,Vöruskrá!B:B,0))*C386/100000,""))</f>
        <v>0.66522900000000007</v>
      </c>
      <c r="K386" s="215">
        <f>IF(OR(B386="",C386=""),"",IFERROR(INDEX(Vöruskrá!N:N,MATCH(B386,Vöruskrá!B:B,0))*C386/100000,""))</f>
        <v>0.30042600000000003</v>
      </c>
      <c r="L386" s="215">
        <f>IF(OR(B386="",C386=""),"",IFERROR(INDEX(Vöruskrá!O:O,MATCH(B386,Vöruskrá!B:B,0))*C386/100000,""))</f>
        <v>7.8683000000000003E-2</v>
      </c>
      <c r="M386" s="215">
        <f>IF(OR(B386="",C386=""),"",IFERROR(INDEX(Vöruskrá!P:P,MATCH(B386,Vöruskrá!B:B,0))*C386/100000,""))</f>
        <v>0</v>
      </c>
      <c r="N386" s="215">
        <f>IF(OR(B386="",C386=""),"",IFERROR(INDEX(Vöruskrá!Q:Q,MATCH(B386,Vöruskrá!B:B,0))*C386/100000,""))</f>
        <v>0.121601</v>
      </c>
      <c r="O386" s="216">
        <f>IF(OR(B386="",C386=""),"",IFERROR(C386/1000*INDEX(Vöruskrá!R:R,MATCH(B386,Vöruskrá!B:B,0))/1000,""))</f>
        <v>0</v>
      </c>
      <c r="P386" s="219"/>
      <c r="Q386" s="203"/>
      <c r="R386" s="27"/>
    </row>
    <row r="387" spans="1:18">
      <c r="A387" s="217"/>
      <c r="B387" s="217" t="s">
        <v>743</v>
      </c>
      <c r="C387" s="218">
        <v>14306</v>
      </c>
      <c r="D387" s="214" t="str">
        <f>IF(B387="","",IFERROR(INDEX(Vöruskrá!F:F,MATCH(B387,Vöruskrá!B:B,0)),""))</f>
        <v>Tómatar 100%.</v>
      </c>
      <c r="E387" s="214" t="str">
        <f>IF(B387="","",IFERROR(IF(INDEX(Vöruskrá!G:G,MATCH(B387,Vöruskrá!B:B,0))="","Engir skráðir",INDEX(Vöruskrá!G:G,MATCH(B387,Vöruskrá!B:B,0))),"Engir skráðir"))</f>
        <v>Engir skráðir</v>
      </c>
      <c r="F387" s="214">
        <f>IF(B387="","",IFERROR(INDEX(Vöruskrá!H:H,MATCH(B387,Vöruskrá!B:B,0)),""))</f>
        <v>0</v>
      </c>
      <c r="G387" s="215">
        <f>IF(OR(B387="",C387=""),"",IFERROR(INDEX(Vöruskrá!J:J,MATCH(B387,Vöruskrá!B:B,0))*C387/100000,""))</f>
        <v>4.0056799999999999</v>
      </c>
      <c r="H387" s="215">
        <f>IF(OR(B387="",C387=""),"",IFERROR(INDEX(Vöruskrá!K:K,MATCH(B387,Vöruskrá!B:B,0))*C387/100000,""))</f>
        <v>1.4306000000000001E-2</v>
      </c>
      <c r="I387" s="215">
        <f>IF(OR(B387="",C387=""),"",IFERROR(INDEX(Vöruskrá!L:L,MATCH(B387,Vöruskrá!B:B,0))*C387/100000,""))</f>
        <v>0</v>
      </c>
      <c r="J387" s="215">
        <f>IF(OR(B387="",C387=""),"",IFERROR(INDEX(Vöruskrá!M:M,MATCH(B387,Vöruskrá!B:B,0))*C387/100000,""))</f>
        <v>0.71530000000000005</v>
      </c>
      <c r="K387" s="215">
        <f>IF(OR(B387="",C387=""),"",IFERROR(INDEX(Vöruskrá!N:N,MATCH(B387,Vöruskrá!B:B,0))*C387/100000,""))</f>
        <v>0.486404</v>
      </c>
      <c r="L387" s="215">
        <f>IF(OR(B387="",C387=""),"",IFERROR(INDEX(Vöruskrá!O:O,MATCH(B387,Vöruskrá!B:B,0))*C387/100000,""))</f>
        <v>0.21459</v>
      </c>
      <c r="M387" s="215">
        <f>IF(OR(B387="",C387=""),"",IFERROR(INDEX(Vöruskrá!P:P,MATCH(B387,Vöruskrá!B:B,0))*C387/100000,""))</f>
        <v>0</v>
      </c>
      <c r="N387" s="215">
        <f>IF(OR(B387="",C387=""),"",IFERROR(INDEX(Vöruskrá!Q:Q,MATCH(B387,Vöruskrá!B:B,0))*C387/100000,""))</f>
        <v>0</v>
      </c>
      <c r="O387" s="216">
        <f>IF(OR(B387="",C387=""),"",IFERROR(C387/1000*INDEX(Vöruskrá!R:R,MATCH(B387,Vöruskrá!B:B,0))/1000,""))</f>
        <v>0</v>
      </c>
      <c r="P387" s="217"/>
      <c r="Q387" s="204"/>
      <c r="R387" s="6"/>
    </row>
    <row r="388" spans="1:18">
      <c r="A388" s="219"/>
      <c r="B388" s="219" t="s">
        <v>1017</v>
      </c>
      <c r="C388" s="220">
        <v>572</v>
      </c>
      <c r="D388" s="214" t="str">
        <f>IF(B388="","",IFERROR(INDEX(Vöruskrá!F:F,MATCH(B388,Vöruskrá!B:B,0)),""))</f>
        <v>Hvítlaukur</v>
      </c>
      <c r="E388" s="214" t="str">
        <f>IF(B388="","",IFERROR(IF(INDEX(Vöruskrá!G:G,MATCH(B388,Vöruskrá!B:B,0))="","Engir skráðir",INDEX(Vöruskrá!G:G,MATCH(B388,Vöruskrá!B:B,0))),"Engir skráðir"))</f>
        <v>Engir skráðir</v>
      </c>
      <c r="F388" s="214">
        <f>IF(B388="","",IFERROR(INDEX(Vöruskrá!H:H,MATCH(B388,Vöruskrá!B:B,0)),""))</f>
        <v>0</v>
      </c>
      <c r="G388" s="215">
        <f>IF(OR(B388="",C388=""),"",IFERROR(INDEX(Vöruskrá!J:J,MATCH(B388,Vöruskrá!B:B,0))*C388/100000,""))</f>
        <v>0.85228000000000004</v>
      </c>
      <c r="H388" s="215">
        <f>IF(OR(B388="",C388=""),"",IFERROR(INDEX(Vöruskrá!K:K,MATCH(B388,Vöruskrá!B:B,0))*C388/100000,""))</f>
        <v>2.8600000000000001E-3</v>
      </c>
      <c r="I388" s="215">
        <f>IF(OR(B388="",C388=""),"",IFERROR(INDEX(Vöruskrá!L:L,MATCH(B388,Vöruskrá!B:B,0))*C388/100000,""))</f>
        <v>5.7200000000000003E-4</v>
      </c>
      <c r="J388" s="215">
        <f>IF(OR(B388="",C388=""),"",IFERROR(INDEX(Vöruskrá!M:M,MATCH(B388,Vöruskrá!B:B,0))*C388/100000,""))</f>
        <v>0.189332</v>
      </c>
      <c r="K388" s="215">
        <f>IF(OR(B388="",C388=""),"",IFERROR(INDEX(Vöruskrá!N:N,MATCH(B388,Vöruskrá!B:B,0))*C388/100000,""))</f>
        <v>5.7200000000000003E-3</v>
      </c>
      <c r="L388" s="215">
        <f>IF(OR(B388="",C388=""),"",IFERROR(INDEX(Vöruskrá!O:O,MATCH(B388,Vöruskrá!B:B,0))*C388/100000,""))</f>
        <v>3.6608000000000002E-2</v>
      </c>
      <c r="M388" s="215">
        <f>IF(OR(B388="",C388=""),"",IFERROR(INDEX(Vöruskrá!P:P,MATCH(B388,Vöruskrá!B:B,0))*C388/100000,""))</f>
        <v>0</v>
      </c>
      <c r="N388" s="215">
        <f>IF(OR(B388="",C388=""),"",IFERROR(INDEX(Vöruskrá!Q:Q,MATCH(B388,Vöruskrá!B:B,0))*C388/100000,""))</f>
        <v>1.2012E-2</v>
      </c>
      <c r="O388" s="216">
        <f>IF(OR(B388="",C388=""),"",IFERROR(C388/1000*INDEX(Vöruskrá!R:R,MATCH(B388,Vöruskrá!B:B,0))/1000,""))</f>
        <v>0</v>
      </c>
      <c r="P388" s="219"/>
      <c r="Q388" s="203"/>
      <c r="R388" s="27"/>
    </row>
    <row r="389" spans="1:18">
      <c r="A389" s="217"/>
      <c r="B389" s="217" t="s">
        <v>3641</v>
      </c>
      <c r="C389" s="218">
        <v>2861</v>
      </c>
      <c r="D389" s="214">
        <f>IF(B389="","",IFERROR(INDEX(Vöruskrá!F:F,MATCH(B389,Vöruskrá!B:B,0)),""))</f>
        <v>0</v>
      </c>
      <c r="E389" s="214" t="str">
        <f>IF(B389="","",IFERROR(IF(INDEX(Vöruskrá!G:G,MATCH(B389,Vöruskrá!B:B,0))="","Engir skráðir",INDEX(Vöruskrá!G:G,MATCH(B389,Vöruskrá!B:B,0))),"Engir skráðir"))</f>
        <v>Engir skráðir</v>
      </c>
      <c r="F389" s="214">
        <f>IF(B389="","",IFERROR(INDEX(Vöruskrá!H:H,MATCH(B389,Vöruskrá!B:B,0)),""))</f>
        <v>0</v>
      </c>
      <c r="G389" s="215">
        <f>IF(OR(B389="",C389=""),"",IFERROR(INDEX(Vöruskrá!J:J,MATCH(B389,Vöruskrá!B:B,0))*C389/100000,""))</f>
        <v>0</v>
      </c>
      <c r="H389" s="215">
        <f>IF(OR(B389="",C389=""),"",IFERROR(INDEX(Vöruskrá!K:K,MATCH(B389,Vöruskrá!B:B,0))*C389/100000,""))</f>
        <v>0</v>
      </c>
      <c r="I389" s="215">
        <f>IF(OR(B389="",C389=""),"",IFERROR(INDEX(Vöruskrá!L:L,MATCH(B389,Vöruskrá!B:B,0))*C389/100000,""))</f>
        <v>0</v>
      </c>
      <c r="J389" s="215">
        <f>IF(OR(B389="",C389=""),"",IFERROR(INDEX(Vöruskrá!M:M,MATCH(B389,Vöruskrá!B:B,0))*C389/100000,""))</f>
        <v>0</v>
      </c>
      <c r="K389" s="215">
        <f>IF(OR(B389="",C389=""),"",IFERROR(INDEX(Vöruskrá!N:N,MATCH(B389,Vöruskrá!B:B,0))*C389/100000,""))</f>
        <v>0</v>
      </c>
      <c r="L389" s="215">
        <f>IF(OR(B389="",C389=""),"",IFERROR(INDEX(Vöruskrá!O:O,MATCH(B389,Vöruskrá!B:B,0))*C389/100000,""))</f>
        <v>0</v>
      </c>
      <c r="M389" s="215">
        <f>IF(OR(B389="",C389=""),"",IFERROR(INDEX(Vöruskrá!P:P,MATCH(B389,Vöruskrá!B:B,0))*C389/100000,""))</f>
        <v>0</v>
      </c>
      <c r="N389" s="215">
        <f>IF(OR(B389="",C389=""),"",IFERROR(INDEX(Vöruskrá!Q:Q,MATCH(B389,Vöruskrá!B:B,0))*C389/100000,""))</f>
        <v>0</v>
      </c>
      <c r="O389" s="216">
        <f>IF(OR(B389="",C389=""),"",IFERROR(C389/1000*INDEX(Vöruskrá!R:R,MATCH(B389,Vöruskrá!B:B,0))/1000,""))</f>
        <v>0</v>
      </c>
      <c r="P389" s="217"/>
      <c r="Q389" s="204"/>
      <c r="R389" s="6"/>
    </row>
    <row r="390" spans="1:18">
      <c r="A390" s="219"/>
      <c r="B390" s="219" t="s">
        <v>2420</v>
      </c>
      <c r="C390" s="220">
        <v>2861</v>
      </c>
      <c r="D390" s="214">
        <f>IF(B390="","",IFERROR(INDEX(Vöruskrá!F:F,MATCH(B390,Vöruskrá!B:B,0)),""))</f>
        <v>0</v>
      </c>
      <c r="E390" s="214" t="str">
        <f>IF(B390="","",IFERROR(IF(INDEX(Vöruskrá!G:G,MATCH(B390,Vöruskrá!B:B,0))="","Engir skráðir",INDEX(Vöruskrá!G:G,MATCH(B390,Vöruskrá!B:B,0))),"Engir skráðir"))</f>
        <v>Engir skráðir</v>
      </c>
      <c r="F390" s="214">
        <f>IF(B390="","",IFERROR(INDEX(Vöruskrá!H:H,MATCH(B390,Vöruskrá!B:B,0)),""))</f>
        <v>0</v>
      </c>
      <c r="G390" s="215">
        <f>IF(OR(B390="",C390=""),"",IFERROR(INDEX(Vöruskrá!J:J,MATCH(B390,Vöruskrá!B:B,0))*C390/100000,""))</f>
        <v>0</v>
      </c>
      <c r="H390" s="215">
        <f>IF(OR(B390="",C390=""),"",IFERROR(INDEX(Vöruskrá!K:K,MATCH(B390,Vöruskrá!B:B,0))*C390/100000,""))</f>
        <v>0</v>
      </c>
      <c r="I390" s="215">
        <f>IF(OR(B390="",C390=""),"",IFERROR(INDEX(Vöruskrá!L:L,MATCH(B390,Vöruskrá!B:B,0))*C390/100000,""))</f>
        <v>0</v>
      </c>
      <c r="J390" s="215">
        <f>IF(OR(B390="",C390=""),"",IFERROR(INDEX(Vöruskrá!M:M,MATCH(B390,Vöruskrá!B:B,0))*C390/100000,""))</f>
        <v>0</v>
      </c>
      <c r="K390" s="215">
        <f>IF(OR(B390="",C390=""),"",IFERROR(INDEX(Vöruskrá!N:N,MATCH(B390,Vöruskrá!B:B,0))*C390/100000,""))</f>
        <v>0</v>
      </c>
      <c r="L390" s="215">
        <f>IF(OR(B390="",C390=""),"",IFERROR(INDEX(Vöruskrá!O:O,MATCH(B390,Vöruskrá!B:B,0))*C390/100000,""))</f>
        <v>0</v>
      </c>
      <c r="M390" s="215">
        <f>IF(OR(B390="",C390=""),"",IFERROR(INDEX(Vöruskrá!P:P,MATCH(B390,Vöruskrá!B:B,0))*C390/100000,""))</f>
        <v>0</v>
      </c>
      <c r="N390" s="215">
        <f>IF(OR(B390="",C390=""),"",IFERROR(INDEX(Vöruskrá!Q:Q,MATCH(B390,Vöruskrá!B:B,0))*C390/100000,""))</f>
        <v>0</v>
      </c>
      <c r="O390" s="216">
        <f>IF(OR(B390="",C390=""),"",IFERROR(C390/1000*INDEX(Vöruskrá!R:R,MATCH(B390,Vöruskrá!B:B,0))/1000,""))</f>
        <v>0</v>
      </c>
      <c r="P390" s="219"/>
      <c r="Q390" s="203"/>
      <c r="R390" s="27"/>
    </row>
    <row r="391" spans="1:18">
      <c r="A391" s="217"/>
      <c r="B391" s="217" t="s">
        <v>299</v>
      </c>
      <c r="C391" s="218">
        <v>715</v>
      </c>
      <c r="D391" s="214" t="str">
        <f>IF(B391="","",IFERROR(INDEX(Vöruskrá!F:F,MATCH(B391,Vöruskrá!B:B,0)),""))</f>
        <v>Salt (salt, kekkjavarnarefni E535, lyftiefni E500).</v>
      </c>
      <c r="E391" s="214" t="str">
        <f>IF(B391="","",IFERROR(IF(INDEX(Vöruskrá!G:G,MATCH(B391,Vöruskrá!B:B,0))="","Engir skráðir",INDEX(Vöruskrá!G:G,MATCH(B391,Vöruskrá!B:B,0))),"Engir skráðir"))</f>
        <v>Engir skráðir</v>
      </c>
      <c r="F391" s="214" t="str">
        <f>IF(B391="","",IFERROR(INDEX(Vöruskrá!H:H,MATCH(B391,Vöruskrá!B:B,0)),""))</f>
        <v>Framleitt á svæði þar sem unnið er með mjólk, glúten, egg, sesam, sellerí, soja og sinnep.</v>
      </c>
      <c r="G391" s="215">
        <f>IF(OR(B391="",C391=""),"",IFERROR(INDEX(Vöruskrá!J:J,MATCH(B391,Vöruskrá!B:B,0))*C391/100000,""))</f>
        <v>0</v>
      </c>
      <c r="H391" s="215">
        <f>IF(OR(B391="",C391=""),"",IFERROR(INDEX(Vöruskrá!K:K,MATCH(B391,Vöruskrá!B:B,0))*C391/100000,""))</f>
        <v>0</v>
      </c>
      <c r="I391" s="215">
        <f>IF(OR(B391="",C391=""),"",IFERROR(INDEX(Vöruskrá!L:L,MATCH(B391,Vöruskrá!B:B,0))*C391/100000,""))</f>
        <v>0</v>
      </c>
      <c r="J391" s="215">
        <f>IF(OR(B391="",C391=""),"",IFERROR(INDEX(Vöruskrá!M:M,MATCH(B391,Vöruskrá!B:B,0))*C391/100000,""))</f>
        <v>0</v>
      </c>
      <c r="K391" s="215">
        <f>IF(OR(B391="",C391=""),"",IFERROR(INDEX(Vöruskrá!N:N,MATCH(B391,Vöruskrá!B:B,0))*C391/100000,""))</f>
        <v>0</v>
      </c>
      <c r="L391" s="215">
        <f>IF(OR(B391="",C391=""),"",IFERROR(INDEX(Vöruskrá!O:O,MATCH(B391,Vöruskrá!B:B,0))*C391/100000,""))</f>
        <v>0</v>
      </c>
      <c r="M391" s="215">
        <f>IF(OR(B391="",C391=""),"",IFERROR(INDEX(Vöruskrá!P:P,MATCH(B391,Vöruskrá!B:B,0))*C391/100000,""))</f>
        <v>0.71499999999999997</v>
      </c>
      <c r="N391" s="215">
        <f>IF(OR(B391="",C391=""),"",IFERROR(INDEX(Vöruskrá!Q:Q,MATCH(B391,Vöruskrá!B:B,0))*C391/100000,""))</f>
        <v>0</v>
      </c>
      <c r="O391" s="216">
        <f>IF(OR(B391="",C391=""),"",IFERROR(C391/1000*INDEX(Vöruskrá!R:R,MATCH(B391,Vöruskrá!B:B,0))/1000,""))</f>
        <v>0</v>
      </c>
      <c r="P391" s="217"/>
      <c r="Q391" s="249"/>
      <c r="R391" s="205"/>
    </row>
    <row r="392" spans="1:18" ht="62.5">
      <c r="A392" s="176" t="s">
        <v>3726</v>
      </c>
      <c r="B392" s="176"/>
      <c r="C392" s="177"/>
      <c r="D392" s="211" t="str">
        <f>_xlfn.TEXTJOIN(" | ",TRUE,D393:D404)</f>
        <v>Nautgripakjöt 100 %. | 0 | 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v>
      </c>
      <c r="E392" s="211" t="str" cm="1">
        <f t="array" ref="E392">IFERROR(_xlfn.TEXTJOIN(", ",TRUE,_xlfn.UNIQUE(_xlfn._xlws.FILTER(E393:E404,(E393:E404&lt;&gt;"Engir skráðir")*(E393:E404&lt;&gt;"")))),"Engir skráðir")</f>
        <v>Engir skráðir</v>
      </c>
      <c r="F392" s="211"/>
      <c r="G392" s="212">
        <f>IFERROR(SUM(G393:G404)/(SUM($C$393:$C$404)/100000),"")</f>
        <v>121.492</v>
      </c>
      <c r="H392" s="212">
        <f>IFERROR(SUM(H393:H404)/(SUM($C$393:$C$404)/100000),"")</f>
        <v>7.1500999999999992</v>
      </c>
      <c r="I392" s="212">
        <f>IFERROR(SUM(I393:I404)/(SUM($C$393:$C$404)/100000),"")</f>
        <v>1.6755</v>
      </c>
      <c r="J392" s="212">
        <f>IFERROR(SUM(J393:J404)/(SUM($C$393:$C$404)/100000),"")</f>
        <v>4.37</v>
      </c>
      <c r="K392" s="212">
        <f>IFERROR(SUM(K393:K404)/(SUM($C$393:$C$404)/100000),"")</f>
        <v>1.4297000000000002</v>
      </c>
      <c r="L392" s="212">
        <f>IFERROR(SUM(L393:L404)/(SUM($C$393:$C$404)/100000),"")</f>
        <v>10.564500000000001</v>
      </c>
      <c r="M392" s="212">
        <f>IFERROR(SUM(M393:M404)/(SUM($C$393:$C$404)/100000),"")</f>
        <v>1.8836999999999999</v>
      </c>
      <c r="N392" s="212">
        <f>IFERROR(SUM(N393:N404)/(SUM($C$393:$C$404)/100000),"")</f>
        <v>0.16699999999999998</v>
      </c>
      <c r="O392" s="213" t="str">
        <f>IF(OR(B392="",C392=""),"",IFERROR(C392/1000*INDEX(Vöruskrá!R:R,MATCH(B392,Vöruskrá!B:B,0))/1000,""))</f>
        <v/>
      </c>
      <c r="P392" s="245" t="s">
        <v>3727</v>
      </c>
      <c r="Q392" s="244" t="s">
        <v>3887</v>
      </c>
      <c r="R392" s="243" t="s">
        <v>3888</v>
      </c>
    </row>
    <row r="393" spans="1:18">
      <c r="A393" s="217"/>
      <c r="B393" s="217" t="s">
        <v>542</v>
      </c>
      <c r="C393" s="218">
        <v>50000</v>
      </c>
      <c r="D393" s="214" t="str">
        <f>IF(B393="","",IFERROR(INDEX(Vöruskrá!F:F,MATCH(B393,Vöruskrá!B:B,0)),""))</f>
        <v>Nautgripakjöt 100 %.</v>
      </c>
      <c r="E393" s="214" t="str">
        <f>IF(B393="","",IFERROR(IF(INDEX(Vöruskrá!G:G,MATCH(B393,Vöruskrá!B:B,0))="","Engir skráðir",INDEX(Vöruskrá!G:G,MATCH(B393,Vöruskrá!B:B,0))),"Engir skráðir"))</f>
        <v>Engir skráðir</v>
      </c>
      <c r="F393" s="214">
        <f>IF(B393="","",IFERROR(INDEX(Vöruskrá!H:H,MATCH(B393,Vöruskrá!B:B,0)),""))</f>
        <v>0</v>
      </c>
      <c r="G393" s="215">
        <f>IF(OR(B393="",C393=""),"",IFERROR(INDEX(Vöruskrá!J:J,MATCH(B393,Vöruskrá!B:B,0))*C393/100000,""))</f>
        <v>89.5</v>
      </c>
      <c r="H393" s="215">
        <f>IF(OR(B393="",C393=""),"",IFERROR(INDEX(Vöruskrá!K:K,MATCH(B393,Vöruskrá!B:B,0))*C393/100000,""))</f>
        <v>5.5</v>
      </c>
      <c r="I393" s="215">
        <f>IF(OR(B393="",C393=""),"",IFERROR(INDEX(Vöruskrá!L:L,MATCH(B393,Vöruskrá!B:B,0))*C393/100000,""))</f>
        <v>1.55</v>
      </c>
      <c r="J393" s="215">
        <f>IF(OR(B393="",C393=""),"",IFERROR(INDEX(Vöruskrá!M:M,MATCH(B393,Vöruskrá!B:B,0))*C393/100000,""))</f>
        <v>0</v>
      </c>
      <c r="K393" s="215">
        <f>IF(OR(B393="",C393=""),"",IFERROR(INDEX(Vöruskrá!N:N,MATCH(B393,Vöruskrá!B:B,0))*C393/100000,""))</f>
        <v>0</v>
      </c>
      <c r="L393" s="215">
        <f>IF(OR(B393="",C393=""),"",IFERROR(INDEX(Vöruskrá!O:O,MATCH(B393,Vöruskrá!B:B,0))*C393/100000,""))</f>
        <v>10</v>
      </c>
      <c r="M393" s="215">
        <f>IF(OR(B393="",C393=""),"",IFERROR(INDEX(Vöruskrá!P:P,MATCH(B393,Vöruskrá!B:B,0))*C393/100000,""))</f>
        <v>0.1</v>
      </c>
      <c r="N393" s="215">
        <f>IF(OR(B393="",C393=""),"",IFERROR(INDEX(Vöruskrá!Q:Q,MATCH(B393,Vöruskrá!B:B,0))*C393/100000,""))</f>
        <v>0</v>
      </c>
      <c r="O393" s="216">
        <f>IF(OR(B393="",C393=""),"",IFERROR(C393/1000*INDEX(Vöruskrá!R:R,MATCH(B393,Vöruskrá!B:B,0))/1000,""))</f>
        <v>0</v>
      </c>
      <c r="P393" s="217"/>
      <c r="Q393" s="246"/>
      <c r="R393" s="210"/>
    </row>
    <row r="394" spans="1:18">
      <c r="A394" s="219"/>
      <c r="B394" s="219" t="s">
        <v>247</v>
      </c>
      <c r="C394" s="220">
        <v>20000</v>
      </c>
      <c r="D394" s="214">
        <f>IF(B394="","",IFERROR(INDEX(Vöruskrá!F:F,MATCH(B394,Vöruskrá!B:B,0)),""))</f>
        <v>0</v>
      </c>
      <c r="E394" s="214" t="str">
        <f>IF(B394="","",IFERROR(IF(INDEX(Vöruskrá!G:G,MATCH(B394,Vöruskrá!B:B,0))="","Engir skráðir",INDEX(Vöruskrá!G:G,MATCH(B394,Vöruskrá!B:B,0))),"Engir skráðir"))</f>
        <v>Engir skráðir</v>
      </c>
      <c r="F394" s="214">
        <f>IF(B394="","",IFERROR(INDEX(Vöruskrá!H:H,MATCH(B394,Vöruskrá!B:B,0)),""))</f>
        <v>0</v>
      </c>
      <c r="G394" s="215">
        <f>IF(OR(B394="",C394=""),"",IFERROR(INDEX(Vöruskrá!J:J,MATCH(B394,Vöruskrá!B:B,0))*C394/100000,""))</f>
        <v>0</v>
      </c>
      <c r="H394" s="215">
        <f>IF(OR(B394="",C394=""),"",IFERROR(INDEX(Vöruskrá!K:K,MATCH(B394,Vöruskrá!B:B,0))*C394/100000,""))</f>
        <v>0</v>
      </c>
      <c r="I394" s="215">
        <f>IF(OR(B394="",C394=""),"",IFERROR(INDEX(Vöruskrá!L:L,MATCH(B394,Vöruskrá!B:B,0))*C394/100000,""))</f>
        <v>0</v>
      </c>
      <c r="J394" s="215">
        <f>IF(OR(B394="",C394=""),"",IFERROR(INDEX(Vöruskrá!M:M,MATCH(B394,Vöruskrá!B:B,0))*C394/100000,""))</f>
        <v>0</v>
      </c>
      <c r="K394" s="215">
        <f>IF(OR(B394="",C394=""),"",IFERROR(INDEX(Vöruskrá!N:N,MATCH(B394,Vöruskrá!B:B,0))*C394/100000,""))</f>
        <v>0</v>
      </c>
      <c r="L394" s="215">
        <f>IF(OR(B394="",C394=""),"",IFERROR(INDEX(Vöruskrá!O:O,MATCH(B394,Vöruskrá!B:B,0))*C394/100000,""))</f>
        <v>0</v>
      </c>
      <c r="M394" s="215">
        <f>IF(OR(B394="",C394=""),"",IFERROR(INDEX(Vöruskrá!P:P,MATCH(B394,Vöruskrá!B:B,0))*C394/100000,""))</f>
        <v>0</v>
      </c>
      <c r="N394" s="215">
        <f>IF(OR(B394="",C394=""),"",IFERROR(INDEX(Vöruskrá!Q:Q,MATCH(B394,Vöruskrá!B:B,0))*C394/100000,""))</f>
        <v>0</v>
      </c>
      <c r="O394" s="216">
        <f>IF(OR(B394="",C394=""),"",IFERROR(C394/1000*INDEX(Vöruskrá!R:R,MATCH(B394,Vöruskrá!B:B,0))/1000,""))</f>
        <v>0</v>
      </c>
      <c r="P394" s="219"/>
      <c r="Q394" s="203"/>
      <c r="R394" s="27"/>
    </row>
    <row r="395" spans="1:18">
      <c r="A395" s="217"/>
      <c r="B395" s="217" t="s">
        <v>3650</v>
      </c>
      <c r="C395" s="218">
        <v>12000</v>
      </c>
      <c r="D395" s="214">
        <f>IF(B395="","",IFERROR(INDEX(Vöruskrá!F:F,MATCH(B395,Vöruskrá!B:B,0)),""))</f>
        <v>0</v>
      </c>
      <c r="E395" s="214" t="str">
        <f>IF(B395="","",IFERROR(IF(INDEX(Vöruskrá!G:G,MATCH(B395,Vöruskrá!B:B,0))="","Engir skráðir",INDEX(Vöruskrá!G:G,MATCH(B395,Vöruskrá!B:B,0))),"Engir skráðir"))</f>
        <v>Engir skráðir</v>
      </c>
      <c r="F395" s="214">
        <f>IF(B395="","",IFERROR(INDEX(Vöruskrá!H:H,MATCH(B395,Vöruskrá!B:B,0)),""))</f>
        <v>0</v>
      </c>
      <c r="G395" s="215">
        <f>IF(OR(B395="",C395=""),"",IFERROR(INDEX(Vöruskrá!J:J,MATCH(B395,Vöruskrá!B:B,0))*C395/100000,""))</f>
        <v>0</v>
      </c>
      <c r="H395" s="215">
        <f>IF(OR(B395="",C395=""),"",IFERROR(INDEX(Vöruskrá!K:K,MATCH(B395,Vöruskrá!B:B,0))*C395/100000,""))</f>
        <v>0</v>
      </c>
      <c r="I395" s="215">
        <f>IF(OR(B395="",C395=""),"",IFERROR(INDEX(Vöruskrá!L:L,MATCH(B395,Vöruskrá!B:B,0))*C395/100000,""))</f>
        <v>0</v>
      </c>
      <c r="J395" s="215">
        <f>IF(OR(B395="",C395=""),"",IFERROR(INDEX(Vöruskrá!M:M,MATCH(B395,Vöruskrá!B:B,0))*C395/100000,""))</f>
        <v>0</v>
      </c>
      <c r="K395" s="215">
        <f>IF(OR(B395="",C395=""),"",IFERROR(INDEX(Vöruskrá!N:N,MATCH(B395,Vöruskrá!B:B,0))*C395/100000,""))</f>
        <v>0</v>
      </c>
      <c r="L395" s="215">
        <f>IF(OR(B395="",C395=""),"",IFERROR(INDEX(Vöruskrá!O:O,MATCH(B395,Vöruskrá!B:B,0))*C395/100000,""))</f>
        <v>0</v>
      </c>
      <c r="M395" s="215">
        <f>IF(OR(B395="",C395=""),"",IFERROR(INDEX(Vöruskrá!P:P,MATCH(B395,Vöruskrá!B:B,0))*C395/100000,""))</f>
        <v>0</v>
      </c>
      <c r="N395" s="215">
        <f>IF(OR(B395="",C395=""),"",IFERROR(INDEX(Vöruskrá!Q:Q,MATCH(B395,Vöruskrá!B:B,0))*C395/100000,""))</f>
        <v>0</v>
      </c>
      <c r="O395" s="216">
        <f>IF(OR(B395="",C395=""),"",IFERROR(C395/1000*INDEX(Vöruskrá!R:R,MATCH(B395,Vöruskrá!B:B,0))/1000,""))</f>
        <v>0</v>
      </c>
      <c r="P395" s="217"/>
      <c r="Q395" s="204"/>
      <c r="R395" s="6"/>
    </row>
    <row r="396" spans="1:18">
      <c r="A396" s="219"/>
      <c r="B396" s="219" t="s">
        <v>420</v>
      </c>
      <c r="C396" s="220">
        <v>8000</v>
      </c>
      <c r="D396" s="214" t="str">
        <f>IF(B396="","",IFERROR(INDEX(Vöruskrá!F:F,MATCH(B396,Vöruskrá!B:B,0)),""))</f>
        <v>Tómatar (81%) (hakkaðir tómatar, tómatpúrra), laukur (8%), grænt chili, salt, maíssterkja, krydd og kryddjurtir (chilipipar, hvítlaukur, kúmen, cayennepipar, kóríander, oregano), jalapeño (0,6%), paprika, vínedik, límónusafi.</v>
      </c>
      <c r="E396" s="214" t="str">
        <f>IF(B396="","",IFERROR(IF(INDEX(Vöruskrá!G:G,MATCH(B396,Vöruskrá!B:B,0))="","Engir skráðir",INDEX(Vöruskrá!G:G,MATCH(B396,Vöruskrá!B:B,0))),"Engir skráðir"))</f>
        <v>Engir skráðir</v>
      </c>
      <c r="F396" s="214">
        <f>IF(B396="","",IFERROR(INDEX(Vöruskrá!H:H,MATCH(B396,Vöruskrá!B:B,0)),""))</f>
        <v>0</v>
      </c>
      <c r="G396" s="215">
        <f>IF(OR(B396="",C396=""),"",IFERROR(INDEX(Vöruskrá!J:J,MATCH(B396,Vöruskrá!B:B,0))*C396/100000,""))</f>
        <v>2.64</v>
      </c>
      <c r="H396" s="215">
        <f>IF(OR(B396="",C396=""),"",IFERROR(INDEX(Vöruskrá!K:K,MATCH(B396,Vöruskrá!B:B,0))*C396/100000,""))</f>
        <v>0</v>
      </c>
      <c r="I396" s="215">
        <f>IF(OR(B396="",C396=""),"",IFERROR(INDEX(Vöruskrá!L:L,MATCH(B396,Vöruskrá!B:B,0))*C396/100000,""))</f>
        <v>0</v>
      </c>
      <c r="J396" s="215">
        <f>IF(OR(B396="",C396=""),"",IFERROR(INDEX(Vöruskrá!M:M,MATCH(B396,Vöruskrá!B:B,0))*C396/100000,""))</f>
        <v>0.44</v>
      </c>
      <c r="K396" s="215">
        <f>IF(OR(B396="",C396=""),"",IFERROR(INDEX(Vöruskrá!N:N,MATCH(B396,Vöruskrá!B:B,0))*C396/100000,""))</f>
        <v>0.38400000000000001</v>
      </c>
      <c r="L396" s="215">
        <f>IF(OR(B396="",C396=""),"",IFERROR(INDEX(Vöruskrá!O:O,MATCH(B396,Vöruskrá!B:B,0))*C396/100000,""))</f>
        <v>0.128</v>
      </c>
      <c r="M396" s="215">
        <f>IF(OR(B396="",C396=""),"",IFERROR(INDEX(Vöruskrá!P:P,MATCH(B396,Vöruskrá!B:B,0))*C396/100000,""))</f>
        <v>0.08</v>
      </c>
      <c r="N396" s="215">
        <f>IF(OR(B396="",C396=""),"",IFERROR(INDEX(Vöruskrá!Q:Q,MATCH(B396,Vöruskrá!B:B,0))*C396/100000,""))</f>
        <v>0.152</v>
      </c>
      <c r="O396" s="216">
        <f>IF(OR(B396="",C396=""),"",IFERROR(C396/1000*INDEX(Vöruskrá!R:R,MATCH(B396,Vöruskrá!B:B,0))/1000,""))</f>
        <v>0</v>
      </c>
      <c r="P396" s="219"/>
      <c r="Q396" s="203"/>
      <c r="R396" s="27"/>
    </row>
    <row r="397" spans="1:18">
      <c r="A397" s="217"/>
      <c r="B397" s="217" t="s">
        <v>504</v>
      </c>
      <c r="C397" s="218">
        <v>3000</v>
      </c>
      <c r="D397" s="214" t="str">
        <f>IF(B397="","",IFERROR(INDEX(Vöruskrá!F:F,MATCH(B397,Vöruskrá!B:B,0)),""))</f>
        <v>Tómatar</v>
      </c>
      <c r="E397" s="214" t="str">
        <f>IF(B397="","",IFERROR(IF(INDEX(Vöruskrá!G:G,MATCH(B397,Vöruskrá!B:B,0))="","Engir skráðir",INDEX(Vöruskrá!G:G,MATCH(B397,Vöruskrá!B:B,0))),"Engir skráðir"))</f>
        <v>Engir skráðir</v>
      </c>
      <c r="F397" s="214">
        <f>IF(B397="","",IFERROR(INDEX(Vöruskrá!H:H,MATCH(B397,Vöruskrá!B:B,0)),""))</f>
        <v>0</v>
      </c>
      <c r="G397" s="215">
        <f>IF(OR(B397="",C397=""),"",IFERROR(INDEX(Vöruskrá!J:J,MATCH(B397,Vöruskrá!B:B,0))*C397/100000,""))</f>
        <v>3.39</v>
      </c>
      <c r="H397" s="215">
        <f>IF(OR(B397="",C397=""),"",IFERROR(INDEX(Vöruskrá!K:K,MATCH(B397,Vöruskrá!B:B,0))*C397/100000,""))</f>
        <v>1.2E-2</v>
      </c>
      <c r="I397" s="215">
        <f>IF(OR(B397="",C397=""),"",IFERROR(INDEX(Vöruskrá!L:L,MATCH(B397,Vöruskrá!B:B,0))*C397/100000,""))</f>
        <v>0</v>
      </c>
      <c r="J397" s="215">
        <f>IF(OR(B397="",C397=""),"",IFERROR(INDEX(Vöruskrá!M:M,MATCH(B397,Vöruskrá!B:B,0))*C397/100000,""))</f>
        <v>0.56999999999999995</v>
      </c>
      <c r="K397" s="215">
        <f>IF(OR(B397="",C397=""),"",IFERROR(INDEX(Vöruskrá!N:N,MATCH(B397,Vöruskrá!B:B,0))*C397/100000,""))</f>
        <v>0.42</v>
      </c>
      <c r="L397" s="215">
        <f>IF(OR(B397="",C397=""),"",IFERROR(INDEX(Vöruskrá!O:O,MATCH(B397,Vöruskrá!B:B,0))*C397/100000,""))</f>
        <v>0.18</v>
      </c>
      <c r="M397" s="215">
        <f>IF(OR(B397="",C397=""),"",IFERROR(INDEX(Vöruskrá!P:P,MATCH(B397,Vöruskrá!B:B,0))*C397/100000,""))</f>
        <v>3.0000000000000001E-3</v>
      </c>
      <c r="N397" s="215">
        <f>IF(OR(B397="",C397=""),"",IFERROR(INDEX(Vöruskrá!Q:Q,MATCH(B397,Vöruskrá!B:B,0))*C397/100000,""))</f>
        <v>0</v>
      </c>
      <c r="O397" s="216">
        <f>IF(OR(B397="",C397=""),"",IFERROR(C397/1000*INDEX(Vöruskrá!R:R,MATCH(B397,Vöruskrá!B:B,0))/1000,""))</f>
        <v>0</v>
      </c>
      <c r="P397" s="217"/>
      <c r="Q397" s="204"/>
      <c r="R397" s="6"/>
    </row>
    <row r="398" spans="1:18">
      <c r="A398" s="219"/>
      <c r="B398" s="219" t="s">
        <v>489</v>
      </c>
      <c r="C398" s="220">
        <v>2000</v>
      </c>
      <c r="D398" s="214" t="str">
        <f>IF(B398="","",IFERROR(INDEX(Vöruskrá!F:F,MATCH(B398,Vöruskrá!B:B,0)),""))</f>
        <v>Salt, chilipipar, kúmen, hvítlaukur, svartur pipar, cayennepipar, laukur, engifer, sykur, sýrustillir (sítrónusýra), kekkjavarnarefni (E552), repjuolía, kryddþykkni.</v>
      </c>
      <c r="E398" s="214" t="str">
        <f>IF(B398="","",IFERROR(IF(INDEX(Vöruskrá!G:G,MATCH(B398,Vöruskrá!B:B,0))="","Engir skráðir",INDEX(Vöruskrá!G:G,MATCH(B398,Vöruskrá!B:B,0))),"Engir skráðir"))</f>
        <v>Engir skráðir</v>
      </c>
      <c r="F398" s="214" t="str">
        <f>IF(B398="","",IFERROR(INDEX(Vöruskrá!H:H,MATCH(B398,Vöruskrá!B:B,0)),""))</f>
        <v>Framleitt á svæði þar sem unnið er með glúten, fisk, krabbadýr, lindýr, mjólk, soja, sellerí, sinnep og sesam.</v>
      </c>
      <c r="G398" s="215">
        <f>IF(OR(B398="",C398=""),"",IFERROR(INDEX(Vöruskrá!J:J,MATCH(B398,Vöruskrá!B:B,0))*C398/100000,""))</f>
        <v>4.4400000000000004</v>
      </c>
      <c r="H398" s="215">
        <f>IF(OR(B398="",C398=""),"",IFERROR(INDEX(Vöruskrá!K:K,MATCH(B398,Vöruskrá!B:B,0))*C398/100000,""))</f>
        <v>0.12</v>
      </c>
      <c r="I398" s="215">
        <f>IF(OR(B398="",C398=""),"",IFERROR(INDEX(Vöruskrá!L:L,MATCH(B398,Vöruskrá!B:B,0))*C398/100000,""))</f>
        <v>1.7999999999999999E-2</v>
      </c>
      <c r="J398" s="215">
        <f>IF(OR(B398="",C398=""),"",IFERROR(INDEX(Vöruskrá!M:M,MATCH(B398,Vöruskrá!B:B,0))*C398/100000,""))</f>
        <v>0.6</v>
      </c>
      <c r="K398" s="215">
        <f>IF(OR(B398="",C398=""),"",IFERROR(INDEX(Vöruskrá!N:N,MATCH(B398,Vöruskrá!B:B,0))*C398/100000,""))</f>
        <v>9.1999999999999998E-2</v>
      </c>
      <c r="L398" s="215">
        <f>IF(OR(B398="",C398=""),"",IFERROR(INDEX(Vöruskrá!O:O,MATCH(B398,Vöruskrá!B:B,0))*C398/100000,""))</f>
        <v>0.14199999999999999</v>
      </c>
      <c r="M398" s="215">
        <f>IF(OR(B398="",C398=""),"",IFERROR(INDEX(Vöruskrá!P:P,MATCH(B398,Vöruskrá!B:B,0))*C398/100000,""))</f>
        <v>0.9</v>
      </c>
      <c r="N398" s="215">
        <f>IF(OR(B398="",C398=""),"",IFERROR(INDEX(Vöruskrá!Q:Q,MATCH(B398,Vöruskrá!B:B,0))*C398/100000,""))</f>
        <v>0</v>
      </c>
      <c r="O398" s="216">
        <f>IF(OR(B398="",C398=""),"",IFERROR(C398/1000*INDEX(Vöruskrá!R:R,MATCH(B398,Vöruskrá!B:B,0))/1000,""))</f>
        <v>0</v>
      </c>
      <c r="P398" s="219"/>
      <c r="Q398" s="203"/>
      <c r="R398" s="27"/>
    </row>
    <row r="399" spans="1:18">
      <c r="A399" s="217"/>
      <c r="B399" s="217" t="s">
        <v>349</v>
      </c>
      <c r="C399" s="218">
        <v>1500</v>
      </c>
      <c r="D399" s="214" t="str">
        <f>IF(B399="","",IFERROR(INDEX(Vöruskrá!F:F,MATCH(B399,Vöruskrá!B:B,0)),""))</f>
        <v>Maíssterkja.</v>
      </c>
      <c r="E399" s="214" t="str">
        <f>IF(B399="","",IFERROR(IF(INDEX(Vöruskrá!G:G,MATCH(B399,Vöruskrá!B:B,0))="","Engir skráðir",INDEX(Vöruskrá!G:G,MATCH(B399,Vöruskrá!B:B,0))),"Engir skráðir"))</f>
        <v>Engir skráðir</v>
      </c>
      <c r="F399" s="214">
        <f>IF(B399="","",IFERROR(INDEX(Vöruskrá!H:H,MATCH(B399,Vöruskrá!B:B,0)),""))</f>
        <v>0</v>
      </c>
      <c r="G399" s="215">
        <f>IF(OR(B399="",C399=""),"",IFERROR(INDEX(Vöruskrá!J:J,MATCH(B399,Vöruskrá!B:B,0))*C399/100000,""))</f>
        <v>5.3250000000000002</v>
      </c>
      <c r="H399" s="215">
        <f>IF(OR(B399="",C399=""),"",IFERROR(INDEX(Vöruskrá!K:K,MATCH(B399,Vöruskrá!B:B,0))*C399/100000,""))</f>
        <v>7.4999999999999997E-3</v>
      </c>
      <c r="I399" s="215">
        <f>IF(OR(B399="",C399=""),"",IFERROR(INDEX(Vöruskrá!L:L,MATCH(B399,Vöruskrá!B:B,0))*C399/100000,""))</f>
        <v>0</v>
      </c>
      <c r="J399" s="215">
        <f>IF(OR(B399="",C399=""),"",IFERROR(INDEX(Vöruskrá!M:M,MATCH(B399,Vöruskrá!B:B,0))*C399/100000,""))</f>
        <v>1.29</v>
      </c>
      <c r="K399" s="215">
        <f>IF(OR(B399="",C399=""),"",IFERROR(INDEX(Vöruskrá!N:N,MATCH(B399,Vöruskrá!B:B,0))*C399/100000,""))</f>
        <v>0</v>
      </c>
      <c r="L399" s="215">
        <f>IF(OR(B399="",C399=""),"",IFERROR(INDEX(Vöruskrá!O:O,MATCH(B399,Vöruskrá!B:B,0))*C399/100000,""))</f>
        <v>7.4999999999999997E-3</v>
      </c>
      <c r="M399" s="215">
        <f>IF(OR(B399="",C399=""),"",IFERROR(INDEX(Vöruskrá!P:P,MATCH(B399,Vöruskrá!B:B,0))*C399/100000,""))</f>
        <v>0</v>
      </c>
      <c r="N399" s="215">
        <f>IF(OR(B399="",C399=""),"",IFERROR(INDEX(Vöruskrá!Q:Q,MATCH(B399,Vöruskrá!B:B,0))*C399/100000,""))</f>
        <v>1.4999999999999999E-2</v>
      </c>
      <c r="O399" s="216">
        <f>IF(OR(B399="",C399=""),"",IFERROR(C399/1000*INDEX(Vöruskrá!R:R,MATCH(B399,Vöruskrá!B:B,0))/1000,""))</f>
        <v>0</v>
      </c>
      <c r="P399" s="217"/>
      <c r="Q399" s="204"/>
      <c r="R399" s="6"/>
    </row>
    <row r="400" spans="1:18">
      <c r="A400" s="219"/>
      <c r="B400" s="219" t="s">
        <v>1270</v>
      </c>
      <c r="C400" s="220">
        <v>1500</v>
      </c>
      <c r="D400" s="214" t="str">
        <f>IF(B400="","",IFERROR(INDEX(Vöruskrá!F:F,MATCH(B400,Vöruskrá!B:B,0)),""))</f>
        <v>Repjuolía</v>
      </c>
      <c r="E400" s="214" t="str">
        <f>IF(B400="","",IFERROR(IF(INDEX(Vöruskrá!G:G,MATCH(B400,Vöruskrá!B:B,0))="","Engir skráðir",INDEX(Vöruskrá!G:G,MATCH(B400,Vöruskrá!B:B,0))),"Engir skráðir"))</f>
        <v>Engir skráðir</v>
      </c>
      <c r="F400" s="214">
        <f>IF(B400="","",IFERROR(INDEX(Vöruskrá!H:H,MATCH(B400,Vöruskrá!B:B,0)),""))</f>
        <v>0</v>
      </c>
      <c r="G400" s="215">
        <f>IF(OR(B400="",C400=""),"",IFERROR(INDEX(Vöruskrá!J:J,MATCH(B400,Vöruskrá!B:B,0))*C400/100000,""))</f>
        <v>13.5</v>
      </c>
      <c r="H400" s="215">
        <f>IF(OR(B400="",C400=""),"",IFERROR(INDEX(Vöruskrá!K:K,MATCH(B400,Vöruskrá!B:B,0))*C400/100000,""))</f>
        <v>1.5</v>
      </c>
      <c r="I400" s="215">
        <f>IF(OR(B400="",C400=""),"",IFERROR(INDEX(Vöruskrá!L:L,MATCH(B400,Vöruskrá!B:B,0))*C400/100000,""))</f>
        <v>0.105</v>
      </c>
      <c r="J400" s="215">
        <f>IF(OR(B400="",C400=""),"",IFERROR(INDEX(Vöruskrá!M:M,MATCH(B400,Vöruskrá!B:B,0))*C400/100000,""))</f>
        <v>0.97499999999999998</v>
      </c>
      <c r="K400" s="215">
        <f>IF(OR(B400="",C400=""),"",IFERROR(INDEX(Vöruskrá!N:N,MATCH(B400,Vöruskrá!B:B,0))*C400/100000,""))</f>
        <v>0.41249999999999998</v>
      </c>
      <c r="L400" s="215">
        <f>IF(OR(B400="",C400=""),"",IFERROR(INDEX(Vöruskrá!O:O,MATCH(B400,Vöruskrá!B:B,0))*C400/100000,""))</f>
        <v>0</v>
      </c>
      <c r="M400" s="215">
        <f>IF(OR(B400="",C400=""),"",IFERROR(INDEX(Vöruskrá!P:P,MATCH(B400,Vöruskrá!B:B,0))*C400/100000,""))</f>
        <v>0</v>
      </c>
      <c r="N400" s="215">
        <f>IF(OR(B400="",C400=""),"",IFERROR(INDEX(Vöruskrá!Q:Q,MATCH(B400,Vöruskrá!B:B,0))*C400/100000,""))</f>
        <v>0</v>
      </c>
      <c r="O400" s="216">
        <f>IF(OR(B400="",C400=""),"",IFERROR(C400/1000*INDEX(Vöruskrá!R:R,MATCH(B400,Vöruskrá!B:B,0))/1000,""))</f>
        <v>0</v>
      </c>
      <c r="P400" s="219"/>
      <c r="Q400" s="203"/>
      <c r="R400" s="27"/>
    </row>
    <row r="401" spans="1:18">
      <c r="A401" s="217"/>
      <c r="B401" s="217" t="s">
        <v>315</v>
      </c>
      <c r="C401" s="218">
        <v>500</v>
      </c>
      <c r="D401" s="214" t="str">
        <f>IF(B401="","",IFERROR(INDEX(Vöruskrá!F:F,MATCH(B401,Vöruskrá!B:B,0)),""))</f>
        <v>Hvítlauksduft 100%</v>
      </c>
      <c r="E401" s="214" t="str">
        <f>IF(B401="","",IFERROR(IF(INDEX(Vöruskrá!G:G,MATCH(B401,Vöruskrá!B:B,0))="","Engir skráðir",INDEX(Vöruskrá!G:G,MATCH(B401,Vöruskrá!B:B,0))),"Engir skráðir"))</f>
        <v>Engir skráðir</v>
      </c>
      <c r="F401" s="214" t="str">
        <f>IF(B401="","",IFERROR(INDEX(Vöruskrá!H:H,MATCH(B401,Vöruskrá!B:B,0)),""))</f>
        <v>Framleitt á svæði þar sem unnið er með glúten, fisk, krabbadýr, lindýr, mjólk, soja, sellerí, sinnep og sesam.</v>
      </c>
      <c r="G401" s="215">
        <f>IF(OR(B401="",C401=""),"",IFERROR(INDEX(Vöruskrá!J:J,MATCH(B401,Vöruskrá!B:B,0))*C401/100000,""))</f>
        <v>1.925</v>
      </c>
      <c r="H401" s="215">
        <f>IF(OR(B401="",C401=""),"",IFERROR(INDEX(Vöruskrá!K:K,MATCH(B401,Vöruskrá!B:B,0))*C401/100000,""))</f>
        <v>4.0000000000000001E-3</v>
      </c>
      <c r="I401" s="215">
        <f>IF(OR(B401="",C401=""),"",IFERROR(INDEX(Vöruskrá!L:L,MATCH(B401,Vöruskrá!B:B,0))*C401/100000,""))</f>
        <v>5.0000000000000001E-4</v>
      </c>
      <c r="J401" s="215">
        <f>IF(OR(B401="",C401=""),"",IFERROR(INDEX(Vöruskrá!M:M,MATCH(B401,Vöruskrá!B:B,0))*C401/100000,""))</f>
        <v>0.36499999999999999</v>
      </c>
      <c r="K401" s="215">
        <f>IF(OR(B401="",C401=""),"",IFERROR(INDEX(Vöruskrá!N:N,MATCH(B401,Vöruskrá!B:B,0))*C401/100000,""))</f>
        <v>0.12</v>
      </c>
      <c r="L401" s="215">
        <f>IF(OR(B401="",C401=""),"",IFERROR(INDEX(Vöruskrá!O:O,MATCH(B401,Vöruskrá!B:B,0))*C401/100000,""))</f>
        <v>8.5000000000000006E-2</v>
      </c>
      <c r="M401" s="215">
        <f>IF(OR(B401="",C401=""),"",IFERROR(INDEX(Vöruskrá!P:P,MATCH(B401,Vöruskrá!B:B,0))*C401/100000,""))</f>
        <v>5.0000000000000001E-4</v>
      </c>
      <c r="N401" s="215">
        <f>IF(OR(B401="",C401=""),"",IFERROR(INDEX(Vöruskrá!Q:Q,MATCH(B401,Vöruskrá!B:B,0))*C401/100000,""))</f>
        <v>0</v>
      </c>
      <c r="O401" s="216">
        <f>IF(OR(B401="",C401=""),"",IFERROR(C401/1000*INDEX(Vöruskrá!R:R,MATCH(B401,Vöruskrá!B:B,0))/1000,""))</f>
        <v>0</v>
      </c>
      <c r="P401" s="217"/>
      <c r="Q401" s="204"/>
      <c r="R401" s="6"/>
    </row>
    <row r="402" spans="1:18">
      <c r="A402" s="219"/>
      <c r="B402" s="219" t="s">
        <v>299</v>
      </c>
      <c r="C402" s="220">
        <v>800</v>
      </c>
      <c r="D402" s="214" t="str">
        <f>IF(B402="","",IFERROR(INDEX(Vöruskrá!F:F,MATCH(B402,Vöruskrá!B:B,0)),""))</f>
        <v>Salt (salt, kekkjavarnarefni E535, lyftiefni E500).</v>
      </c>
      <c r="E402" s="214" t="str">
        <f>IF(B402="","",IFERROR(IF(INDEX(Vöruskrá!G:G,MATCH(B402,Vöruskrá!B:B,0))="","Engir skráðir",INDEX(Vöruskrá!G:G,MATCH(B402,Vöruskrá!B:B,0))),"Engir skráðir"))</f>
        <v>Engir skráðir</v>
      </c>
      <c r="F402" s="214" t="str">
        <f>IF(B402="","",IFERROR(INDEX(Vöruskrá!H:H,MATCH(B402,Vöruskrá!B:B,0)),""))</f>
        <v>Framleitt á svæði þar sem unnið er með mjólk, glúten, egg, sesam, sellerí, soja og sinnep.</v>
      </c>
      <c r="G402" s="215">
        <f>IF(OR(B402="",C402=""),"",IFERROR(INDEX(Vöruskrá!J:J,MATCH(B402,Vöruskrá!B:B,0))*C402/100000,""))</f>
        <v>0</v>
      </c>
      <c r="H402" s="215">
        <f>IF(OR(B402="",C402=""),"",IFERROR(INDEX(Vöruskrá!K:K,MATCH(B402,Vöruskrá!B:B,0))*C402/100000,""))</f>
        <v>0</v>
      </c>
      <c r="I402" s="215">
        <f>IF(OR(B402="",C402=""),"",IFERROR(INDEX(Vöruskrá!L:L,MATCH(B402,Vöruskrá!B:B,0))*C402/100000,""))</f>
        <v>0</v>
      </c>
      <c r="J402" s="215">
        <f>IF(OR(B402="",C402=""),"",IFERROR(INDEX(Vöruskrá!M:M,MATCH(B402,Vöruskrá!B:B,0))*C402/100000,""))</f>
        <v>0</v>
      </c>
      <c r="K402" s="215">
        <f>IF(OR(B402="",C402=""),"",IFERROR(INDEX(Vöruskrá!N:N,MATCH(B402,Vöruskrá!B:B,0))*C402/100000,""))</f>
        <v>0</v>
      </c>
      <c r="L402" s="215">
        <f>IF(OR(B402="",C402=""),"",IFERROR(INDEX(Vöruskrá!O:O,MATCH(B402,Vöruskrá!B:B,0))*C402/100000,""))</f>
        <v>0</v>
      </c>
      <c r="M402" s="215">
        <f>IF(OR(B402="",C402=""),"",IFERROR(INDEX(Vöruskrá!P:P,MATCH(B402,Vöruskrá!B:B,0))*C402/100000,""))</f>
        <v>0.8</v>
      </c>
      <c r="N402" s="215">
        <f>IF(OR(B402="",C402=""),"",IFERROR(INDEX(Vöruskrá!Q:Q,MATCH(B402,Vöruskrá!B:B,0))*C402/100000,""))</f>
        <v>0</v>
      </c>
      <c r="O402" s="216">
        <f>IF(OR(B402="",C402=""),"",IFERROR(C402/1000*INDEX(Vöruskrá!R:R,MATCH(B402,Vöruskrá!B:B,0))/1000,""))</f>
        <v>0</v>
      </c>
      <c r="P402" s="219"/>
      <c r="Q402" s="203"/>
      <c r="R402" s="27"/>
    </row>
    <row r="403" spans="1:18">
      <c r="A403" s="217"/>
      <c r="B403" s="217" t="s">
        <v>819</v>
      </c>
      <c r="C403" s="218">
        <v>200</v>
      </c>
      <c r="D403" s="214" t="str">
        <f>IF(B403="","",IFERROR(INDEX(Vöruskrá!F:F,MATCH(B403,Vöruskrá!B:B,0)),""))</f>
        <v>Svartur pipar 100% (Piper nigrum), hitaþurrkað.</v>
      </c>
      <c r="E403" s="214" t="str">
        <f>IF(B403="","",IFERROR(IF(INDEX(Vöruskrá!G:G,MATCH(B403,Vöruskrá!B:B,0))="","Engir skráðir",INDEX(Vöruskrá!G:G,MATCH(B403,Vöruskrá!B:B,0))),"Engir skráðir"))</f>
        <v>Engir skráðir</v>
      </c>
      <c r="F403" s="214" t="str">
        <f>IF(B403="","",IFERROR(INDEX(Vöruskrá!H:H,MATCH(B403,Vöruskrá!B:B,0)),""))</f>
        <v>Framleitt á svæði þar sem unnið er með glúten, fisk, krabbadýr, lindýr, mjólk, soja, sellerí, sinnep og sesam.</v>
      </c>
      <c r="G403" s="215">
        <f>IF(OR(B403="",C403=""),"",IFERROR(INDEX(Vöruskrá!J:J,MATCH(B403,Vöruskrá!B:B,0))*C403/100000,""))</f>
        <v>0.77200000000000002</v>
      </c>
      <c r="H403" s="215">
        <f>IF(OR(B403="",C403=""),"",IFERROR(INDEX(Vöruskrá!K:K,MATCH(B403,Vöruskrá!B:B,0))*C403/100000,""))</f>
        <v>6.6E-3</v>
      </c>
      <c r="I403" s="215">
        <f>IF(OR(B403="",C403=""),"",IFERROR(INDEX(Vöruskrá!L:L,MATCH(B403,Vöruskrá!B:B,0))*C403/100000,""))</f>
        <v>2E-3</v>
      </c>
      <c r="J403" s="215">
        <f>IF(OR(B403="",C403=""),"",IFERROR(INDEX(Vöruskrá!M:M,MATCH(B403,Vöruskrá!B:B,0))*C403/100000,""))</f>
        <v>0.13</v>
      </c>
      <c r="K403" s="215">
        <f>IF(OR(B403="",C403=""),"",IFERROR(INDEX(Vöruskrá!N:N,MATCH(B403,Vöruskrá!B:B,0))*C403/100000,""))</f>
        <v>1.1999999999999999E-3</v>
      </c>
      <c r="L403" s="215">
        <f>IF(OR(B403="",C403=""),"",IFERROR(INDEX(Vöruskrá!O:O,MATCH(B403,Vöruskrá!B:B,0))*C403/100000,""))</f>
        <v>2.1999999999999999E-2</v>
      </c>
      <c r="M403" s="215">
        <f>IF(OR(B403="",C403=""),"",IFERROR(INDEX(Vöruskrá!P:P,MATCH(B403,Vöruskrá!B:B,0))*C403/100000,""))</f>
        <v>2.0000000000000001E-4</v>
      </c>
      <c r="N403" s="215">
        <f>IF(OR(B403="",C403=""),"",IFERROR(INDEX(Vöruskrá!Q:Q,MATCH(B403,Vöruskrá!B:B,0))*C403/100000,""))</f>
        <v>0</v>
      </c>
      <c r="O403" s="216">
        <f>IF(OR(B403="",C403=""),"",IFERROR(C403/1000*INDEX(Vöruskrá!R:R,MATCH(B403,Vöruskrá!B:B,0))/1000,""))</f>
        <v>0</v>
      </c>
      <c r="P403" s="217"/>
      <c r="Q403" s="204"/>
      <c r="R403" s="6"/>
    </row>
    <row r="404" spans="1:18">
      <c r="A404" s="219"/>
      <c r="B404" s="219" t="s">
        <v>1020</v>
      </c>
      <c r="C404" s="220">
        <v>500</v>
      </c>
      <c r="D404" s="214" t="str">
        <f>IF(B404="","",IFERROR(INDEX(Vöruskrá!F:F,MATCH(B404,Vöruskrá!B:B,0)),""))</f>
        <v>Vatn</v>
      </c>
      <c r="E404" s="214" t="str">
        <f>IF(B404="","",IFERROR(IF(INDEX(Vöruskrá!G:G,MATCH(B404,Vöruskrá!B:B,0))="","Engir skráðir",INDEX(Vöruskrá!G:G,MATCH(B404,Vöruskrá!B:B,0))),"Engir skráðir"))</f>
        <v>Engir skráðir</v>
      </c>
      <c r="F404" s="214">
        <f>IF(B404="","",IFERROR(INDEX(Vöruskrá!H:H,MATCH(B404,Vöruskrá!B:B,0)),""))</f>
        <v>0</v>
      </c>
      <c r="G404" s="215">
        <f>IF(OR(B404="",C404=""),"",IFERROR(INDEX(Vöruskrá!J:J,MATCH(B404,Vöruskrá!B:B,0))*C404/100000,""))</f>
        <v>0</v>
      </c>
      <c r="H404" s="215">
        <f>IF(OR(B404="",C404=""),"",IFERROR(INDEX(Vöruskrá!K:K,MATCH(B404,Vöruskrá!B:B,0))*C404/100000,""))</f>
        <v>0</v>
      </c>
      <c r="I404" s="215">
        <f>IF(OR(B404="",C404=""),"",IFERROR(INDEX(Vöruskrá!L:L,MATCH(B404,Vöruskrá!B:B,0))*C404/100000,""))</f>
        <v>0</v>
      </c>
      <c r="J404" s="215">
        <f>IF(OR(B404="",C404=""),"",IFERROR(INDEX(Vöruskrá!M:M,MATCH(B404,Vöruskrá!B:B,0))*C404/100000,""))</f>
        <v>0</v>
      </c>
      <c r="K404" s="215">
        <f>IF(OR(B404="",C404=""),"",IFERROR(INDEX(Vöruskrá!N:N,MATCH(B404,Vöruskrá!B:B,0))*C404/100000,""))</f>
        <v>0</v>
      </c>
      <c r="L404" s="215">
        <f>IF(OR(B404="",C404=""),"",IFERROR(INDEX(Vöruskrá!O:O,MATCH(B404,Vöruskrá!B:B,0))*C404/100000,""))</f>
        <v>0</v>
      </c>
      <c r="M404" s="215">
        <f>IF(OR(B404="",C404=""),"",IFERROR(INDEX(Vöruskrá!P:P,MATCH(B404,Vöruskrá!B:B,0))*C404/100000,""))</f>
        <v>0</v>
      </c>
      <c r="N404" s="215">
        <f>IF(OR(B404="",C404=""),"",IFERROR(INDEX(Vöruskrá!Q:Q,MATCH(B404,Vöruskrá!B:B,0))*C404/100000,""))</f>
        <v>0</v>
      </c>
      <c r="O404" s="216">
        <f>IF(OR(B404="",C404=""),"",IFERROR(C404/1000*INDEX(Vöruskrá!R:R,MATCH(B404,Vöruskrá!B:B,0))/1000,""))</f>
        <v>0</v>
      </c>
      <c r="P404" s="219"/>
      <c r="Q404" s="250"/>
      <c r="R404" s="251"/>
    </row>
    <row r="405" spans="1:18" ht="65">
      <c r="A405" s="176" t="s">
        <v>3728</v>
      </c>
      <c r="B405" s="176"/>
      <c r="C405" s="177"/>
      <c r="D405" s="211" t="str">
        <f>_xlfn.TEXTJOIN(" | ",TRUE,D406:D417)</f>
        <v>Vatn, **soja**próteinþykkni 19%, repjuolía, kryddblanda (laukduft, salt, bragðefni, hvítlauksduft), hleypiefni (metýlsellulósi), litarefni sykurlitur ammoníakferli). | Nautgripakjöt 100 %. | 0 | 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v>
      </c>
      <c r="E405" s="211" t="str" cm="1">
        <f t="array" ref="E405">IFERROR(_xlfn.TEXTJOIN(", ",TRUE,_xlfn.UNIQUE(_xlfn._xlws.FILTER(E406:E417,(E406:E417&lt;&gt;"Engir skráðir")*(E406:E417&lt;&gt;"")))),"Engir skráðir")</f>
        <v>Soja (sojabaunir), Sellerí</v>
      </c>
      <c r="F405" s="211"/>
      <c r="G405" s="212">
        <f>IFERROR(SUM(G406:G417)/(SUM($C$406:$C$417)/100000),"")</f>
        <v>105.514</v>
      </c>
      <c r="H405" s="212">
        <f>IFERROR(SUM(H406:H417)/(SUM($C$406:$C$417)/100000),"")</f>
        <v>6.4329499999999999</v>
      </c>
      <c r="I405" s="212">
        <f>IFERROR(SUM(I406:I417)/(SUM($C$406:$C$417)/100000),"")</f>
        <v>0.95099999999999996</v>
      </c>
      <c r="J405" s="212">
        <f>IFERROR(SUM(J406:J417)/(SUM($C$406:$C$417)/100000),"")</f>
        <v>3.4925000000000002</v>
      </c>
      <c r="K405" s="212">
        <f>IFERROR(SUM(K406:K417)/(SUM($C$406:$C$417)/100000),"")</f>
        <v>1.6963999999999999</v>
      </c>
      <c r="L405" s="212">
        <f>IFERROR(SUM(L406:L417)/(SUM($C$406:$C$417)/100000),"")</f>
        <v>8.4804999999999993</v>
      </c>
      <c r="M405" s="212">
        <f>IFERROR(SUM(M406:M417)/(SUM($C$406:$C$417)/100000),"")</f>
        <v>2.5151499999999998</v>
      </c>
      <c r="N405" s="212">
        <f>IFERROR(SUM(N406:N417)/(SUM($C$406:$C$417)/100000),"")</f>
        <v>1.5085</v>
      </c>
      <c r="O405" s="213" t="str">
        <f>IF(OR(B405="",C405=""),"",IFERROR(C405/1000*INDEX(Vöruskrá!R:R,MATCH(B405,Vöruskrá!B:B,0))/1000,""))</f>
        <v/>
      </c>
      <c r="P405" s="245" t="s">
        <v>3729</v>
      </c>
      <c r="Q405" s="248" t="s">
        <v>3889</v>
      </c>
      <c r="R405" s="247" t="s">
        <v>3890</v>
      </c>
    </row>
    <row r="406" spans="1:18">
      <c r="A406" s="217"/>
      <c r="B406" s="217" t="s">
        <v>376</v>
      </c>
      <c r="C406" s="218">
        <v>30000</v>
      </c>
      <c r="D406" s="214" t="str">
        <f>IF(B406="","",IFERROR(INDEX(Vöruskrá!F:F,MATCH(B406,Vöruskrá!B:B,0)),""))</f>
        <v>Vatn, **soja**próteinþykkni 19%, repjuolía, kryddblanda (laukduft, salt, bragðefni, hvítlauksduft), hleypiefni (metýlsellulósi), litarefni sykurlitur ammoníakferli).</v>
      </c>
      <c r="E406" s="214" t="str">
        <f>IF(B406="","",IFERROR(IF(INDEX(Vöruskrá!G:G,MATCH(B406,Vöruskrá!B:B,0))="","Engir skráðir",INDEX(Vöruskrá!G:G,MATCH(B406,Vöruskrá!B:B,0))),"Engir skráðir"))</f>
        <v>Soja (sojabaunir)</v>
      </c>
      <c r="F406" s="214">
        <f>IF(B406="","",IFERROR(INDEX(Vöruskrá!H:H,MATCH(B406,Vöruskrá!B:B,0)),""))</f>
        <v>0</v>
      </c>
      <c r="G406" s="215">
        <f>IF(OR(B406="",C406=""),"",IFERROR(INDEX(Vöruskrá!J:J,MATCH(B406,Vöruskrá!B:B,0))*C406/100000,""))</f>
        <v>39.299999999999997</v>
      </c>
      <c r="H406" s="215">
        <f>IF(OR(B406="",C406=""),"",IFERROR(INDEX(Vöruskrá!K:K,MATCH(B406,Vöruskrá!B:B,0))*C406/100000,""))</f>
        <v>2.16</v>
      </c>
      <c r="I406" s="215">
        <f>IF(OR(B406="",C406=""),"",IFERROR(INDEX(Vöruskrá!L:L,MATCH(B406,Vöruskrá!B:B,0))*C406/100000,""))</f>
        <v>0.15</v>
      </c>
      <c r="J406" s="215">
        <f>IF(OR(B406="",C406=""),"",IFERROR(INDEX(Vöruskrá!M:M,MATCH(B406,Vöruskrá!B:B,0))*C406/100000,""))</f>
        <v>0.42</v>
      </c>
      <c r="K406" s="215">
        <f>IF(OR(B406="",C406=""),"",IFERROR(INDEX(Vöruskrá!N:N,MATCH(B406,Vöruskrá!B:B,0))*C406/100000,""))</f>
        <v>0.18</v>
      </c>
      <c r="L406" s="215">
        <f>IF(OR(B406="",C406=""),"",IFERROR(INDEX(Vöruskrá!O:O,MATCH(B406,Vöruskrá!B:B,0))*C406/100000,""))</f>
        <v>3.9</v>
      </c>
      <c r="M406" s="215">
        <f>IF(OR(B406="",C406=""),"",IFERROR(INDEX(Vöruskrá!P:P,MATCH(B406,Vöruskrá!B:B,0))*C406/100000,""))</f>
        <v>0.27</v>
      </c>
      <c r="N406" s="215">
        <f>IF(OR(B406="",C406=""),"",IFERROR(INDEX(Vöruskrá!Q:Q,MATCH(B406,Vöruskrá!B:B,0))*C406/100000,""))</f>
        <v>1.26</v>
      </c>
      <c r="O406" s="216">
        <f>IF(OR(B406="",C406=""),"",IFERROR(C406/1000*INDEX(Vöruskrá!R:R,MATCH(B406,Vöruskrá!B:B,0))/1000,""))</f>
        <v>0</v>
      </c>
      <c r="P406" s="217"/>
      <c r="Q406" s="252"/>
      <c r="R406" s="253"/>
    </row>
    <row r="407" spans="1:18">
      <c r="A407" s="219"/>
      <c r="B407" s="219" t="s">
        <v>542</v>
      </c>
      <c r="C407" s="220">
        <v>20000</v>
      </c>
      <c r="D407" s="214" t="str">
        <f>IF(B407="","",IFERROR(INDEX(Vöruskrá!F:F,MATCH(B407,Vöruskrá!B:B,0)),""))</f>
        <v>Nautgripakjöt 100 %.</v>
      </c>
      <c r="E407" s="214" t="str">
        <f>IF(B407="","",IFERROR(IF(INDEX(Vöruskrá!G:G,MATCH(B407,Vöruskrá!B:B,0))="","Engir skráðir",INDEX(Vöruskrá!G:G,MATCH(B407,Vöruskrá!B:B,0))),"Engir skráðir"))</f>
        <v>Engir skráðir</v>
      </c>
      <c r="F407" s="214">
        <f>IF(B407="","",IFERROR(INDEX(Vöruskrá!H:H,MATCH(B407,Vöruskrá!B:B,0)),""))</f>
        <v>0</v>
      </c>
      <c r="G407" s="215">
        <f>IF(OR(B407="",C407=""),"",IFERROR(INDEX(Vöruskrá!J:J,MATCH(B407,Vöruskrá!B:B,0))*C407/100000,""))</f>
        <v>35.799999999999997</v>
      </c>
      <c r="H407" s="215">
        <f>IF(OR(B407="",C407=""),"",IFERROR(INDEX(Vöruskrá!K:K,MATCH(B407,Vöruskrá!B:B,0))*C407/100000,""))</f>
        <v>2.2000000000000002</v>
      </c>
      <c r="I407" s="215">
        <f>IF(OR(B407="",C407=""),"",IFERROR(INDEX(Vöruskrá!L:L,MATCH(B407,Vöruskrá!B:B,0))*C407/100000,""))</f>
        <v>0.62</v>
      </c>
      <c r="J407" s="215">
        <f>IF(OR(B407="",C407=""),"",IFERROR(INDEX(Vöruskrá!M:M,MATCH(B407,Vöruskrá!B:B,0))*C407/100000,""))</f>
        <v>0</v>
      </c>
      <c r="K407" s="215">
        <f>IF(OR(B407="",C407=""),"",IFERROR(INDEX(Vöruskrá!N:N,MATCH(B407,Vöruskrá!B:B,0))*C407/100000,""))</f>
        <v>0</v>
      </c>
      <c r="L407" s="215">
        <f>IF(OR(B407="",C407=""),"",IFERROR(INDEX(Vöruskrá!O:O,MATCH(B407,Vöruskrá!B:B,0))*C407/100000,""))</f>
        <v>4</v>
      </c>
      <c r="M407" s="215">
        <f>IF(OR(B407="",C407=""),"",IFERROR(INDEX(Vöruskrá!P:P,MATCH(B407,Vöruskrá!B:B,0))*C407/100000,""))</f>
        <v>0.04</v>
      </c>
      <c r="N407" s="215">
        <f>IF(OR(B407="",C407=""),"",IFERROR(INDEX(Vöruskrá!Q:Q,MATCH(B407,Vöruskrá!B:B,0))*C407/100000,""))</f>
        <v>0</v>
      </c>
      <c r="O407" s="216">
        <f>IF(OR(B407="",C407=""),"",IFERROR(C407/1000*INDEX(Vöruskrá!R:R,MATCH(B407,Vöruskrá!B:B,0))/1000,""))</f>
        <v>0</v>
      </c>
      <c r="P407" s="219"/>
      <c r="Q407" s="204"/>
      <c r="R407" s="6"/>
    </row>
    <row r="408" spans="1:18">
      <c r="A408" s="217"/>
      <c r="B408" s="217" t="s">
        <v>247</v>
      </c>
      <c r="C408" s="218">
        <v>15000</v>
      </c>
      <c r="D408" s="214">
        <f>IF(B408="","",IFERROR(INDEX(Vöruskrá!F:F,MATCH(B408,Vöruskrá!B:B,0)),""))</f>
        <v>0</v>
      </c>
      <c r="E408" s="214" t="str">
        <f>IF(B408="","",IFERROR(IF(INDEX(Vöruskrá!G:G,MATCH(B408,Vöruskrá!B:B,0))="","Engir skráðir",INDEX(Vöruskrá!G:G,MATCH(B408,Vöruskrá!B:B,0))),"Engir skráðir"))</f>
        <v>Engir skráðir</v>
      </c>
      <c r="F408" s="214">
        <f>IF(B408="","",IFERROR(INDEX(Vöruskrá!H:H,MATCH(B408,Vöruskrá!B:B,0)),""))</f>
        <v>0</v>
      </c>
      <c r="G408" s="215">
        <f>IF(OR(B408="",C408=""),"",IFERROR(INDEX(Vöruskrá!J:J,MATCH(B408,Vöruskrá!B:B,0))*C408/100000,""))</f>
        <v>0</v>
      </c>
      <c r="H408" s="215">
        <f>IF(OR(B408="",C408=""),"",IFERROR(INDEX(Vöruskrá!K:K,MATCH(B408,Vöruskrá!B:B,0))*C408/100000,""))</f>
        <v>0</v>
      </c>
      <c r="I408" s="215">
        <f>IF(OR(B408="",C408=""),"",IFERROR(INDEX(Vöruskrá!L:L,MATCH(B408,Vöruskrá!B:B,0))*C408/100000,""))</f>
        <v>0</v>
      </c>
      <c r="J408" s="215">
        <f>IF(OR(B408="",C408=""),"",IFERROR(INDEX(Vöruskrá!M:M,MATCH(B408,Vöruskrá!B:B,0))*C408/100000,""))</f>
        <v>0</v>
      </c>
      <c r="K408" s="215">
        <f>IF(OR(B408="",C408=""),"",IFERROR(INDEX(Vöruskrá!N:N,MATCH(B408,Vöruskrá!B:B,0))*C408/100000,""))</f>
        <v>0</v>
      </c>
      <c r="L408" s="215">
        <f>IF(OR(B408="",C408=""),"",IFERROR(INDEX(Vöruskrá!O:O,MATCH(B408,Vöruskrá!B:B,0))*C408/100000,""))</f>
        <v>0</v>
      </c>
      <c r="M408" s="215">
        <f>IF(OR(B408="",C408=""),"",IFERROR(INDEX(Vöruskrá!P:P,MATCH(B408,Vöruskrá!B:B,0))*C408/100000,""))</f>
        <v>0</v>
      </c>
      <c r="N408" s="215">
        <f>IF(OR(B408="",C408=""),"",IFERROR(INDEX(Vöruskrá!Q:Q,MATCH(B408,Vöruskrá!B:B,0))*C408/100000,""))</f>
        <v>0</v>
      </c>
      <c r="O408" s="216">
        <f>IF(OR(B408="",C408=""),"",IFERROR(C408/1000*INDEX(Vöruskrá!R:R,MATCH(B408,Vöruskrá!B:B,0))/1000,""))</f>
        <v>0</v>
      </c>
      <c r="P408" s="217"/>
      <c r="Q408" s="203"/>
      <c r="R408" s="27"/>
    </row>
    <row r="409" spans="1:18">
      <c r="A409" s="219"/>
      <c r="B409" s="219" t="s">
        <v>3651</v>
      </c>
      <c r="C409" s="220">
        <v>10000</v>
      </c>
      <c r="D409" s="214">
        <f>IF(B409="","",IFERROR(INDEX(Vöruskrá!F:F,MATCH(B409,Vöruskrá!B:B,0)),""))</f>
        <v>0</v>
      </c>
      <c r="E409" s="214" t="str">
        <f>IF(B409="","",IFERROR(IF(INDEX(Vöruskrá!G:G,MATCH(B409,Vöruskrá!B:B,0))="","Engir skráðir",INDEX(Vöruskrá!G:G,MATCH(B409,Vöruskrá!B:B,0))),"Engir skráðir"))</f>
        <v>Engir skráðir</v>
      </c>
      <c r="F409" s="214">
        <f>IF(B409="","",IFERROR(INDEX(Vöruskrá!H:H,MATCH(B409,Vöruskrá!B:B,0)),""))</f>
        <v>0</v>
      </c>
      <c r="G409" s="215">
        <f>IF(OR(B409="",C409=""),"",IFERROR(INDEX(Vöruskrá!J:J,MATCH(B409,Vöruskrá!B:B,0))*C409/100000,""))</f>
        <v>0</v>
      </c>
      <c r="H409" s="215">
        <f>IF(OR(B409="",C409=""),"",IFERROR(INDEX(Vöruskrá!K:K,MATCH(B409,Vöruskrá!B:B,0))*C409/100000,""))</f>
        <v>0</v>
      </c>
      <c r="I409" s="215">
        <f>IF(OR(B409="",C409=""),"",IFERROR(INDEX(Vöruskrá!L:L,MATCH(B409,Vöruskrá!B:B,0))*C409/100000,""))</f>
        <v>0</v>
      </c>
      <c r="J409" s="215">
        <f>IF(OR(B409="",C409=""),"",IFERROR(INDEX(Vöruskrá!M:M,MATCH(B409,Vöruskrá!B:B,0))*C409/100000,""))</f>
        <v>0</v>
      </c>
      <c r="K409" s="215">
        <f>IF(OR(B409="",C409=""),"",IFERROR(INDEX(Vöruskrá!N:N,MATCH(B409,Vöruskrá!B:B,0))*C409/100000,""))</f>
        <v>0</v>
      </c>
      <c r="L409" s="215">
        <f>IF(OR(B409="",C409=""),"",IFERROR(INDEX(Vöruskrá!O:O,MATCH(B409,Vöruskrá!B:B,0))*C409/100000,""))</f>
        <v>0</v>
      </c>
      <c r="M409" s="215">
        <f>IF(OR(B409="",C409=""),"",IFERROR(INDEX(Vöruskrá!P:P,MATCH(B409,Vöruskrá!B:B,0))*C409/100000,""))</f>
        <v>0</v>
      </c>
      <c r="N409" s="215">
        <f>IF(OR(B409="",C409=""),"",IFERROR(INDEX(Vöruskrá!Q:Q,MATCH(B409,Vöruskrá!B:B,0))*C409/100000,""))</f>
        <v>0</v>
      </c>
      <c r="O409" s="216">
        <f>IF(OR(B409="",C409=""),"",IFERROR(C409/1000*INDEX(Vöruskrá!R:R,MATCH(B409,Vöruskrá!B:B,0))/1000,""))</f>
        <v>0</v>
      </c>
      <c r="P409" s="219"/>
      <c r="Q409" s="204"/>
      <c r="R409" s="6"/>
    </row>
    <row r="410" spans="1:18">
      <c r="A410" s="217"/>
      <c r="B410" s="217" t="s">
        <v>564</v>
      </c>
      <c r="C410" s="218">
        <v>5000</v>
      </c>
      <c r="D410" s="214" t="str">
        <f>IF(B410="","",IFERROR(INDEX(Vöruskrá!F:F,MATCH(B410,Vöruskrá!B:B,0)),""))</f>
        <v>Laukur (90%), repjuolía (10%).</v>
      </c>
      <c r="E410" s="214" t="str">
        <f>IF(B410="","",IFERROR(IF(INDEX(Vöruskrá!G:G,MATCH(B410,Vöruskrá!B:B,0))="","Engir skráðir",INDEX(Vöruskrá!G:G,MATCH(B410,Vöruskrá!B:B,0))),"Engir skráðir"))</f>
        <v>Engir skráðir</v>
      </c>
      <c r="F410" s="214">
        <f>IF(B410="","",IFERROR(INDEX(Vöruskrá!H:H,MATCH(B410,Vöruskrá!B:B,0)),""))</f>
        <v>0</v>
      </c>
      <c r="G410" s="215">
        <f>IF(OR(B410="",C410=""),"",IFERROR(INDEX(Vöruskrá!J:J,MATCH(B410,Vöruskrá!B:B,0))*C410/100000,""))</f>
        <v>5.7</v>
      </c>
      <c r="H410" s="215">
        <f>IF(OR(B410="",C410=""),"",IFERROR(INDEX(Vöruskrá!K:K,MATCH(B410,Vöruskrá!B:B,0))*C410/100000,""))</f>
        <v>0.43</v>
      </c>
      <c r="I410" s="215">
        <f>IF(OR(B410="",C410=""),"",IFERROR(INDEX(Vöruskrá!L:L,MATCH(B410,Vöruskrá!B:B,0))*C410/100000,""))</f>
        <v>5.5E-2</v>
      </c>
      <c r="J410" s="215">
        <f>IF(OR(B410="",C410=""),"",IFERROR(INDEX(Vöruskrá!M:M,MATCH(B410,Vöruskrá!B:B,0))*C410/100000,""))</f>
        <v>0.34499999999999997</v>
      </c>
      <c r="K410" s="215">
        <f>IF(OR(B410="",C410=""),"",IFERROR(INDEX(Vöruskrá!N:N,MATCH(B410,Vöruskrá!B:B,0))*C410/100000,""))</f>
        <v>0.19500000000000001</v>
      </c>
      <c r="L410" s="215">
        <f>IF(OR(B410="",C410=""),"",IFERROR(INDEX(Vöruskrá!O:O,MATCH(B410,Vöruskrá!B:B,0))*C410/100000,""))</f>
        <v>0.06</v>
      </c>
      <c r="M410" s="215">
        <f>IF(OR(B410="",C410=""),"",IFERROR(INDEX(Vöruskrá!P:P,MATCH(B410,Vöruskrá!B:B,0))*C410/100000,""))</f>
        <v>0</v>
      </c>
      <c r="N410" s="215">
        <f>IF(OR(B410="",C410=""),"",IFERROR(INDEX(Vöruskrá!Q:Q,MATCH(B410,Vöruskrá!B:B,0))*C410/100000,""))</f>
        <v>9.5000000000000001E-2</v>
      </c>
      <c r="O410" s="216">
        <f>IF(OR(B410="",C410=""),"",IFERROR(C410/1000*INDEX(Vöruskrá!R:R,MATCH(B410,Vöruskrá!B:B,0))/1000,""))</f>
        <v>0</v>
      </c>
      <c r="P410" s="217"/>
      <c r="Q410" s="203"/>
      <c r="R410" s="27"/>
    </row>
    <row r="411" spans="1:18">
      <c r="A411" s="219"/>
      <c r="B411" s="219" t="s">
        <v>420</v>
      </c>
      <c r="C411" s="220">
        <v>8000</v>
      </c>
      <c r="D411" s="214" t="str">
        <f>IF(B411="","",IFERROR(INDEX(Vöruskrá!F:F,MATCH(B411,Vöruskrá!B:B,0)),""))</f>
        <v>Tómatar (81%) (hakkaðir tómatar, tómatpúrra), laukur (8%), grænt chili, salt, maíssterkja, krydd og kryddjurtir (chilipipar, hvítlaukur, kúmen, cayennepipar, kóríander, oregano), jalapeño (0,6%), paprika, vínedik, límónusafi.</v>
      </c>
      <c r="E411" s="214" t="str">
        <f>IF(B411="","",IFERROR(IF(INDEX(Vöruskrá!G:G,MATCH(B411,Vöruskrá!B:B,0))="","Engir skráðir",INDEX(Vöruskrá!G:G,MATCH(B411,Vöruskrá!B:B,0))),"Engir skráðir"))</f>
        <v>Engir skráðir</v>
      </c>
      <c r="F411" s="214">
        <f>IF(B411="","",IFERROR(INDEX(Vöruskrá!H:H,MATCH(B411,Vöruskrá!B:B,0)),""))</f>
        <v>0</v>
      </c>
      <c r="G411" s="215">
        <f>IF(OR(B411="",C411=""),"",IFERROR(INDEX(Vöruskrá!J:J,MATCH(B411,Vöruskrá!B:B,0))*C411/100000,""))</f>
        <v>2.64</v>
      </c>
      <c r="H411" s="215">
        <f>IF(OR(B411="",C411=""),"",IFERROR(INDEX(Vöruskrá!K:K,MATCH(B411,Vöruskrá!B:B,0))*C411/100000,""))</f>
        <v>0</v>
      </c>
      <c r="I411" s="215">
        <f>IF(OR(B411="",C411=""),"",IFERROR(INDEX(Vöruskrá!L:L,MATCH(B411,Vöruskrá!B:B,0))*C411/100000,""))</f>
        <v>0</v>
      </c>
      <c r="J411" s="215">
        <f>IF(OR(B411="",C411=""),"",IFERROR(INDEX(Vöruskrá!M:M,MATCH(B411,Vöruskrá!B:B,0))*C411/100000,""))</f>
        <v>0.44</v>
      </c>
      <c r="K411" s="215">
        <f>IF(OR(B411="",C411=""),"",IFERROR(INDEX(Vöruskrá!N:N,MATCH(B411,Vöruskrá!B:B,0))*C411/100000,""))</f>
        <v>0.38400000000000001</v>
      </c>
      <c r="L411" s="215">
        <f>IF(OR(B411="",C411=""),"",IFERROR(INDEX(Vöruskrá!O:O,MATCH(B411,Vöruskrá!B:B,0))*C411/100000,""))</f>
        <v>0.128</v>
      </c>
      <c r="M411" s="215">
        <f>IF(OR(B411="",C411=""),"",IFERROR(INDEX(Vöruskrá!P:P,MATCH(B411,Vöruskrá!B:B,0))*C411/100000,""))</f>
        <v>0.08</v>
      </c>
      <c r="N411" s="215">
        <f>IF(OR(B411="",C411=""),"",IFERROR(INDEX(Vöruskrá!Q:Q,MATCH(B411,Vöruskrá!B:B,0))*C411/100000,""))</f>
        <v>0.152</v>
      </c>
      <c r="O411" s="216">
        <f>IF(OR(B411="",C411=""),"",IFERROR(C411/1000*INDEX(Vöruskrá!R:R,MATCH(B411,Vöruskrá!B:B,0))/1000,""))</f>
        <v>0</v>
      </c>
      <c r="P411" s="219"/>
      <c r="Q411" s="204"/>
      <c r="R411" s="6"/>
    </row>
    <row r="412" spans="1:18">
      <c r="A412" s="217"/>
      <c r="B412" s="217" t="s">
        <v>1072</v>
      </c>
      <c r="C412" s="218">
        <v>1500</v>
      </c>
      <c r="D412" s="214" t="str">
        <f>IF(B412="","",IFERROR(INDEX(Vöruskrá!F:F,MATCH(B412,Vöruskrá!B:B,0)),""))</f>
        <v>Grænmetiskraftur (vatn, laukur, gulrótþykkni, tómatur, **sellerí**rót, jurtaextrakt), bragðefni, glúkósasíróp, gerþykkni, salt, litarefni (karamellusykur), repjuolía, maltódextrín, sykur.</v>
      </c>
      <c r="E412" s="214" t="str">
        <f>IF(B412="","",IFERROR(IF(INDEX(Vöruskrá!G:G,MATCH(B412,Vöruskrá!B:B,0))="","Engir skráðir",INDEX(Vöruskrá!G:G,MATCH(B412,Vöruskrá!B:B,0))),"Engir skráðir"))</f>
        <v>Sellerí</v>
      </c>
      <c r="F412" s="214">
        <f>IF(B412="","",IFERROR(INDEX(Vöruskrá!H:H,MATCH(B412,Vöruskrá!B:B,0)),""))</f>
        <v>0</v>
      </c>
      <c r="G412" s="215">
        <f>IF(OR(B412="",C412=""),"",IFERROR(INDEX(Vöruskrá!J:J,MATCH(B412,Vöruskrá!B:B,0))*C412/100000,""))</f>
        <v>3.5550000000000002</v>
      </c>
      <c r="H412" s="215">
        <f>IF(OR(B412="",C412=""),"",IFERROR(INDEX(Vöruskrá!K:K,MATCH(B412,Vöruskrá!B:B,0))*C412/100000,""))</f>
        <v>1.7999999999999999E-2</v>
      </c>
      <c r="I412" s="215">
        <f>IF(OR(B412="",C412=""),"",IFERROR(INDEX(Vöruskrá!L:L,MATCH(B412,Vöruskrá!B:B,0))*C412/100000,""))</f>
        <v>1.5E-3</v>
      </c>
      <c r="J412" s="215">
        <f>IF(OR(B412="",C412=""),"",IFERROR(INDEX(Vöruskrá!M:M,MATCH(B412,Vöruskrá!B:B,0))*C412/100000,""))</f>
        <v>0.61499999999999999</v>
      </c>
      <c r="K412" s="215">
        <f>IF(OR(B412="",C412=""),"",IFERROR(INDEX(Vöruskrá!N:N,MATCH(B412,Vöruskrá!B:B,0))*C412/100000,""))</f>
        <v>0.432</v>
      </c>
      <c r="L412" s="215">
        <f>IF(OR(B412="",C412=""),"",IFERROR(INDEX(Vöruskrá!O:O,MATCH(B412,Vöruskrá!B:B,0))*C412/100000,""))</f>
        <v>0.23400000000000001</v>
      </c>
      <c r="M412" s="215">
        <f>IF(OR(B412="",C412=""),"",IFERROR(INDEX(Vöruskrá!P:P,MATCH(B412,Vöruskrá!B:B,0))*C412/100000,""))</f>
        <v>0.52500000000000002</v>
      </c>
      <c r="N412" s="215">
        <f>IF(OR(B412="",C412=""),"",IFERROR(INDEX(Vöruskrá!Q:Q,MATCH(B412,Vöruskrá!B:B,0))*C412/100000,""))</f>
        <v>1.5E-3</v>
      </c>
      <c r="O412" s="216">
        <f>IF(OR(B412="",C412=""),"",IFERROR(C412/1000*INDEX(Vöruskrá!R:R,MATCH(B412,Vöruskrá!B:B,0))/1000,""))</f>
        <v>0</v>
      </c>
      <c r="P412" s="217"/>
      <c r="Q412" s="203"/>
      <c r="R412" s="27"/>
    </row>
    <row r="413" spans="1:18">
      <c r="A413" s="219"/>
      <c r="B413" s="219" t="s">
        <v>489</v>
      </c>
      <c r="C413" s="220">
        <v>2000</v>
      </c>
      <c r="D413" s="214" t="str">
        <f>IF(B413="","",IFERROR(INDEX(Vöruskrá!F:F,MATCH(B413,Vöruskrá!B:B,0)),""))</f>
        <v>Salt, chilipipar, kúmen, hvítlaukur, svartur pipar, cayennepipar, laukur, engifer, sykur, sýrustillir (sítrónusýra), kekkjavarnarefni (E552), repjuolía, kryddþykkni.</v>
      </c>
      <c r="E413" s="214" t="str">
        <f>IF(B413="","",IFERROR(IF(INDEX(Vöruskrá!G:G,MATCH(B413,Vöruskrá!B:B,0))="","Engir skráðir",INDEX(Vöruskrá!G:G,MATCH(B413,Vöruskrá!B:B,0))),"Engir skráðir"))</f>
        <v>Engir skráðir</v>
      </c>
      <c r="F413" s="214" t="str">
        <f>IF(B413="","",IFERROR(INDEX(Vöruskrá!H:H,MATCH(B413,Vöruskrá!B:B,0)),""))</f>
        <v>Framleitt á svæði þar sem unnið er með glúten, fisk, krabbadýr, lindýr, mjólk, soja, sellerí, sinnep og sesam.</v>
      </c>
      <c r="G413" s="215">
        <f>IF(OR(B413="",C413=""),"",IFERROR(INDEX(Vöruskrá!J:J,MATCH(B413,Vöruskrá!B:B,0))*C413/100000,""))</f>
        <v>4.4400000000000004</v>
      </c>
      <c r="H413" s="215">
        <f>IF(OR(B413="",C413=""),"",IFERROR(INDEX(Vöruskrá!K:K,MATCH(B413,Vöruskrá!B:B,0))*C413/100000,""))</f>
        <v>0.12</v>
      </c>
      <c r="I413" s="215">
        <f>IF(OR(B413="",C413=""),"",IFERROR(INDEX(Vöruskrá!L:L,MATCH(B413,Vöruskrá!B:B,0))*C413/100000,""))</f>
        <v>1.7999999999999999E-2</v>
      </c>
      <c r="J413" s="215">
        <f>IF(OR(B413="",C413=""),"",IFERROR(INDEX(Vöruskrá!M:M,MATCH(B413,Vöruskrá!B:B,0))*C413/100000,""))</f>
        <v>0.6</v>
      </c>
      <c r="K413" s="215">
        <f>IF(OR(B413="",C413=""),"",IFERROR(INDEX(Vöruskrá!N:N,MATCH(B413,Vöruskrá!B:B,0))*C413/100000,""))</f>
        <v>9.1999999999999998E-2</v>
      </c>
      <c r="L413" s="215">
        <f>IF(OR(B413="",C413=""),"",IFERROR(INDEX(Vöruskrá!O:O,MATCH(B413,Vöruskrá!B:B,0))*C413/100000,""))</f>
        <v>0.14199999999999999</v>
      </c>
      <c r="M413" s="215">
        <f>IF(OR(B413="",C413=""),"",IFERROR(INDEX(Vöruskrá!P:P,MATCH(B413,Vöruskrá!B:B,0))*C413/100000,""))</f>
        <v>0.9</v>
      </c>
      <c r="N413" s="215">
        <f>IF(OR(B413="",C413=""),"",IFERROR(INDEX(Vöruskrá!Q:Q,MATCH(B413,Vöruskrá!B:B,0))*C413/100000,""))</f>
        <v>0</v>
      </c>
      <c r="O413" s="216">
        <f>IF(OR(B413="",C413=""),"",IFERROR(C413/1000*INDEX(Vöruskrá!R:R,MATCH(B413,Vöruskrá!B:B,0))/1000,""))</f>
        <v>0</v>
      </c>
      <c r="P413" s="219"/>
      <c r="Q413" s="204"/>
      <c r="R413" s="6"/>
    </row>
    <row r="414" spans="1:18">
      <c r="A414" s="217"/>
      <c r="B414" s="217" t="s">
        <v>1270</v>
      </c>
      <c r="C414" s="218">
        <v>1500</v>
      </c>
      <c r="D414" s="214" t="str">
        <f>IF(B414="","",IFERROR(INDEX(Vöruskrá!F:F,MATCH(B414,Vöruskrá!B:B,0)),""))</f>
        <v>Repjuolía</v>
      </c>
      <c r="E414" s="214" t="str">
        <f>IF(B414="","",IFERROR(IF(INDEX(Vöruskrá!G:G,MATCH(B414,Vöruskrá!B:B,0))="","Engir skráðir",INDEX(Vöruskrá!G:G,MATCH(B414,Vöruskrá!B:B,0))),"Engir skráðir"))</f>
        <v>Engir skráðir</v>
      </c>
      <c r="F414" s="214">
        <f>IF(B414="","",IFERROR(INDEX(Vöruskrá!H:H,MATCH(B414,Vöruskrá!B:B,0)),""))</f>
        <v>0</v>
      </c>
      <c r="G414" s="215">
        <f>IF(OR(B414="",C414=""),"",IFERROR(INDEX(Vöruskrá!J:J,MATCH(B414,Vöruskrá!B:B,0))*C414/100000,""))</f>
        <v>13.5</v>
      </c>
      <c r="H414" s="215">
        <f>IF(OR(B414="",C414=""),"",IFERROR(INDEX(Vöruskrá!K:K,MATCH(B414,Vöruskrá!B:B,0))*C414/100000,""))</f>
        <v>1.5</v>
      </c>
      <c r="I414" s="215">
        <f>IF(OR(B414="",C414=""),"",IFERROR(INDEX(Vöruskrá!L:L,MATCH(B414,Vöruskrá!B:B,0))*C414/100000,""))</f>
        <v>0.105</v>
      </c>
      <c r="J414" s="215">
        <f>IF(OR(B414="",C414=""),"",IFERROR(INDEX(Vöruskrá!M:M,MATCH(B414,Vöruskrá!B:B,0))*C414/100000,""))</f>
        <v>0.97499999999999998</v>
      </c>
      <c r="K414" s="215">
        <f>IF(OR(B414="",C414=""),"",IFERROR(INDEX(Vöruskrá!N:N,MATCH(B414,Vöruskrá!B:B,0))*C414/100000,""))</f>
        <v>0.41249999999999998</v>
      </c>
      <c r="L414" s="215">
        <f>IF(OR(B414="",C414=""),"",IFERROR(INDEX(Vöruskrá!O:O,MATCH(B414,Vöruskrá!B:B,0))*C414/100000,""))</f>
        <v>0</v>
      </c>
      <c r="M414" s="215">
        <f>IF(OR(B414="",C414=""),"",IFERROR(INDEX(Vöruskrá!P:P,MATCH(B414,Vöruskrá!B:B,0))*C414/100000,""))</f>
        <v>0</v>
      </c>
      <c r="N414" s="215">
        <f>IF(OR(B414="",C414=""),"",IFERROR(INDEX(Vöruskrá!Q:Q,MATCH(B414,Vöruskrá!B:B,0))*C414/100000,""))</f>
        <v>0</v>
      </c>
      <c r="O414" s="216">
        <f>IF(OR(B414="",C414=""),"",IFERROR(C414/1000*INDEX(Vöruskrá!R:R,MATCH(B414,Vöruskrá!B:B,0))/1000,""))</f>
        <v>0</v>
      </c>
      <c r="P414" s="217"/>
      <c r="Q414" s="203"/>
      <c r="R414" s="27"/>
    </row>
    <row r="415" spans="1:18">
      <c r="A415" s="219"/>
      <c r="B415" s="219" t="s">
        <v>299</v>
      </c>
      <c r="C415" s="220">
        <v>700</v>
      </c>
      <c r="D415" s="214" t="str">
        <f>IF(B415="","",IFERROR(INDEX(Vöruskrá!F:F,MATCH(B415,Vöruskrá!B:B,0)),""))</f>
        <v>Salt (salt, kekkjavarnarefni E535, lyftiefni E500).</v>
      </c>
      <c r="E415" s="214" t="str">
        <f>IF(B415="","",IFERROR(IF(INDEX(Vöruskrá!G:G,MATCH(B415,Vöruskrá!B:B,0))="","Engir skráðir",INDEX(Vöruskrá!G:G,MATCH(B415,Vöruskrá!B:B,0))),"Engir skráðir"))</f>
        <v>Engir skráðir</v>
      </c>
      <c r="F415" s="214" t="str">
        <f>IF(B415="","",IFERROR(INDEX(Vöruskrá!H:H,MATCH(B415,Vöruskrá!B:B,0)),""))</f>
        <v>Framleitt á svæði þar sem unnið er með mjólk, glúten, egg, sesam, sellerí, soja og sinnep.</v>
      </c>
      <c r="G415" s="215">
        <f>IF(OR(B415="",C415=""),"",IFERROR(INDEX(Vöruskrá!J:J,MATCH(B415,Vöruskrá!B:B,0))*C415/100000,""))</f>
        <v>0</v>
      </c>
      <c r="H415" s="215">
        <f>IF(OR(B415="",C415=""),"",IFERROR(INDEX(Vöruskrá!K:K,MATCH(B415,Vöruskrá!B:B,0))*C415/100000,""))</f>
        <v>0</v>
      </c>
      <c r="I415" s="215">
        <f>IF(OR(B415="",C415=""),"",IFERROR(INDEX(Vöruskrá!L:L,MATCH(B415,Vöruskrá!B:B,0))*C415/100000,""))</f>
        <v>0</v>
      </c>
      <c r="J415" s="215">
        <f>IF(OR(B415="",C415=""),"",IFERROR(INDEX(Vöruskrá!M:M,MATCH(B415,Vöruskrá!B:B,0))*C415/100000,""))</f>
        <v>0</v>
      </c>
      <c r="K415" s="215">
        <f>IF(OR(B415="",C415=""),"",IFERROR(INDEX(Vöruskrá!N:N,MATCH(B415,Vöruskrá!B:B,0))*C415/100000,""))</f>
        <v>0</v>
      </c>
      <c r="L415" s="215">
        <f>IF(OR(B415="",C415=""),"",IFERROR(INDEX(Vöruskrá!O:O,MATCH(B415,Vöruskrá!B:B,0))*C415/100000,""))</f>
        <v>0</v>
      </c>
      <c r="M415" s="215">
        <f>IF(OR(B415="",C415=""),"",IFERROR(INDEX(Vöruskrá!P:P,MATCH(B415,Vöruskrá!B:B,0))*C415/100000,""))</f>
        <v>0.7</v>
      </c>
      <c r="N415" s="215">
        <f>IF(OR(B415="",C415=""),"",IFERROR(INDEX(Vöruskrá!Q:Q,MATCH(B415,Vöruskrá!B:B,0))*C415/100000,""))</f>
        <v>0</v>
      </c>
      <c r="O415" s="216">
        <f>IF(OR(B415="",C415=""),"",IFERROR(C415/1000*INDEX(Vöruskrá!R:R,MATCH(B415,Vöruskrá!B:B,0))/1000,""))</f>
        <v>0</v>
      </c>
      <c r="P415" s="219"/>
      <c r="Q415" s="204"/>
      <c r="R415" s="6"/>
    </row>
    <row r="416" spans="1:18">
      <c r="A416" s="217"/>
      <c r="B416" s="217" t="s">
        <v>819</v>
      </c>
      <c r="C416" s="218">
        <v>150</v>
      </c>
      <c r="D416" s="214" t="str">
        <f>IF(B416="","",IFERROR(INDEX(Vöruskrá!F:F,MATCH(B416,Vöruskrá!B:B,0)),""))</f>
        <v>Svartur pipar 100% (Piper nigrum), hitaþurrkað.</v>
      </c>
      <c r="E416" s="214" t="str">
        <f>IF(B416="","",IFERROR(IF(INDEX(Vöruskrá!G:G,MATCH(B416,Vöruskrá!B:B,0))="","Engir skráðir",INDEX(Vöruskrá!G:G,MATCH(B416,Vöruskrá!B:B,0))),"Engir skráðir"))</f>
        <v>Engir skráðir</v>
      </c>
      <c r="F416" s="214" t="str">
        <f>IF(B416="","",IFERROR(INDEX(Vöruskrá!H:H,MATCH(B416,Vöruskrá!B:B,0)),""))</f>
        <v>Framleitt á svæði þar sem unnið er með glúten, fisk, krabbadýr, lindýr, mjólk, soja, sellerí, sinnep og sesam.</v>
      </c>
      <c r="G416" s="215">
        <f>IF(OR(B416="",C416=""),"",IFERROR(INDEX(Vöruskrá!J:J,MATCH(B416,Vöruskrá!B:B,0))*C416/100000,""))</f>
        <v>0.57899999999999996</v>
      </c>
      <c r="H416" s="215">
        <f>IF(OR(B416="",C416=""),"",IFERROR(INDEX(Vöruskrá!K:K,MATCH(B416,Vöruskrá!B:B,0))*C416/100000,""))</f>
        <v>4.9500000000000004E-3</v>
      </c>
      <c r="I416" s="215">
        <f>IF(OR(B416="",C416=""),"",IFERROR(INDEX(Vöruskrá!L:L,MATCH(B416,Vöruskrá!B:B,0))*C416/100000,""))</f>
        <v>1.5E-3</v>
      </c>
      <c r="J416" s="215">
        <f>IF(OR(B416="",C416=""),"",IFERROR(INDEX(Vöruskrá!M:M,MATCH(B416,Vöruskrá!B:B,0))*C416/100000,""))</f>
        <v>9.7500000000000003E-2</v>
      </c>
      <c r="K416" s="215">
        <f>IF(OR(B416="",C416=""),"",IFERROR(INDEX(Vöruskrá!N:N,MATCH(B416,Vöruskrá!B:B,0))*C416/100000,""))</f>
        <v>8.9999999999999998E-4</v>
      </c>
      <c r="L416" s="215">
        <f>IF(OR(B416="",C416=""),"",IFERROR(INDEX(Vöruskrá!O:O,MATCH(B416,Vöruskrá!B:B,0))*C416/100000,""))</f>
        <v>1.6500000000000001E-2</v>
      </c>
      <c r="M416" s="215">
        <f>IF(OR(B416="",C416=""),"",IFERROR(INDEX(Vöruskrá!P:P,MATCH(B416,Vöruskrá!B:B,0))*C416/100000,""))</f>
        <v>1.4999999999999999E-4</v>
      </c>
      <c r="N416" s="215">
        <f>IF(OR(B416="",C416=""),"",IFERROR(INDEX(Vöruskrá!Q:Q,MATCH(B416,Vöruskrá!B:B,0))*C416/100000,""))</f>
        <v>0</v>
      </c>
      <c r="O416" s="216">
        <f>IF(OR(B416="",C416=""),"",IFERROR(C416/1000*INDEX(Vöruskrá!R:R,MATCH(B416,Vöruskrá!B:B,0))/1000,""))</f>
        <v>0</v>
      </c>
      <c r="P416" s="217"/>
      <c r="Q416" s="203"/>
      <c r="R416" s="27"/>
    </row>
    <row r="417" spans="1:18">
      <c r="A417" s="219"/>
      <c r="B417" s="219" t="s">
        <v>1020</v>
      </c>
      <c r="C417" s="220">
        <v>6150</v>
      </c>
      <c r="D417" s="214" t="str">
        <f>IF(B417="","",IFERROR(INDEX(Vöruskrá!F:F,MATCH(B417,Vöruskrá!B:B,0)),""))</f>
        <v>Vatn</v>
      </c>
      <c r="E417" s="214" t="str">
        <f>IF(B417="","",IFERROR(IF(INDEX(Vöruskrá!G:G,MATCH(B417,Vöruskrá!B:B,0))="","Engir skráðir",INDEX(Vöruskrá!G:G,MATCH(B417,Vöruskrá!B:B,0))),"Engir skráðir"))</f>
        <v>Engir skráðir</v>
      </c>
      <c r="F417" s="214">
        <f>IF(B417="","",IFERROR(INDEX(Vöruskrá!H:H,MATCH(B417,Vöruskrá!B:B,0)),""))</f>
        <v>0</v>
      </c>
      <c r="G417" s="215">
        <f>IF(OR(B417="",C417=""),"",IFERROR(INDEX(Vöruskrá!J:J,MATCH(B417,Vöruskrá!B:B,0))*C417/100000,""))</f>
        <v>0</v>
      </c>
      <c r="H417" s="215">
        <f>IF(OR(B417="",C417=""),"",IFERROR(INDEX(Vöruskrá!K:K,MATCH(B417,Vöruskrá!B:B,0))*C417/100000,""))</f>
        <v>0</v>
      </c>
      <c r="I417" s="215">
        <f>IF(OR(B417="",C417=""),"",IFERROR(INDEX(Vöruskrá!L:L,MATCH(B417,Vöruskrá!B:B,0))*C417/100000,""))</f>
        <v>0</v>
      </c>
      <c r="J417" s="215">
        <f>IF(OR(B417="",C417=""),"",IFERROR(INDEX(Vöruskrá!M:M,MATCH(B417,Vöruskrá!B:B,0))*C417/100000,""))</f>
        <v>0</v>
      </c>
      <c r="K417" s="215">
        <f>IF(OR(B417="",C417=""),"",IFERROR(INDEX(Vöruskrá!N:N,MATCH(B417,Vöruskrá!B:B,0))*C417/100000,""))</f>
        <v>0</v>
      </c>
      <c r="L417" s="215">
        <f>IF(OR(B417="",C417=""),"",IFERROR(INDEX(Vöruskrá!O:O,MATCH(B417,Vöruskrá!B:B,0))*C417/100000,""))</f>
        <v>0</v>
      </c>
      <c r="M417" s="215">
        <f>IF(OR(B417="",C417=""),"",IFERROR(INDEX(Vöruskrá!P:P,MATCH(B417,Vöruskrá!B:B,0))*C417/100000,""))</f>
        <v>0</v>
      </c>
      <c r="N417" s="215">
        <f>IF(OR(B417="",C417=""),"",IFERROR(INDEX(Vöruskrá!Q:Q,MATCH(B417,Vöruskrá!B:B,0))*C417/100000,""))</f>
        <v>0</v>
      </c>
      <c r="O417" s="216">
        <f>IF(OR(B417="",C417=""),"",IFERROR(C417/1000*INDEX(Vöruskrá!R:R,MATCH(B417,Vöruskrá!B:B,0))/1000,""))</f>
        <v>0</v>
      </c>
      <c r="P417" s="219"/>
      <c r="Q417" s="249"/>
      <c r="R417" s="205"/>
    </row>
    <row r="418" spans="1:18" ht="62.5">
      <c r="A418" s="176" t="s">
        <v>3730</v>
      </c>
      <c r="B418" s="176"/>
      <c r="C418" s="177"/>
      <c r="D418" s="211" t="str">
        <f>_xlfn.TEXTJOIN(" | ",TRUE,D419:D434)</f>
        <v>Nautakjöt 100% (rectangular cut, standard trim, cap on). | Nautakjöt 100% | 0 | Gulrætur (Dökkappelsínugular gulrætur 60%, gular gulrætur 40%.) | Laukur (90%), repjuolía (10%). | Tómatar | 0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E418" s="211" t="str" cm="1">
        <f t="array" ref="E418">IFERROR(_xlfn.TEXTJOIN(", ",TRUE,_xlfn.UNIQUE(_xlfn._xlws.FILTER(E419:E434,(E419:E434&lt;&gt;"Engir skráðir")*(E419:E434&lt;&gt;"")))),"Engir skráðir")</f>
        <v>Engir, Sinnep, súlfít</v>
      </c>
      <c r="F418" s="211"/>
      <c r="G418" s="212">
        <f>IFERROR(SUM(G419:G434)/(SUM($C$419:$C$434)/100000),"")</f>
        <v>69.925406812423461</v>
      </c>
      <c r="H418" s="212">
        <f>IFERROR(SUM(H419:H434)/(SUM($C$419:$C$434)/100000),"")</f>
        <v>3.5630476469183892</v>
      </c>
      <c r="I418" s="212">
        <f>IFERROR(SUM(I419:I434)/(SUM($C$419:$C$434)/100000),"")</f>
        <v>1.0712947917228206</v>
      </c>
      <c r="J418" s="212">
        <f>IFERROR(SUM(J419:J434)/(SUM($C$419:$C$434)/100000),"")</f>
        <v>3.9862827394475193</v>
      </c>
      <c r="K418" s="212">
        <f>IFERROR(SUM(K419:K434)/(SUM($C$419:$C$434)/100000),"")</f>
        <v>1.3808834741357403</v>
      </c>
      <c r="L418" s="212">
        <f>IFERROR(SUM(L419:L434)/(SUM($C$419:$C$434)/100000),"")</f>
        <v>5.2295323101092777</v>
      </c>
      <c r="M418" s="212">
        <f>IFERROR(SUM(M419:M434)/(SUM($C$419:$C$434)/100000),"")</f>
        <v>0.86328484185720555</v>
      </c>
      <c r="N418" s="212">
        <f>IFERROR(SUM(N419:N434)/(SUM($C$419:$C$434)/100000),"")</f>
        <v>0.4998359658377679</v>
      </c>
      <c r="O418" s="213" t="str">
        <f>IF(OR(B418="",C418=""),"",IFERROR(C418/1000*INDEX(Vöruskrá!R:R,MATCH(B418,Vöruskrá!B:B,0))/1000,""))</f>
        <v/>
      </c>
      <c r="P418" s="245" t="s">
        <v>3731</v>
      </c>
      <c r="Q418" s="244" t="s">
        <v>3891</v>
      </c>
      <c r="R418" s="243" t="s">
        <v>3892</v>
      </c>
    </row>
    <row r="419" spans="1:18">
      <c r="A419" s="217"/>
      <c r="B419" s="217" t="s">
        <v>875</v>
      </c>
      <c r="C419" s="218">
        <v>15600</v>
      </c>
      <c r="D419" s="214" t="str">
        <f>IF(B419="","",IFERROR(INDEX(Vöruskrá!F:F,MATCH(B419,Vöruskrá!B:B,0)),""))</f>
        <v>Nautakjöt 100% (rectangular cut, standard trim, cap on).</v>
      </c>
      <c r="E419" s="214" t="str">
        <f>IF(B419="","",IFERROR(IF(INDEX(Vöruskrá!G:G,MATCH(B419,Vöruskrá!B:B,0))="","Engir skráðir",INDEX(Vöruskrá!G:G,MATCH(B419,Vöruskrá!B:B,0))),"Engir skráðir"))</f>
        <v>Engir skráðir</v>
      </c>
      <c r="F419" s="214" t="str">
        <f>IF(B419="","",IFERROR(INDEX(Vöruskrá!H:H,MATCH(B419,Vöruskrá!B:B,0)),""))</f>
        <v>Engir ofnæmisvaldar.</v>
      </c>
      <c r="G419" s="215">
        <f>IF(OR(B419="",C419=""),"",IFERROR(INDEX(Vöruskrá!J:J,MATCH(B419,Vöruskrá!B:B,0))*C419/100000,""))</f>
        <v>29.64</v>
      </c>
      <c r="H419" s="215">
        <f>IF(OR(B419="",C419=""),"",IFERROR(INDEX(Vöruskrá!K:K,MATCH(B419,Vöruskrá!B:B,0))*C419/100000,""))</f>
        <v>1.95</v>
      </c>
      <c r="I419" s="215">
        <f>IF(OR(B419="",C419=""),"",IFERROR(INDEX(Vöruskrá!L:L,MATCH(B419,Vöruskrá!B:B,0))*C419/100000,""))</f>
        <v>0.78</v>
      </c>
      <c r="J419" s="215">
        <f>IF(OR(B419="",C419=""),"",IFERROR(INDEX(Vöruskrá!M:M,MATCH(B419,Vöruskrá!B:B,0))*C419/100000,""))</f>
        <v>0</v>
      </c>
      <c r="K419" s="215">
        <f>IF(OR(B419="",C419=""),"",IFERROR(INDEX(Vöruskrá!N:N,MATCH(B419,Vöruskrá!B:B,0))*C419/100000,""))</f>
        <v>0</v>
      </c>
      <c r="L419" s="215">
        <f>IF(OR(B419="",C419=""),"",IFERROR(INDEX(Vöruskrá!O:O,MATCH(B419,Vöruskrá!B:B,0))*C419/100000,""))</f>
        <v>3.0419999999999998</v>
      </c>
      <c r="M419" s="215">
        <f>IF(OR(B419="",C419=""),"",IFERROR(INDEX(Vöruskrá!P:P,MATCH(B419,Vöruskrá!B:B,0))*C419/100000,""))</f>
        <v>1.5599999999999999E-2</v>
      </c>
      <c r="N419" s="215">
        <f>IF(OR(B419="",C419=""),"",IFERROR(INDEX(Vöruskrá!Q:Q,MATCH(B419,Vöruskrá!B:B,0))*C419/100000,""))</f>
        <v>0</v>
      </c>
      <c r="O419" s="216">
        <f>IF(OR(B419="",C419=""),"",IFERROR(C419/1000*INDEX(Vöruskrá!R:R,MATCH(B419,Vöruskrá!B:B,0))/1000,""))</f>
        <v>0</v>
      </c>
      <c r="P419" s="217"/>
      <c r="Q419" s="246"/>
      <c r="R419" s="210"/>
    </row>
    <row r="420" spans="1:18">
      <c r="A420" s="219"/>
      <c r="B420" s="219" t="s">
        <v>1111</v>
      </c>
      <c r="C420" s="220">
        <v>15600</v>
      </c>
      <c r="D420" s="214" t="str">
        <f>IF(B420="","",IFERROR(INDEX(Vöruskrá!F:F,MATCH(B420,Vöruskrá!B:B,0)),""))</f>
        <v>Nautakjöt 100%</v>
      </c>
      <c r="E420" s="214" t="str">
        <f>IF(B420="","",IFERROR(IF(INDEX(Vöruskrá!G:G,MATCH(B420,Vöruskrá!B:B,0))="","Engir skráðir",INDEX(Vöruskrá!G:G,MATCH(B420,Vöruskrá!B:B,0))),"Engir skráðir"))</f>
        <v>Engir</v>
      </c>
      <c r="F420" s="214" t="str">
        <f>IF(B420="","",IFERROR(INDEX(Vöruskrá!H:H,MATCH(B420,Vöruskrá!B:B,0)),""))</f>
        <v>Sbr. Nautgripahakk 2kg frosið (50003) í vöruskrá</v>
      </c>
      <c r="G420" s="215">
        <f>IF(OR(B420="",C420=""),"",IFERROR(INDEX(Vöruskrá!J:J,MATCH(B420,Vöruskrá!B:B,0))*C420/100000,""))</f>
        <v>27.923999999999999</v>
      </c>
      <c r="H420" s="215">
        <f>IF(OR(B420="",C420=""),"",IFERROR(INDEX(Vöruskrá!K:K,MATCH(B420,Vöruskrá!B:B,0))*C420/100000,""))</f>
        <v>1.716</v>
      </c>
      <c r="I420" s="215">
        <f>IF(OR(B420="",C420=""),"",IFERROR(INDEX(Vöruskrá!L:L,MATCH(B420,Vöruskrá!B:B,0))*C420/100000,""))</f>
        <v>0.48359999999999997</v>
      </c>
      <c r="J420" s="215">
        <f>IF(OR(B420="",C420=""),"",IFERROR(INDEX(Vöruskrá!M:M,MATCH(B420,Vöruskrá!B:B,0))*C420/100000,""))</f>
        <v>0</v>
      </c>
      <c r="K420" s="215">
        <f>IF(OR(B420="",C420=""),"",IFERROR(INDEX(Vöruskrá!N:N,MATCH(B420,Vöruskrá!B:B,0))*C420/100000,""))</f>
        <v>0</v>
      </c>
      <c r="L420" s="215">
        <f>IF(OR(B420="",C420=""),"",IFERROR(INDEX(Vöruskrá!O:O,MATCH(B420,Vöruskrá!B:B,0))*C420/100000,""))</f>
        <v>3.12</v>
      </c>
      <c r="M420" s="215">
        <f>IF(OR(B420="",C420=""),"",IFERROR(INDEX(Vöruskrá!P:P,MATCH(B420,Vöruskrá!B:B,0))*C420/100000,""))</f>
        <v>3.1199999999999999E-2</v>
      </c>
      <c r="N420" s="215">
        <f>IF(OR(B420="",C420=""),"",IFERROR(INDEX(Vöruskrá!Q:Q,MATCH(B420,Vöruskrá!B:B,0))*C420/100000,""))</f>
        <v>0</v>
      </c>
      <c r="O420" s="216">
        <f>IF(OR(B420="",C420=""),"",IFERROR(C420/1000*INDEX(Vöruskrá!R:R,MATCH(B420,Vöruskrá!B:B,0))/1000,""))</f>
        <v>0</v>
      </c>
      <c r="P420" s="219"/>
      <c r="Q420" s="203"/>
      <c r="R420" s="27"/>
    </row>
    <row r="421" spans="1:18">
      <c r="A421" s="217"/>
      <c r="B421" s="217" t="s">
        <v>3652</v>
      </c>
      <c r="C421" s="218">
        <v>18300</v>
      </c>
      <c r="D421" s="214">
        <f>IF(B421="","",IFERROR(INDEX(Vöruskrá!F:F,MATCH(B421,Vöruskrá!B:B,0)),""))</f>
        <v>0</v>
      </c>
      <c r="E421" s="214" t="str">
        <f>IF(B421="","",IFERROR(IF(INDEX(Vöruskrá!G:G,MATCH(B421,Vöruskrá!B:B,0))="","Engir skráðir",INDEX(Vöruskrá!G:G,MATCH(B421,Vöruskrá!B:B,0))),"Engir skráðir"))</f>
        <v>Engir skráðir</v>
      </c>
      <c r="F421" s="214">
        <f>IF(B421="","",IFERROR(INDEX(Vöruskrá!H:H,MATCH(B421,Vöruskrá!B:B,0)),""))</f>
        <v>0</v>
      </c>
      <c r="G421" s="215">
        <f>IF(OR(B421="",C421=""),"",IFERROR(INDEX(Vöruskrá!J:J,MATCH(B421,Vöruskrá!B:B,0))*C421/100000,""))</f>
        <v>0</v>
      </c>
      <c r="H421" s="215">
        <f>IF(OR(B421="",C421=""),"",IFERROR(INDEX(Vöruskrá!K:K,MATCH(B421,Vöruskrá!B:B,0))*C421/100000,""))</f>
        <v>0</v>
      </c>
      <c r="I421" s="215">
        <f>IF(OR(B421="",C421=""),"",IFERROR(INDEX(Vöruskrá!L:L,MATCH(B421,Vöruskrá!B:B,0))*C421/100000,""))</f>
        <v>0</v>
      </c>
      <c r="J421" s="215">
        <f>IF(OR(B421="",C421=""),"",IFERROR(INDEX(Vöruskrá!M:M,MATCH(B421,Vöruskrá!B:B,0))*C421/100000,""))</f>
        <v>0</v>
      </c>
      <c r="K421" s="215">
        <f>IF(OR(B421="",C421=""),"",IFERROR(INDEX(Vöruskrá!N:N,MATCH(B421,Vöruskrá!B:B,0))*C421/100000,""))</f>
        <v>0</v>
      </c>
      <c r="L421" s="215">
        <f>IF(OR(B421="",C421=""),"",IFERROR(INDEX(Vöruskrá!O:O,MATCH(B421,Vöruskrá!B:B,0))*C421/100000,""))</f>
        <v>0</v>
      </c>
      <c r="M421" s="215">
        <f>IF(OR(B421="",C421=""),"",IFERROR(INDEX(Vöruskrá!P:P,MATCH(B421,Vöruskrá!B:B,0))*C421/100000,""))</f>
        <v>0</v>
      </c>
      <c r="N421" s="215">
        <f>IF(OR(B421="",C421=""),"",IFERROR(INDEX(Vöruskrá!Q:Q,MATCH(B421,Vöruskrá!B:B,0))*C421/100000,""))</f>
        <v>0</v>
      </c>
      <c r="O421" s="216">
        <f>IF(OR(B421="",C421=""),"",IFERROR(C421/1000*INDEX(Vöruskrá!R:R,MATCH(B421,Vöruskrá!B:B,0))/1000,""))</f>
        <v>0</v>
      </c>
      <c r="P421" s="217"/>
      <c r="Q421" s="204"/>
      <c r="R421" s="6"/>
    </row>
    <row r="422" spans="1:18">
      <c r="A422" s="219"/>
      <c r="B422" s="219" t="s">
        <v>603</v>
      </c>
      <c r="C422" s="220">
        <v>10700</v>
      </c>
      <c r="D422" s="214" t="str">
        <f>IF(B422="","",IFERROR(INDEX(Vöruskrá!F:F,MATCH(B422,Vöruskrá!B:B,0)),""))</f>
        <v>Gulrætur (Dökkappelsínugular gulrætur 60%, gular gulrætur 40%.)</v>
      </c>
      <c r="E422" s="214" t="str">
        <f>IF(B422="","",IFERROR(IF(INDEX(Vöruskrá!G:G,MATCH(B422,Vöruskrá!B:B,0))="","Engir skráðir",INDEX(Vöruskrá!G:G,MATCH(B422,Vöruskrá!B:B,0))),"Engir skráðir"))</f>
        <v>Engir skráðir</v>
      </c>
      <c r="F422" s="214">
        <f>IF(B422="","",IFERROR(INDEX(Vöruskrá!H:H,MATCH(B422,Vöruskrá!B:B,0)),""))</f>
        <v>0</v>
      </c>
      <c r="G422" s="215">
        <f>IF(OR(B422="",C422=""),"",IFERROR(INDEX(Vöruskrá!J:J,MATCH(B422,Vöruskrá!B:B,0))*C422/100000,""))</f>
        <v>4.4939999999999998</v>
      </c>
      <c r="H422" s="215">
        <f>IF(OR(B422="",C422=""),"",IFERROR(INDEX(Vöruskrá!K:K,MATCH(B422,Vöruskrá!B:B,0))*C422/100000,""))</f>
        <v>3.2099999999999997E-2</v>
      </c>
      <c r="I422" s="215">
        <f>IF(OR(B422="",C422=""),"",IFERROR(INDEX(Vöruskrá!L:L,MATCH(B422,Vöruskrá!B:B,0))*C422/100000,""))</f>
        <v>1.0699999999999999E-2</v>
      </c>
      <c r="J422" s="215">
        <f>IF(OR(B422="",C422=""),"",IFERROR(INDEX(Vöruskrá!M:M,MATCH(B422,Vöruskrá!B:B,0))*C422/100000,""))</f>
        <v>0.84530000000000005</v>
      </c>
      <c r="K422" s="215">
        <f>IF(OR(B422="",C422=""),"",IFERROR(INDEX(Vöruskrá!N:N,MATCH(B422,Vöruskrá!B:B,0))*C422/100000,""))</f>
        <v>0.79179999999999995</v>
      </c>
      <c r="L422" s="215">
        <f>IF(OR(B422="",C422=""),"",IFERROR(INDEX(Vöruskrá!O:O,MATCH(B422,Vöruskrá!B:B,0))*C422/100000,""))</f>
        <v>6.4199999999999993E-2</v>
      </c>
      <c r="M422" s="215">
        <f>IF(OR(B422="",C422=""),"",IFERROR(INDEX(Vöruskrá!P:P,MATCH(B422,Vöruskrá!B:B,0))*C422/100000,""))</f>
        <v>1.0699999999999999E-2</v>
      </c>
      <c r="N422" s="215">
        <f>IF(OR(B422="",C422=""),"",IFERROR(INDEX(Vöruskrá!Q:Q,MATCH(B422,Vöruskrá!B:B,0))*C422/100000,""))</f>
        <v>0.25679999999999997</v>
      </c>
      <c r="O422" s="216">
        <f>IF(OR(B422="",C422=""),"",IFERROR(C422/1000*INDEX(Vöruskrá!R:R,MATCH(B422,Vöruskrá!B:B,0))/1000,""))</f>
        <v>0</v>
      </c>
      <c r="P422" s="219"/>
      <c r="Q422" s="203"/>
      <c r="R422" s="27"/>
    </row>
    <row r="423" spans="1:18">
      <c r="A423" s="217"/>
      <c r="B423" s="217" t="s">
        <v>564</v>
      </c>
      <c r="C423" s="218">
        <v>8300</v>
      </c>
      <c r="D423" s="214" t="str">
        <f>IF(B423="","",IFERROR(INDEX(Vöruskrá!F:F,MATCH(B423,Vöruskrá!B:B,0)),""))</f>
        <v>Laukur (90%), repjuolía (10%).</v>
      </c>
      <c r="E423" s="214" t="str">
        <f>IF(B423="","",IFERROR(IF(INDEX(Vöruskrá!G:G,MATCH(B423,Vöruskrá!B:B,0))="","Engir skráðir",INDEX(Vöruskrá!G:G,MATCH(B423,Vöruskrá!B:B,0))),"Engir skráðir"))</f>
        <v>Engir skráðir</v>
      </c>
      <c r="F423" s="214">
        <f>IF(B423="","",IFERROR(INDEX(Vöruskrá!H:H,MATCH(B423,Vöruskrá!B:B,0)),""))</f>
        <v>0</v>
      </c>
      <c r="G423" s="215">
        <f>IF(OR(B423="",C423=""),"",IFERROR(INDEX(Vöruskrá!J:J,MATCH(B423,Vöruskrá!B:B,0))*C423/100000,""))</f>
        <v>9.4619999999999997</v>
      </c>
      <c r="H423" s="215">
        <f>IF(OR(B423="",C423=""),"",IFERROR(INDEX(Vöruskrá!K:K,MATCH(B423,Vöruskrá!B:B,0))*C423/100000,""))</f>
        <v>0.71379999999999999</v>
      </c>
      <c r="I423" s="215">
        <f>IF(OR(B423="",C423=""),"",IFERROR(INDEX(Vöruskrá!L:L,MATCH(B423,Vöruskrá!B:B,0))*C423/100000,""))</f>
        <v>9.1300000000000006E-2</v>
      </c>
      <c r="J423" s="215">
        <f>IF(OR(B423="",C423=""),"",IFERROR(INDEX(Vöruskrá!M:M,MATCH(B423,Vöruskrá!B:B,0))*C423/100000,""))</f>
        <v>0.57269999999999999</v>
      </c>
      <c r="K423" s="215">
        <f>IF(OR(B423="",C423=""),"",IFERROR(INDEX(Vöruskrá!N:N,MATCH(B423,Vöruskrá!B:B,0))*C423/100000,""))</f>
        <v>0.32369999999999999</v>
      </c>
      <c r="L423" s="215">
        <f>IF(OR(B423="",C423=""),"",IFERROR(INDEX(Vöruskrá!O:O,MATCH(B423,Vöruskrá!B:B,0))*C423/100000,""))</f>
        <v>9.9599999999999994E-2</v>
      </c>
      <c r="M423" s="215">
        <f>IF(OR(B423="",C423=""),"",IFERROR(INDEX(Vöruskrá!P:P,MATCH(B423,Vöruskrá!B:B,0))*C423/100000,""))</f>
        <v>0</v>
      </c>
      <c r="N423" s="215">
        <f>IF(OR(B423="",C423=""),"",IFERROR(INDEX(Vöruskrá!Q:Q,MATCH(B423,Vöruskrá!B:B,0))*C423/100000,""))</f>
        <v>0.15770000000000001</v>
      </c>
      <c r="O423" s="216">
        <f>IF(OR(B423="",C423=""),"",IFERROR(C423/1000*INDEX(Vöruskrá!R:R,MATCH(B423,Vöruskrá!B:B,0))/1000,""))</f>
        <v>0</v>
      </c>
      <c r="P423" s="217"/>
      <c r="Q423" s="204"/>
      <c r="R423" s="6"/>
    </row>
    <row r="424" spans="1:18">
      <c r="A424" s="219"/>
      <c r="B424" s="219" t="s">
        <v>504</v>
      </c>
      <c r="C424" s="220">
        <v>4000</v>
      </c>
      <c r="D424" s="214" t="str">
        <f>IF(B424="","",IFERROR(INDEX(Vöruskrá!F:F,MATCH(B424,Vöruskrá!B:B,0)),""))</f>
        <v>Tómatar</v>
      </c>
      <c r="E424" s="214" t="str">
        <f>IF(B424="","",IFERROR(IF(INDEX(Vöruskrá!G:G,MATCH(B424,Vöruskrá!B:B,0))="","Engir skráðir",INDEX(Vöruskrá!G:G,MATCH(B424,Vöruskrá!B:B,0))),"Engir skráðir"))</f>
        <v>Engir skráðir</v>
      </c>
      <c r="F424" s="214">
        <f>IF(B424="","",IFERROR(INDEX(Vöruskrá!H:H,MATCH(B424,Vöruskrá!B:B,0)),""))</f>
        <v>0</v>
      </c>
      <c r="G424" s="215">
        <f>IF(OR(B424="",C424=""),"",IFERROR(INDEX(Vöruskrá!J:J,MATCH(B424,Vöruskrá!B:B,0))*C424/100000,""))</f>
        <v>4.5199999999999996</v>
      </c>
      <c r="H424" s="215">
        <f>IF(OR(B424="",C424=""),"",IFERROR(INDEX(Vöruskrá!K:K,MATCH(B424,Vöruskrá!B:B,0))*C424/100000,""))</f>
        <v>1.6E-2</v>
      </c>
      <c r="I424" s="215">
        <f>IF(OR(B424="",C424=""),"",IFERROR(INDEX(Vöruskrá!L:L,MATCH(B424,Vöruskrá!B:B,0))*C424/100000,""))</f>
        <v>0</v>
      </c>
      <c r="J424" s="215">
        <f>IF(OR(B424="",C424=""),"",IFERROR(INDEX(Vöruskrá!M:M,MATCH(B424,Vöruskrá!B:B,0))*C424/100000,""))</f>
        <v>0.76</v>
      </c>
      <c r="K424" s="215">
        <f>IF(OR(B424="",C424=""),"",IFERROR(INDEX(Vöruskrá!N:N,MATCH(B424,Vöruskrá!B:B,0))*C424/100000,""))</f>
        <v>0.56000000000000005</v>
      </c>
      <c r="L424" s="215">
        <f>IF(OR(B424="",C424=""),"",IFERROR(INDEX(Vöruskrá!O:O,MATCH(B424,Vöruskrá!B:B,0))*C424/100000,""))</f>
        <v>0.24</v>
      </c>
      <c r="M424" s="215">
        <f>IF(OR(B424="",C424=""),"",IFERROR(INDEX(Vöruskrá!P:P,MATCH(B424,Vöruskrá!B:B,0))*C424/100000,""))</f>
        <v>4.0000000000000001E-3</v>
      </c>
      <c r="N424" s="215">
        <f>IF(OR(B424="",C424=""),"",IFERROR(INDEX(Vöruskrá!Q:Q,MATCH(B424,Vöruskrá!B:B,0))*C424/100000,""))</f>
        <v>0</v>
      </c>
      <c r="O424" s="216">
        <f>IF(OR(B424="",C424=""),"",IFERROR(C424/1000*INDEX(Vöruskrá!R:R,MATCH(B424,Vöruskrá!B:B,0))/1000,""))</f>
        <v>0</v>
      </c>
      <c r="P424" s="219"/>
      <c r="Q424" s="203"/>
      <c r="R424" s="27"/>
    </row>
    <row r="425" spans="1:18">
      <c r="A425" s="217"/>
      <c r="B425" s="217" t="s">
        <v>3650</v>
      </c>
      <c r="C425" s="218">
        <v>3000</v>
      </c>
      <c r="D425" s="214">
        <f>IF(B425="","",IFERROR(INDEX(Vöruskrá!F:F,MATCH(B425,Vöruskrá!B:B,0)),""))</f>
        <v>0</v>
      </c>
      <c r="E425" s="214" t="str">
        <f>IF(B425="","",IFERROR(IF(INDEX(Vöruskrá!G:G,MATCH(B425,Vöruskrá!B:B,0))="","Engir skráðir",INDEX(Vöruskrá!G:G,MATCH(B425,Vöruskrá!B:B,0))),"Engir skráðir"))</f>
        <v>Engir skráðir</v>
      </c>
      <c r="F425" s="214">
        <f>IF(B425="","",IFERROR(INDEX(Vöruskrá!H:H,MATCH(B425,Vöruskrá!B:B,0)),""))</f>
        <v>0</v>
      </c>
      <c r="G425" s="215">
        <f>IF(OR(B425="",C425=""),"",IFERROR(INDEX(Vöruskrá!J:J,MATCH(B425,Vöruskrá!B:B,0))*C425/100000,""))</f>
        <v>0</v>
      </c>
      <c r="H425" s="215">
        <f>IF(OR(B425="",C425=""),"",IFERROR(INDEX(Vöruskrá!K:K,MATCH(B425,Vöruskrá!B:B,0))*C425/100000,""))</f>
        <v>0</v>
      </c>
      <c r="I425" s="215">
        <f>IF(OR(B425="",C425=""),"",IFERROR(INDEX(Vöruskrá!L:L,MATCH(B425,Vöruskrá!B:B,0))*C425/100000,""))</f>
        <v>0</v>
      </c>
      <c r="J425" s="215">
        <f>IF(OR(B425="",C425=""),"",IFERROR(INDEX(Vöruskrá!M:M,MATCH(B425,Vöruskrá!B:B,0))*C425/100000,""))</f>
        <v>0</v>
      </c>
      <c r="K425" s="215">
        <f>IF(OR(B425="",C425=""),"",IFERROR(INDEX(Vöruskrá!N:N,MATCH(B425,Vöruskrá!B:B,0))*C425/100000,""))</f>
        <v>0</v>
      </c>
      <c r="L425" s="215">
        <f>IF(OR(B425="",C425=""),"",IFERROR(INDEX(Vöruskrá!O:O,MATCH(B425,Vöruskrá!B:B,0))*C425/100000,""))</f>
        <v>0</v>
      </c>
      <c r="M425" s="215">
        <f>IF(OR(B425="",C425=""),"",IFERROR(INDEX(Vöruskrá!P:P,MATCH(B425,Vöruskrá!B:B,0))*C425/100000,""))</f>
        <v>0</v>
      </c>
      <c r="N425" s="215">
        <f>IF(OR(B425="",C425=""),"",IFERROR(INDEX(Vöruskrá!Q:Q,MATCH(B425,Vöruskrá!B:B,0))*C425/100000,""))</f>
        <v>0</v>
      </c>
      <c r="O425" s="216">
        <f>IF(OR(B425="",C425=""),"",IFERROR(C425/1000*INDEX(Vöruskrá!R:R,MATCH(B425,Vöruskrá!B:B,0))/1000,""))</f>
        <v>0</v>
      </c>
      <c r="P425" s="217"/>
      <c r="Q425" s="204"/>
      <c r="R425" s="6"/>
    </row>
    <row r="426" spans="1:18">
      <c r="A426" s="219"/>
      <c r="B426" s="219" t="s">
        <v>1020</v>
      </c>
      <c r="C426" s="220">
        <v>48300</v>
      </c>
      <c r="D426" s="214" t="str">
        <f>IF(B426="","",IFERROR(INDEX(Vöruskrá!F:F,MATCH(B426,Vöruskrá!B:B,0)),""))</f>
        <v>Vatn</v>
      </c>
      <c r="E426" s="214" t="str">
        <f>IF(B426="","",IFERROR(IF(INDEX(Vöruskrá!G:G,MATCH(B426,Vöruskrá!B:B,0))="","Engir skráðir",INDEX(Vöruskrá!G:G,MATCH(B426,Vöruskrá!B:B,0))),"Engir skráðir"))</f>
        <v>Engir skráðir</v>
      </c>
      <c r="F426" s="214">
        <f>IF(B426="","",IFERROR(INDEX(Vöruskrá!H:H,MATCH(B426,Vöruskrá!B:B,0)),""))</f>
        <v>0</v>
      </c>
      <c r="G426" s="215">
        <f>IF(OR(B426="",C426=""),"",IFERROR(INDEX(Vöruskrá!J:J,MATCH(B426,Vöruskrá!B:B,0))*C426/100000,""))</f>
        <v>0</v>
      </c>
      <c r="H426" s="215">
        <f>IF(OR(B426="",C426=""),"",IFERROR(INDEX(Vöruskrá!K:K,MATCH(B426,Vöruskrá!B:B,0))*C426/100000,""))</f>
        <v>0</v>
      </c>
      <c r="I426" s="215">
        <f>IF(OR(B426="",C426=""),"",IFERROR(INDEX(Vöruskrá!L:L,MATCH(B426,Vöruskrá!B:B,0))*C426/100000,""))</f>
        <v>0</v>
      </c>
      <c r="J426" s="215">
        <f>IF(OR(B426="",C426=""),"",IFERROR(INDEX(Vöruskrá!M:M,MATCH(B426,Vöruskrá!B:B,0))*C426/100000,""))</f>
        <v>0</v>
      </c>
      <c r="K426" s="215">
        <f>IF(OR(B426="",C426=""),"",IFERROR(INDEX(Vöruskrá!N:N,MATCH(B426,Vöruskrá!B:B,0))*C426/100000,""))</f>
        <v>0</v>
      </c>
      <c r="L426" s="215">
        <f>IF(OR(B426="",C426=""),"",IFERROR(INDEX(Vöruskrá!O:O,MATCH(B426,Vöruskrá!B:B,0))*C426/100000,""))</f>
        <v>0</v>
      </c>
      <c r="M426" s="215">
        <f>IF(OR(B426="",C426=""),"",IFERROR(INDEX(Vöruskrá!P:P,MATCH(B426,Vöruskrá!B:B,0))*C426/100000,""))</f>
        <v>0</v>
      </c>
      <c r="N426" s="215">
        <f>IF(OR(B426="",C426=""),"",IFERROR(INDEX(Vöruskrá!Q:Q,MATCH(B426,Vöruskrá!B:B,0))*C426/100000,""))</f>
        <v>0</v>
      </c>
      <c r="O426" s="216">
        <f>IF(OR(B426="",C426=""),"",IFERROR(C426/1000*INDEX(Vöruskrá!R:R,MATCH(B426,Vöruskrá!B:B,0))/1000,""))</f>
        <v>0</v>
      </c>
      <c r="P426" s="219"/>
      <c r="Q426" s="203"/>
      <c r="R426" s="27"/>
    </row>
    <row r="427" spans="1:18">
      <c r="A427" s="217"/>
      <c r="B427" s="217" t="s">
        <v>1157</v>
      </c>
      <c r="C427" s="218">
        <v>1300</v>
      </c>
      <c r="D427" s="214" t="str">
        <f>IF(B427="","",IFERROR(INDEX(Vöruskrá!F:F,MATCH(B427,Vöruskrá!B:B,0)),""))</f>
        <v>Vatn, **sinnep**sfræ, edik, salt, rotvarnarefni (**súlfít**)</v>
      </c>
      <c r="E427" s="214" t="str">
        <f>IF(B427="","",IFERROR(IF(INDEX(Vöruskrá!G:G,MATCH(B427,Vöruskrá!B:B,0))="","Engir skráðir",INDEX(Vöruskrá!G:G,MATCH(B427,Vöruskrá!B:B,0))),"Engir skráðir"))</f>
        <v>Sinnep, súlfít</v>
      </c>
      <c r="F427" s="214">
        <f>IF(B427="","",IFERROR(INDEX(Vöruskrá!H:H,MATCH(B427,Vöruskrá!B:B,0)),""))</f>
        <v>0</v>
      </c>
      <c r="G427" s="215">
        <f>IF(OR(B427="",C427=""),"",IFERROR(INDEX(Vöruskrá!J:J,MATCH(B427,Vöruskrá!B:B,0))*C427/100000,""))</f>
        <v>1.69</v>
      </c>
      <c r="H427" s="215">
        <f>IF(OR(B427="",C427=""),"",IFERROR(INDEX(Vöruskrá!K:K,MATCH(B427,Vöruskrá!B:B,0))*C427/100000,""))</f>
        <v>0.104</v>
      </c>
      <c r="I427" s="215">
        <f>IF(OR(B427="",C427=""),"",IFERROR(INDEX(Vöruskrá!L:L,MATCH(B427,Vöruskrá!B:B,0))*C427/100000,""))</f>
        <v>6.4999999999999997E-3</v>
      </c>
      <c r="J427" s="215">
        <f>IF(OR(B427="",C427=""),"",IFERROR(INDEX(Vöruskrá!M:M,MATCH(B427,Vöruskrá!B:B,0))*C427/100000,""))</f>
        <v>7.8E-2</v>
      </c>
      <c r="K427" s="215">
        <f>IF(OR(B427="",C427=""),"",IFERROR(INDEX(Vöruskrá!N:N,MATCH(B427,Vöruskrá!B:B,0))*C427/100000,""))</f>
        <v>2.5999999999999999E-2</v>
      </c>
      <c r="L427" s="215">
        <f>IF(OR(B427="",C427=""),"",IFERROR(INDEX(Vöruskrá!O:O,MATCH(B427,Vöruskrá!B:B,0))*C427/100000,""))</f>
        <v>7.8E-2</v>
      </c>
      <c r="M427" s="215">
        <f>IF(OR(B427="",C427=""),"",IFERROR(INDEX(Vöruskrá!P:P,MATCH(B427,Vöruskrá!B:B,0))*C427/100000,""))</f>
        <v>5.8500000000000003E-2</v>
      </c>
      <c r="N427" s="215">
        <f>IF(OR(B427="",C427=""),"",IFERROR(INDEX(Vöruskrá!Q:Q,MATCH(B427,Vöruskrá!B:B,0))*C427/100000,""))</f>
        <v>3.9E-2</v>
      </c>
      <c r="O427" s="216">
        <f>IF(OR(B427="",C427=""),"",IFERROR(C427/1000*INDEX(Vöruskrá!R:R,MATCH(B427,Vöruskrá!B:B,0))/1000,""))</f>
        <v>0</v>
      </c>
      <c r="P427" s="217"/>
      <c r="Q427" s="204"/>
      <c r="R427" s="6"/>
    </row>
    <row r="428" spans="1:18">
      <c r="A428" s="219"/>
      <c r="B428" s="219" t="s">
        <v>349</v>
      </c>
      <c r="C428" s="220">
        <v>2700</v>
      </c>
      <c r="D428" s="214" t="str">
        <f>IF(B428="","",IFERROR(INDEX(Vöruskrá!F:F,MATCH(B428,Vöruskrá!B:B,0)),""))</f>
        <v>Maíssterkja.</v>
      </c>
      <c r="E428" s="214" t="str">
        <f>IF(B428="","",IFERROR(IF(INDEX(Vöruskrá!G:G,MATCH(B428,Vöruskrá!B:B,0))="","Engir skráðir",INDEX(Vöruskrá!G:G,MATCH(B428,Vöruskrá!B:B,0))),"Engir skráðir"))</f>
        <v>Engir skráðir</v>
      </c>
      <c r="F428" s="214">
        <f>IF(B428="","",IFERROR(INDEX(Vöruskrá!H:H,MATCH(B428,Vöruskrá!B:B,0)),""))</f>
        <v>0</v>
      </c>
      <c r="G428" s="215">
        <f>IF(OR(B428="",C428=""),"",IFERROR(INDEX(Vöruskrá!J:J,MATCH(B428,Vöruskrá!B:B,0))*C428/100000,""))</f>
        <v>9.5850000000000009</v>
      </c>
      <c r="H428" s="215">
        <f>IF(OR(B428="",C428=""),"",IFERROR(INDEX(Vöruskrá!K:K,MATCH(B428,Vöruskrá!B:B,0))*C428/100000,""))</f>
        <v>1.35E-2</v>
      </c>
      <c r="I428" s="215">
        <f>IF(OR(B428="",C428=""),"",IFERROR(INDEX(Vöruskrá!L:L,MATCH(B428,Vöruskrá!B:B,0))*C428/100000,""))</f>
        <v>0</v>
      </c>
      <c r="J428" s="215">
        <f>IF(OR(B428="",C428=""),"",IFERROR(INDEX(Vöruskrá!M:M,MATCH(B428,Vöruskrá!B:B,0))*C428/100000,""))</f>
        <v>2.3220000000000001</v>
      </c>
      <c r="K428" s="215">
        <f>IF(OR(B428="",C428=""),"",IFERROR(INDEX(Vöruskrá!N:N,MATCH(B428,Vöruskrá!B:B,0))*C428/100000,""))</f>
        <v>0</v>
      </c>
      <c r="L428" s="215">
        <f>IF(OR(B428="",C428=""),"",IFERROR(INDEX(Vöruskrá!O:O,MATCH(B428,Vöruskrá!B:B,0))*C428/100000,""))</f>
        <v>1.35E-2</v>
      </c>
      <c r="M428" s="215">
        <f>IF(OR(B428="",C428=""),"",IFERROR(INDEX(Vöruskrá!P:P,MATCH(B428,Vöruskrá!B:B,0))*C428/100000,""))</f>
        <v>0</v>
      </c>
      <c r="N428" s="215">
        <f>IF(OR(B428="",C428=""),"",IFERROR(INDEX(Vöruskrá!Q:Q,MATCH(B428,Vöruskrá!B:B,0))*C428/100000,""))</f>
        <v>2.7E-2</v>
      </c>
      <c r="O428" s="216">
        <f>IF(OR(B428="",C428=""),"",IFERROR(C428/1000*INDEX(Vöruskrá!R:R,MATCH(B428,Vöruskrá!B:B,0))/1000,""))</f>
        <v>0</v>
      </c>
      <c r="P428" s="219"/>
      <c r="Q428" s="203"/>
      <c r="R428" s="27"/>
    </row>
    <row r="429" spans="1:18">
      <c r="A429" s="217"/>
      <c r="B429" s="217" t="s">
        <v>299</v>
      </c>
      <c r="C429" s="218">
        <v>1000</v>
      </c>
      <c r="D429" s="214" t="str">
        <f>IF(B429="","",IFERROR(INDEX(Vöruskrá!F:F,MATCH(B429,Vöruskrá!B:B,0)),""))</f>
        <v>Salt (salt, kekkjavarnarefni E535, lyftiefni E500).</v>
      </c>
      <c r="E429" s="214" t="str">
        <f>IF(B429="","",IFERROR(IF(INDEX(Vöruskrá!G:G,MATCH(B429,Vöruskrá!B:B,0))="","Engir skráðir",INDEX(Vöruskrá!G:G,MATCH(B429,Vöruskrá!B:B,0))),"Engir skráðir"))</f>
        <v>Engir skráðir</v>
      </c>
      <c r="F429" s="214" t="str">
        <f>IF(B429="","",IFERROR(INDEX(Vöruskrá!H:H,MATCH(B429,Vöruskrá!B:B,0)),""))</f>
        <v>Framleitt á svæði þar sem unnið er með mjólk, glúten, egg, sesam, sellerí, soja og sinnep.</v>
      </c>
      <c r="G429" s="215">
        <f>IF(OR(B429="",C429=""),"",IFERROR(INDEX(Vöruskrá!J:J,MATCH(B429,Vöruskrá!B:B,0))*C429/100000,""))</f>
        <v>0</v>
      </c>
      <c r="H429" s="215">
        <f>IF(OR(B429="",C429=""),"",IFERROR(INDEX(Vöruskrá!K:K,MATCH(B429,Vöruskrá!B:B,0))*C429/100000,""))</f>
        <v>0</v>
      </c>
      <c r="I429" s="215">
        <f>IF(OR(B429="",C429=""),"",IFERROR(INDEX(Vöruskrá!L:L,MATCH(B429,Vöruskrá!B:B,0))*C429/100000,""))</f>
        <v>0</v>
      </c>
      <c r="J429" s="215">
        <f>IF(OR(B429="",C429=""),"",IFERROR(INDEX(Vöruskrá!M:M,MATCH(B429,Vöruskrá!B:B,0))*C429/100000,""))</f>
        <v>0</v>
      </c>
      <c r="K429" s="215">
        <f>IF(OR(B429="",C429=""),"",IFERROR(INDEX(Vöruskrá!N:N,MATCH(B429,Vöruskrá!B:B,0))*C429/100000,""))</f>
        <v>0</v>
      </c>
      <c r="L429" s="215">
        <f>IF(OR(B429="",C429=""),"",IFERROR(INDEX(Vöruskrá!O:O,MATCH(B429,Vöruskrá!B:B,0))*C429/100000,""))</f>
        <v>0</v>
      </c>
      <c r="M429" s="215">
        <f>IF(OR(B429="",C429=""),"",IFERROR(INDEX(Vöruskrá!P:P,MATCH(B429,Vöruskrá!B:B,0))*C429/100000,""))</f>
        <v>1</v>
      </c>
      <c r="N429" s="215">
        <f>IF(OR(B429="",C429=""),"",IFERROR(INDEX(Vöruskrá!Q:Q,MATCH(B429,Vöruskrá!B:B,0))*C429/100000,""))</f>
        <v>0</v>
      </c>
      <c r="O429" s="216">
        <f>IF(OR(B429="",C429=""),"",IFERROR(C429/1000*INDEX(Vöruskrá!R:R,MATCH(B429,Vöruskrá!B:B,0))/1000,""))</f>
        <v>0</v>
      </c>
      <c r="P429" s="217"/>
      <c r="Q429" s="204"/>
      <c r="R429" s="6"/>
    </row>
    <row r="430" spans="1:18">
      <c r="A430" s="219"/>
      <c r="B430" s="219" t="s">
        <v>1153</v>
      </c>
      <c r="C430" s="220">
        <v>400</v>
      </c>
      <c r="D430" s="214" t="str">
        <f>IF(B430="","",IFERROR(INDEX(Vöruskrá!F:F,MATCH(B430,Vöruskrá!B:B,0)),""))</f>
        <v>Reykt paprika 100% (Capsicum annuum), reykþurrkuð.</v>
      </c>
      <c r="E430" s="214" t="str">
        <f>IF(B430="","",IFERROR(IF(INDEX(Vöruskrá!G:G,MATCH(B430,Vöruskrá!B:B,0))="","Engir skráðir",INDEX(Vöruskrá!G:G,MATCH(B430,Vöruskrá!B:B,0))),"Engir skráðir"))</f>
        <v>Engir skráðir</v>
      </c>
      <c r="F430" s="214">
        <f>IF(B430="","",IFERROR(INDEX(Vöruskrá!H:H,MATCH(B430,Vöruskrá!B:B,0)),""))</f>
        <v>0</v>
      </c>
      <c r="G430" s="215">
        <f>IF(OR(B430="",C430=""),"",IFERROR(INDEX(Vöruskrá!J:J,MATCH(B430,Vöruskrá!B:B,0))*C430/100000,""))</f>
        <v>1.1279999999999999</v>
      </c>
      <c r="H430" s="215">
        <f>IF(OR(B430="",C430=""),"",IFERROR(INDEX(Vöruskrá!K:K,MATCH(B430,Vöruskrá!B:B,0))*C430/100000,""))</f>
        <v>5.1999999999999998E-2</v>
      </c>
      <c r="I430" s="215">
        <f>IF(OR(B430="",C430=""),"",IFERROR(INDEX(Vöruskrá!L:L,MATCH(B430,Vöruskrá!B:B,0))*C430/100000,""))</f>
        <v>8.0000000000000002E-3</v>
      </c>
      <c r="J430" s="215">
        <f>IF(OR(B430="",C430=""),"",IFERROR(INDEX(Vöruskrá!M:M,MATCH(B430,Vöruskrá!B:B,0))*C430/100000,""))</f>
        <v>0.216</v>
      </c>
      <c r="K430" s="215">
        <f>IF(OR(B430="",C430=""),"",IFERROR(INDEX(Vöruskrá!N:N,MATCH(B430,Vöruskrá!B:B,0))*C430/100000,""))</f>
        <v>0.04</v>
      </c>
      <c r="L430" s="215">
        <f>IF(OR(B430="",C430=""),"",IFERROR(INDEX(Vöruskrá!O:O,MATCH(B430,Vöruskrá!B:B,0))*C430/100000,""))</f>
        <v>5.6000000000000001E-2</v>
      </c>
      <c r="M430" s="215">
        <f>IF(OR(B430="",C430=""),"",IFERROR(INDEX(Vöruskrá!P:P,MATCH(B430,Vöruskrá!B:B,0))*C430/100000,""))</f>
        <v>4.0000000000000002E-4</v>
      </c>
      <c r="N430" s="215">
        <f>IF(OR(B430="",C430=""),"",IFERROR(INDEX(Vöruskrá!Q:Q,MATCH(B430,Vöruskrá!B:B,0))*C430/100000,""))</f>
        <v>0.14000000000000001</v>
      </c>
      <c r="O430" s="216">
        <f>IF(OR(B430="",C430=""),"",IFERROR(C430/1000*INDEX(Vöruskrá!R:R,MATCH(B430,Vöruskrá!B:B,0))/1000,""))</f>
        <v>0</v>
      </c>
      <c r="P430" s="219"/>
      <c r="Q430" s="203"/>
      <c r="R430" s="27"/>
    </row>
    <row r="431" spans="1:18">
      <c r="A431" s="217"/>
      <c r="B431" s="217" t="s">
        <v>819</v>
      </c>
      <c r="C431" s="218">
        <v>267</v>
      </c>
      <c r="D431" s="214" t="str">
        <f>IF(B431="","",IFERROR(INDEX(Vöruskrá!F:F,MATCH(B431,Vöruskrá!B:B,0)),""))</f>
        <v>Svartur pipar 100% (Piper nigrum), hitaþurrkað.</v>
      </c>
      <c r="E431" s="214" t="str">
        <f>IF(B431="","",IFERROR(IF(INDEX(Vöruskrá!G:G,MATCH(B431,Vöruskrá!B:B,0))="","Engir skráðir",INDEX(Vöruskrá!G:G,MATCH(B431,Vöruskrá!B:B,0))),"Engir skráðir"))</f>
        <v>Engir skráðir</v>
      </c>
      <c r="F431" s="214" t="str">
        <f>IF(B431="","",IFERROR(INDEX(Vöruskrá!H:H,MATCH(B431,Vöruskrá!B:B,0)),""))</f>
        <v>Framleitt á svæði þar sem unnið er með glúten, fisk, krabbadýr, lindýr, mjólk, soja, sellerí, sinnep og sesam.</v>
      </c>
      <c r="G431" s="215">
        <f>IF(OR(B431="",C431=""),"",IFERROR(INDEX(Vöruskrá!J:J,MATCH(B431,Vöruskrá!B:B,0))*C431/100000,""))</f>
        <v>1.0306200000000001</v>
      </c>
      <c r="H431" s="215">
        <f>IF(OR(B431="",C431=""),"",IFERROR(INDEX(Vöruskrá!K:K,MATCH(B431,Vöruskrá!B:B,0))*C431/100000,""))</f>
        <v>8.8109999999999994E-3</v>
      </c>
      <c r="I431" s="215">
        <f>IF(OR(B431="",C431=""),"",IFERROR(INDEX(Vöruskrá!L:L,MATCH(B431,Vöruskrá!B:B,0))*C431/100000,""))</f>
        <v>2.6700000000000001E-3</v>
      </c>
      <c r="J431" s="215">
        <f>IF(OR(B431="",C431=""),"",IFERROR(INDEX(Vöruskrá!M:M,MATCH(B431,Vöruskrá!B:B,0))*C431/100000,""))</f>
        <v>0.17355000000000001</v>
      </c>
      <c r="K431" s="215">
        <f>IF(OR(B431="",C431=""),"",IFERROR(INDEX(Vöruskrá!N:N,MATCH(B431,Vöruskrá!B:B,0))*C431/100000,""))</f>
        <v>1.6019999999999999E-3</v>
      </c>
      <c r="L431" s="215">
        <f>IF(OR(B431="",C431=""),"",IFERROR(INDEX(Vöruskrá!O:O,MATCH(B431,Vöruskrá!B:B,0))*C431/100000,""))</f>
        <v>2.937E-2</v>
      </c>
      <c r="M431" s="215">
        <f>IF(OR(B431="",C431=""),"",IFERROR(INDEX(Vöruskrá!P:P,MATCH(B431,Vöruskrá!B:B,0))*C431/100000,""))</f>
        <v>2.6700000000000004E-4</v>
      </c>
      <c r="N431" s="215">
        <f>IF(OR(B431="",C431=""),"",IFERROR(INDEX(Vöruskrá!Q:Q,MATCH(B431,Vöruskrá!B:B,0))*C431/100000,""))</f>
        <v>0</v>
      </c>
      <c r="O431" s="216">
        <f>IF(OR(B431="",C431=""),"",IFERROR(C431/1000*INDEX(Vöruskrá!R:R,MATCH(B431,Vöruskrá!B:B,0))/1000,""))</f>
        <v>0</v>
      </c>
      <c r="P431" s="217"/>
      <c r="Q431" s="204"/>
      <c r="R431" s="6"/>
    </row>
    <row r="432" spans="1:18">
      <c r="A432" s="219"/>
      <c r="B432" s="219" t="s">
        <v>315</v>
      </c>
      <c r="C432" s="220">
        <v>200</v>
      </c>
      <c r="D432" s="214" t="str">
        <f>IF(B432="","",IFERROR(INDEX(Vöruskrá!F:F,MATCH(B432,Vöruskrá!B:B,0)),""))</f>
        <v>Hvítlauksduft 100%</v>
      </c>
      <c r="E432" s="214" t="str">
        <f>IF(B432="","",IFERROR(IF(INDEX(Vöruskrá!G:G,MATCH(B432,Vöruskrá!B:B,0))="","Engir skráðir",INDEX(Vöruskrá!G:G,MATCH(B432,Vöruskrá!B:B,0))),"Engir skráðir"))</f>
        <v>Engir skráðir</v>
      </c>
      <c r="F432" s="214" t="str">
        <f>IF(B432="","",IFERROR(INDEX(Vöruskrá!H:H,MATCH(B432,Vöruskrá!B:B,0)),""))</f>
        <v>Framleitt á svæði þar sem unnið er með glúten, fisk, krabbadýr, lindýr, mjólk, soja, sellerí, sinnep og sesam.</v>
      </c>
      <c r="G432" s="215">
        <f>IF(OR(B432="",C432=""),"",IFERROR(INDEX(Vöruskrá!J:J,MATCH(B432,Vöruskrá!B:B,0))*C432/100000,""))</f>
        <v>0.77</v>
      </c>
      <c r="H432" s="215">
        <f>IF(OR(B432="",C432=""),"",IFERROR(INDEX(Vöruskrá!K:K,MATCH(B432,Vöruskrá!B:B,0))*C432/100000,""))</f>
        <v>1.6000000000000001E-3</v>
      </c>
      <c r="I432" s="215">
        <f>IF(OR(B432="",C432=""),"",IFERROR(INDEX(Vöruskrá!L:L,MATCH(B432,Vöruskrá!B:B,0))*C432/100000,""))</f>
        <v>2.0000000000000001E-4</v>
      </c>
      <c r="J432" s="215">
        <f>IF(OR(B432="",C432=""),"",IFERROR(INDEX(Vöruskrá!M:M,MATCH(B432,Vöruskrá!B:B,0))*C432/100000,""))</f>
        <v>0.14599999999999999</v>
      </c>
      <c r="K432" s="215">
        <f>IF(OR(B432="",C432=""),"",IFERROR(INDEX(Vöruskrá!N:N,MATCH(B432,Vöruskrá!B:B,0))*C432/100000,""))</f>
        <v>4.8000000000000001E-2</v>
      </c>
      <c r="L432" s="215">
        <f>IF(OR(B432="",C432=""),"",IFERROR(INDEX(Vöruskrá!O:O,MATCH(B432,Vöruskrá!B:B,0))*C432/100000,""))</f>
        <v>3.4000000000000002E-2</v>
      </c>
      <c r="M432" s="215">
        <f>IF(OR(B432="",C432=""),"",IFERROR(INDEX(Vöruskrá!P:P,MATCH(B432,Vöruskrá!B:B,0))*C432/100000,""))</f>
        <v>2.0000000000000001E-4</v>
      </c>
      <c r="N432" s="215">
        <f>IF(OR(B432="",C432=""),"",IFERROR(INDEX(Vöruskrá!Q:Q,MATCH(B432,Vöruskrá!B:B,0))*C432/100000,""))</f>
        <v>0</v>
      </c>
      <c r="O432" s="216">
        <f>IF(OR(B432="",C432=""),"",IFERROR(C432/1000*INDEX(Vöruskrá!R:R,MATCH(B432,Vöruskrá!B:B,0))/1000,""))</f>
        <v>0</v>
      </c>
      <c r="P432" s="219"/>
      <c r="Q432" s="203"/>
      <c r="R432" s="27"/>
    </row>
    <row r="433" spans="1:18">
      <c r="A433" s="217"/>
      <c r="B433" s="217" t="s">
        <v>823</v>
      </c>
      <c r="C433" s="218">
        <v>117</v>
      </c>
      <c r="D433" s="214" t="str">
        <f>IF(B433="","",IFERROR(INDEX(Vöruskrá!F:F,MATCH(B433,Vöruskrá!B:B,0)),""))</f>
        <v>Tímian 100% (Thymus vulgaris L.).</v>
      </c>
      <c r="E433" s="214" t="str">
        <f>IF(B433="","",IFERROR(IF(INDEX(Vöruskrá!G:G,MATCH(B433,Vöruskrá!B:B,0))="","Engir skráðir",INDEX(Vöruskrá!G:G,MATCH(B433,Vöruskrá!B:B,0))),"Engir skráðir"))</f>
        <v>Engir skráðir</v>
      </c>
      <c r="F433" s="214" t="str">
        <f>IF(B433="","",IFERROR(INDEX(Vöruskrá!H:H,MATCH(B433,Vöruskrá!B:B,0)),""))</f>
        <v>Framleitt á svæði þar sem unnið er með glúten, fisk, krabbadýr, lindýr, mjólk, soja, sellerí, sinnep og sesam.</v>
      </c>
      <c r="G433" s="215">
        <f>IF(OR(B433="",C433=""),"",IFERROR(INDEX(Vöruskrá!J:J,MATCH(B433,Vöruskrá!B:B,0))*C433/100000,""))</f>
        <v>0.33345000000000002</v>
      </c>
      <c r="H433" s="215">
        <f>IF(OR(B433="",C433=""),"",IFERROR(INDEX(Vöruskrá!K:K,MATCH(B433,Vöruskrá!B:B,0))*C433/100000,""))</f>
        <v>8.6580000000000008E-3</v>
      </c>
      <c r="I433" s="215">
        <f>IF(OR(B433="",C433=""),"",IFERROR(INDEX(Vöruskrá!L:L,MATCH(B433,Vöruskrá!B:B,0))*C433/100000,""))</f>
        <v>3.1590000000000003E-3</v>
      </c>
      <c r="J433" s="215">
        <f>IF(OR(B433="",C433=""),"",IFERROR(INDEX(Vöruskrá!M:M,MATCH(B433,Vöruskrá!B:B,0))*C433/100000,""))</f>
        <v>3.159E-2</v>
      </c>
      <c r="K433" s="215">
        <f>IF(OR(B433="",C433=""),"",IFERROR(INDEX(Vöruskrá!N:N,MATCH(B433,Vöruskrá!B:B,0))*C433/100000,""))</f>
        <v>1.9889999999999999E-3</v>
      </c>
      <c r="L433" s="215">
        <f>IF(OR(B433="",C433=""),"",IFERROR(INDEX(Vöruskrá!O:O,MATCH(B433,Vöruskrá!B:B,0))*C433/100000,""))</f>
        <v>1.0647E-2</v>
      </c>
      <c r="M433" s="215">
        <f>IF(OR(B433="",C433=""),"",IFERROR(INDEX(Vöruskrá!P:P,MATCH(B433,Vöruskrá!B:B,0))*C433/100000,""))</f>
        <v>1.1700000000000001E-4</v>
      </c>
      <c r="N433" s="215">
        <f>IF(OR(B433="",C433=""),"",IFERROR(INDEX(Vöruskrá!Q:Q,MATCH(B433,Vöruskrá!B:B,0))*C433/100000,""))</f>
        <v>0</v>
      </c>
      <c r="O433" s="216">
        <f>IF(OR(B433="",C433=""),"",IFERROR(C433/1000*INDEX(Vöruskrá!R:R,MATCH(B433,Vöruskrá!B:B,0))/1000,""))</f>
        <v>0</v>
      </c>
      <c r="P433" s="217"/>
      <c r="Q433" s="204"/>
      <c r="R433" s="6"/>
    </row>
    <row r="434" spans="1:18">
      <c r="A434" s="219"/>
      <c r="B434" s="219" t="s">
        <v>1035</v>
      </c>
      <c r="C434" s="220">
        <v>67</v>
      </c>
      <c r="D434" s="214" t="str">
        <f>IF(B434="","",IFERROR(INDEX(Vöruskrá!F:F,MATCH(B434,Vöruskrá!B:B,0)),""))</f>
        <v>Þurrkað rósmarín (Rosmarinus officinalis)</v>
      </c>
      <c r="E434" s="214" t="str">
        <f>IF(B434="","",IFERROR(IF(INDEX(Vöruskrá!G:G,MATCH(B434,Vöruskrá!B:B,0))="","Engir skráðir",INDEX(Vöruskrá!G:G,MATCH(B434,Vöruskrá!B:B,0))),"Engir skráðir"))</f>
        <v>Engir skráðir</v>
      </c>
      <c r="F434" s="214" t="str">
        <f>IF(B434="","",IFERROR(INDEX(Vöruskrá!H:H,MATCH(B434,Vöruskrá!B:B,0)),""))</f>
        <v>Framleitt á svæði þar sem unnið er með glúten, fisk, mjólk, soja, sellerí, sinnep og sesam.</v>
      </c>
      <c r="G434" s="215">
        <f>IF(OR(B434="",C434=""),"",IFERROR(INDEX(Vöruskrá!J:J,MATCH(B434,Vöruskrá!B:B,0))*C434/100000,""))</f>
        <v>0.22176999999999999</v>
      </c>
      <c r="H434" s="215">
        <f>IF(OR(B434="",C434=""),"",IFERROR(INDEX(Vöruskrá!K:K,MATCH(B434,Vöruskrá!B:B,0))*C434/100000,""))</f>
        <v>1.0184E-2</v>
      </c>
      <c r="I434" s="215">
        <f>IF(OR(B434="",C434=""),"",IFERROR(INDEX(Vöruskrá!L:L,MATCH(B434,Vöruskrá!B:B,0))*C434/100000,""))</f>
        <v>4.9579999999999997E-3</v>
      </c>
      <c r="J434" s="215">
        <f>IF(OR(B434="",C434=""),"",IFERROR(INDEX(Vöruskrá!M:M,MATCH(B434,Vöruskrá!B:B,0))*C434/100000,""))</f>
        <v>3.1087999999999998E-2</v>
      </c>
      <c r="K434" s="215">
        <f>IF(OR(B434="",C434=""),"",IFERROR(INDEX(Vöruskrá!N:N,MATCH(B434,Vöruskrá!B:B,0))*C434/100000,""))</f>
        <v>0</v>
      </c>
      <c r="L434" s="215">
        <f>IF(OR(B434="",C434=""),"",IFERROR(INDEX(Vöruskrá!O:O,MATCH(B434,Vöruskrá!B:B,0))*C434/100000,""))</f>
        <v>3.2830000000000003E-3</v>
      </c>
      <c r="M434" s="215">
        <f>IF(OR(B434="",C434=""),"",IFERROR(INDEX(Vöruskrá!P:P,MATCH(B434,Vöruskrá!B:B,0))*C434/100000,""))</f>
        <v>0</v>
      </c>
      <c r="N434" s="215">
        <f>IF(OR(B434="",C434=""),"",IFERROR(INDEX(Vöruskrá!Q:Q,MATCH(B434,Vöruskrá!B:B,0))*C434/100000,""))</f>
        <v>2.8542000000000001E-2</v>
      </c>
      <c r="O434" s="216">
        <f>IF(OR(B434="",C434=""),"",IFERROR(C434/1000*INDEX(Vöruskrá!R:R,MATCH(B434,Vöruskrá!B:B,0))/1000,""))</f>
        <v>0</v>
      </c>
      <c r="P434" s="219"/>
      <c r="Q434" s="250"/>
      <c r="R434" s="251"/>
    </row>
    <row r="435" spans="1:18" ht="62.5">
      <c r="A435" s="176" t="s">
        <v>3732</v>
      </c>
      <c r="B435" s="176"/>
      <c r="C435" s="177"/>
      <c r="D435" s="211" t="str">
        <f>_xlfn.TEXTJOIN(" | ",TRUE,D436:D443)</f>
        <v>Nautgripakjöt 100 %. | Laukur | 0 | 0 | Vatn, umbreytt sterkja, hrísgrjónamjöl, maltódextrín, sykur, bragðefni, salt, gerextrakt, ristaður laukur, sólblómaolía, litarefni (E150c), salvía. | Vatn | Salt (salt, kekkjavarnarefni E535, lyftiefni E500). | Svartur pipar 100% (Piper nigrum), hitaþurrkað.</v>
      </c>
      <c r="E435" s="211" t="str" cm="1">
        <f t="array" ref="E435">IFERROR(_xlfn.TEXTJOIN(", ",TRUE,_xlfn.UNIQUE(_xlfn._xlws.FILTER(E436:E443,(E436:E443&lt;&gt;"Engir skráðir")*(E436:E443&lt;&gt;"")))),"Engir skráðir")</f>
        <v>Engir skráðir</v>
      </c>
      <c r="F435" s="211"/>
      <c r="G435" s="212">
        <f>IFERROR(SUM(G436:G443)/(SUM($C$436:$C$443)/100000),"")</f>
        <v>102.25955740442595</v>
      </c>
      <c r="H435" s="212">
        <f>IFERROR(SUM(H436:H443)/(SUM($C$436:$C$443)/100000),"")</f>
        <v>6.0388136118638798</v>
      </c>
      <c r="I435" s="212">
        <f>IFERROR(SUM(I436:I443)/(SUM($C$436:$C$443)/100000),"")</f>
        <v>1.6971750282497176</v>
      </c>
      <c r="J435" s="212">
        <f>IFERROR(SUM(J436:J443)/(SUM($C$436:$C$443)/100000),"")</f>
        <v>0.93979560204397961</v>
      </c>
      <c r="K435" s="212">
        <f>IFERROR(SUM(K436:K443)/(SUM($C$436:$C$443)/100000),"")</f>
        <v>0.31222287777122226</v>
      </c>
      <c r="L435" s="212">
        <f>IFERROR(SUM(L436:L443)/(SUM($C$436:$C$443)/100000),"")</f>
        <v>11.051114488855111</v>
      </c>
      <c r="M435" s="212">
        <f>IFERROR(SUM(M436:M443)/(SUM($C$436:$C$443)/100000),"")</f>
        <v>0.81065089349106501</v>
      </c>
      <c r="N435" s="212">
        <f>IFERROR(SUM(N436:N443)/(SUM($C$436:$C$443)/100000),"")</f>
        <v>0.11961180388196119</v>
      </c>
      <c r="O435" s="213" t="str">
        <f>IF(OR(B435="",C435=""),"",IFERROR(C435/1000*INDEX(Vöruskrá!R:R,MATCH(B435,Vöruskrá!B:B,0))/1000,""))</f>
        <v/>
      </c>
      <c r="P435" s="245" t="s">
        <v>3733</v>
      </c>
      <c r="Q435" s="248" t="s">
        <v>3893</v>
      </c>
      <c r="R435" s="247" t="s">
        <v>3894</v>
      </c>
    </row>
    <row r="436" spans="1:18">
      <c r="A436" s="217"/>
      <c r="B436" s="217" t="s">
        <v>542</v>
      </c>
      <c r="C436" s="218">
        <v>54682</v>
      </c>
      <c r="D436" s="214" t="str">
        <f>IF(B436="","",IFERROR(INDEX(Vöruskrá!F:F,MATCH(B436,Vöruskrá!B:B,0)),""))</f>
        <v>Nautgripakjöt 100 %.</v>
      </c>
      <c r="E436" s="214" t="str">
        <f>IF(B436="","",IFERROR(IF(INDEX(Vöruskrá!G:G,MATCH(B436,Vöruskrá!B:B,0))="","Engir skráðir",INDEX(Vöruskrá!G:G,MATCH(B436,Vöruskrá!B:B,0))),"Engir skráðir"))</f>
        <v>Engir skráðir</v>
      </c>
      <c r="F436" s="214">
        <f>IF(B436="","",IFERROR(INDEX(Vöruskrá!H:H,MATCH(B436,Vöruskrá!B:B,0)),""))</f>
        <v>0</v>
      </c>
      <c r="G436" s="215">
        <f>IF(OR(B436="",C436=""),"",IFERROR(INDEX(Vöruskrá!J:J,MATCH(B436,Vöruskrá!B:B,0))*C436/100000,""))</f>
        <v>97.880780000000001</v>
      </c>
      <c r="H436" s="215">
        <f>IF(OR(B436="",C436=""),"",IFERROR(INDEX(Vöruskrá!K:K,MATCH(B436,Vöruskrá!B:B,0))*C436/100000,""))</f>
        <v>6.0150199999999998</v>
      </c>
      <c r="I436" s="215">
        <f>IF(OR(B436="",C436=""),"",IFERROR(INDEX(Vöruskrá!L:L,MATCH(B436,Vöruskrá!B:B,0))*C436/100000,""))</f>
        <v>1.6951420000000001</v>
      </c>
      <c r="J436" s="215">
        <f>IF(OR(B436="",C436=""),"",IFERROR(INDEX(Vöruskrá!M:M,MATCH(B436,Vöruskrá!B:B,0))*C436/100000,""))</f>
        <v>0</v>
      </c>
      <c r="K436" s="215">
        <f>IF(OR(B436="",C436=""),"",IFERROR(INDEX(Vöruskrá!N:N,MATCH(B436,Vöruskrá!B:B,0))*C436/100000,""))</f>
        <v>0</v>
      </c>
      <c r="L436" s="215">
        <f>IF(OR(B436="",C436=""),"",IFERROR(INDEX(Vöruskrá!O:O,MATCH(B436,Vöruskrá!B:B,0))*C436/100000,""))</f>
        <v>10.936400000000001</v>
      </c>
      <c r="M436" s="215">
        <f>IF(OR(B436="",C436=""),"",IFERROR(INDEX(Vöruskrá!P:P,MATCH(B436,Vöruskrá!B:B,0))*C436/100000,""))</f>
        <v>0.10936400000000002</v>
      </c>
      <c r="N436" s="215">
        <f>IF(OR(B436="",C436=""),"",IFERROR(INDEX(Vöruskrá!Q:Q,MATCH(B436,Vöruskrá!B:B,0))*C436/100000,""))</f>
        <v>0</v>
      </c>
      <c r="O436" s="216">
        <f>IF(OR(B436="",C436=""),"",IFERROR(C436/1000*INDEX(Vöruskrá!R:R,MATCH(B436,Vöruskrá!B:B,0))/1000,""))</f>
        <v>0</v>
      </c>
      <c r="P436" s="217"/>
      <c r="Q436" s="252"/>
      <c r="R436" s="253"/>
    </row>
    <row r="437" spans="1:18">
      <c r="A437" s="219"/>
      <c r="B437" s="219" t="s">
        <v>1010</v>
      </c>
      <c r="C437" s="220">
        <v>6835</v>
      </c>
      <c r="D437" s="214" t="str">
        <f>IF(B437="","",IFERROR(INDEX(Vöruskrá!F:F,MATCH(B437,Vöruskrá!B:B,0)),""))</f>
        <v>Laukur</v>
      </c>
      <c r="E437" s="214" t="str">
        <f>IF(B437="","",IFERROR(IF(INDEX(Vöruskrá!G:G,MATCH(B437,Vöruskrá!B:B,0))="","Engir skráðir",INDEX(Vöruskrá!G:G,MATCH(B437,Vöruskrá!B:B,0))),"Engir skráðir"))</f>
        <v>Engir skráðir</v>
      </c>
      <c r="F437" s="214">
        <f>IF(B437="","",IFERROR(INDEX(Vöruskrá!H:H,MATCH(B437,Vöruskrá!B:B,0)),""))</f>
        <v>0</v>
      </c>
      <c r="G437" s="215">
        <f>IF(OR(B437="",C437=""),"",IFERROR(INDEX(Vöruskrá!J:J,MATCH(B437,Vöruskrá!B:B,0))*C437/100000,""))</f>
        <v>2.734</v>
      </c>
      <c r="H437" s="215">
        <f>IF(OR(B437="",C437=""),"",IFERROR(INDEX(Vöruskrá!K:K,MATCH(B437,Vöruskrá!B:B,0))*C437/100000,""))</f>
        <v>6.8349999999999999E-3</v>
      </c>
      <c r="I437" s="215">
        <f>IF(OR(B437="",C437=""),"",IFERROR(INDEX(Vöruskrá!L:L,MATCH(B437,Vöruskrá!B:B,0))*C437/100000,""))</f>
        <v>0</v>
      </c>
      <c r="J437" s="215">
        <f>IF(OR(B437="",C437=""),"",IFERROR(INDEX(Vöruskrá!M:M,MATCH(B437,Vöruskrá!B:B,0))*C437/100000,""))</f>
        <v>0.63565500000000008</v>
      </c>
      <c r="K437" s="215">
        <f>IF(OR(B437="",C437=""),"",IFERROR(INDEX(Vöruskrá!N:N,MATCH(B437,Vöruskrá!B:B,0))*C437/100000,""))</f>
        <v>0.28706999999999999</v>
      </c>
      <c r="L437" s="215">
        <f>IF(OR(B437="",C437=""),"",IFERROR(INDEX(Vöruskrá!O:O,MATCH(B437,Vöruskrá!B:B,0))*C437/100000,""))</f>
        <v>7.5185000000000016E-2</v>
      </c>
      <c r="M437" s="215">
        <f>IF(OR(B437="",C437=""),"",IFERROR(INDEX(Vöruskrá!P:P,MATCH(B437,Vöruskrá!B:B,0))*C437/100000,""))</f>
        <v>0</v>
      </c>
      <c r="N437" s="215">
        <f>IF(OR(B437="",C437=""),"",IFERROR(INDEX(Vöruskrá!Q:Q,MATCH(B437,Vöruskrá!B:B,0))*C437/100000,""))</f>
        <v>0.11619500000000001</v>
      </c>
      <c r="O437" s="216">
        <f>IF(OR(B437="",C437=""),"",IFERROR(C437/1000*INDEX(Vöruskrá!R:R,MATCH(B437,Vöruskrá!B:B,0))/1000,""))</f>
        <v>0</v>
      </c>
      <c r="P437" s="219"/>
      <c r="Q437" s="204"/>
      <c r="R437" s="6"/>
    </row>
    <row r="438" spans="1:18">
      <c r="A438" s="217"/>
      <c r="B438" s="217" t="s">
        <v>2420</v>
      </c>
      <c r="C438" s="218">
        <v>3418</v>
      </c>
      <c r="D438" s="214">
        <f>IF(B438="","",IFERROR(INDEX(Vöruskrá!F:F,MATCH(B438,Vöruskrá!B:B,0)),""))</f>
        <v>0</v>
      </c>
      <c r="E438" s="214" t="str">
        <f>IF(B438="","",IFERROR(IF(INDEX(Vöruskrá!G:G,MATCH(B438,Vöruskrá!B:B,0))="","Engir skráðir",INDEX(Vöruskrá!G:G,MATCH(B438,Vöruskrá!B:B,0))),"Engir skráðir"))</f>
        <v>Engir skráðir</v>
      </c>
      <c r="F438" s="214">
        <f>IF(B438="","",IFERROR(INDEX(Vöruskrá!H:H,MATCH(B438,Vöruskrá!B:B,0)),""))</f>
        <v>0</v>
      </c>
      <c r="G438" s="215">
        <f>IF(OR(B438="",C438=""),"",IFERROR(INDEX(Vöruskrá!J:J,MATCH(B438,Vöruskrá!B:B,0))*C438/100000,""))</f>
        <v>0</v>
      </c>
      <c r="H438" s="215">
        <f>IF(OR(B438="",C438=""),"",IFERROR(INDEX(Vöruskrá!K:K,MATCH(B438,Vöruskrá!B:B,0))*C438/100000,""))</f>
        <v>0</v>
      </c>
      <c r="I438" s="215">
        <f>IF(OR(B438="",C438=""),"",IFERROR(INDEX(Vöruskrá!L:L,MATCH(B438,Vöruskrá!B:B,0))*C438/100000,""))</f>
        <v>0</v>
      </c>
      <c r="J438" s="215">
        <f>IF(OR(B438="",C438=""),"",IFERROR(INDEX(Vöruskrá!M:M,MATCH(B438,Vöruskrá!B:B,0))*C438/100000,""))</f>
        <v>0</v>
      </c>
      <c r="K438" s="215">
        <f>IF(OR(B438="",C438=""),"",IFERROR(INDEX(Vöruskrá!N:N,MATCH(B438,Vöruskrá!B:B,0))*C438/100000,""))</f>
        <v>0</v>
      </c>
      <c r="L438" s="215">
        <f>IF(OR(B438="",C438=""),"",IFERROR(INDEX(Vöruskrá!O:O,MATCH(B438,Vöruskrá!B:B,0))*C438/100000,""))</f>
        <v>0</v>
      </c>
      <c r="M438" s="215">
        <f>IF(OR(B438="",C438=""),"",IFERROR(INDEX(Vöruskrá!P:P,MATCH(B438,Vöruskrá!B:B,0))*C438/100000,""))</f>
        <v>0</v>
      </c>
      <c r="N438" s="215">
        <f>IF(OR(B438="",C438=""),"",IFERROR(INDEX(Vöruskrá!Q:Q,MATCH(B438,Vöruskrá!B:B,0))*C438/100000,""))</f>
        <v>0</v>
      </c>
      <c r="O438" s="216">
        <f>IF(OR(B438="",C438=""),"",IFERROR(C438/1000*INDEX(Vöruskrá!R:R,MATCH(B438,Vöruskrá!B:B,0))/1000,""))</f>
        <v>0</v>
      </c>
      <c r="P438" s="217"/>
      <c r="Q438" s="203"/>
      <c r="R438" s="27"/>
    </row>
    <row r="439" spans="1:18">
      <c r="A439" s="219"/>
      <c r="B439" s="219" t="s">
        <v>3641</v>
      </c>
      <c r="C439" s="220">
        <v>3418</v>
      </c>
      <c r="D439" s="214">
        <f>IF(B439="","",IFERROR(INDEX(Vöruskrá!F:F,MATCH(B439,Vöruskrá!B:B,0)),""))</f>
        <v>0</v>
      </c>
      <c r="E439" s="214" t="str">
        <f>IF(B439="","",IFERROR(IF(INDEX(Vöruskrá!G:G,MATCH(B439,Vöruskrá!B:B,0))="","Engir skráðir",INDEX(Vöruskrá!G:G,MATCH(B439,Vöruskrá!B:B,0))),"Engir skráðir"))</f>
        <v>Engir skráðir</v>
      </c>
      <c r="F439" s="214">
        <f>IF(B439="","",IFERROR(INDEX(Vöruskrá!H:H,MATCH(B439,Vöruskrá!B:B,0)),""))</f>
        <v>0</v>
      </c>
      <c r="G439" s="215">
        <f>IF(OR(B439="",C439=""),"",IFERROR(INDEX(Vöruskrá!J:J,MATCH(B439,Vöruskrá!B:B,0))*C439/100000,""))</f>
        <v>0</v>
      </c>
      <c r="H439" s="215">
        <f>IF(OR(B439="",C439=""),"",IFERROR(INDEX(Vöruskrá!K:K,MATCH(B439,Vöruskrá!B:B,0))*C439/100000,""))</f>
        <v>0</v>
      </c>
      <c r="I439" s="215">
        <f>IF(OR(B439="",C439=""),"",IFERROR(INDEX(Vöruskrá!L:L,MATCH(B439,Vöruskrá!B:B,0))*C439/100000,""))</f>
        <v>0</v>
      </c>
      <c r="J439" s="215">
        <f>IF(OR(B439="",C439=""),"",IFERROR(INDEX(Vöruskrá!M:M,MATCH(B439,Vöruskrá!B:B,0))*C439/100000,""))</f>
        <v>0</v>
      </c>
      <c r="K439" s="215">
        <f>IF(OR(B439="",C439=""),"",IFERROR(INDEX(Vöruskrá!N:N,MATCH(B439,Vöruskrá!B:B,0))*C439/100000,""))</f>
        <v>0</v>
      </c>
      <c r="L439" s="215">
        <f>IF(OR(B439="",C439=""),"",IFERROR(INDEX(Vöruskrá!O:O,MATCH(B439,Vöruskrá!B:B,0))*C439/100000,""))</f>
        <v>0</v>
      </c>
      <c r="M439" s="215">
        <f>IF(OR(B439="",C439=""),"",IFERROR(INDEX(Vöruskrá!P:P,MATCH(B439,Vöruskrá!B:B,0))*C439/100000,""))</f>
        <v>0</v>
      </c>
      <c r="N439" s="215">
        <f>IF(OR(B439="",C439=""),"",IFERROR(INDEX(Vöruskrá!Q:Q,MATCH(B439,Vöruskrá!B:B,0))*C439/100000,""))</f>
        <v>0</v>
      </c>
      <c r="O439" s="216">
        <f>IF(OR(B439="",C439=""),"",IFERROR(C439/1000*INDEX(Vöruskrá!R:R,MATCH(B439,Vöruskrá!B:B,0))/1000,""))</f>
        <v>0</v>
      </c>
      <c r="P439" s="219"/>
      <c r="Q439" s="204"/>
      <c r="R439" s="6"/>
    </row>
    <row r="440" spans="1:18">
      <c r="A440" s="217"/>
      <c r="B440" s="217" t="s">
        <v>293</v>
      </c>
      <c r="C440" s="218">
        <v>3418</v>
      </c>
      <c r="D440" s="214" t="str">
        <f>IF(B440="","",IFERROR(INDEX(Vöruskrá!F:F,MATCH(B440,Vöruskrá!B:B,0)),""))</f>
        <v>Vatn, umbreytt sterkja, hrísgrjónamjöl, maltódextrín, sykur, bragðefni, salt, gerextrakt, ristaður laukur, sólblómaolía, litarefni (E150c), salvía.</v>
      </c>
      <c r="E440" s="214" t="str">
        <f>IF(B440="","",IFERROR(IF(INDEX(Vöruskrá!G:G,MATCH(B440,Vöruskrá!B:B,0))="","Engir skráðir",INDEX(Vöruskrá!G:G,MATCH(B440,Vöruskrá!B:B,0))),"Engir skráðir"))</f>
        <v>Engir skráðir</v>
      </c>
      <c r="F440" s="214">
        <f>IF(B440="","",IFERROR(INDEX(Vöruskrá!H:H,MATCH(B440,Vöruskrá!B:B,0)),""))</f>
        <v>0</v>
      </c>
      <c r="G440" s="215">
        <f>IF(OR(B440="",C440=""),"",IFERROR(INDEX(Vöruskrá!J:J,MATCH(B440,Vöruskrá!B:B,0))*C440/100000,""))</f>
        <v>0.85450000000000004</v>
      </c>
      <c r="H440" s="215">
        <f>IF(OR(B440="",C440=""),"",IFERROR(INDEX(Vöruskrá!K:K,MATCH(B440,Vöruskrá!B:B,0))*C440/100000,""))</f>
        <v>1.0253999999999999E-2</v>
      </c>
      <c r="I440" s="215">
        <f>IF(OR(B440="",C440=""),"",IFERROR(INDEX(Vöruskrá!L:L,MATCH(B440,Vöruskrá!B:B,0))*C440/100000,""))</f>
        <v>0</v>
      </c>
      <c r="J440" s="215">
        <f>IF(OR(B440="",C440=""),"",IFERROR(INDEX(Vöruskrá!M:M,MATCH(B440,Vöruskrá!B:B,0))*C440/100000,""))</f>
        <v>0.1709</v>
      </c>
      <c r="K440" s="215">
        <f>IF(OR(B440="",C440=""),"",IFERROR(INDEX(Vöruskrá!N:N,MATCH(B440,Vöruskrá!B:B,0))*C440/100000,""))</f>
        <v>2.3925999999999999E-2</v>
      </c>
      <c r="L440" s="215">
        <f>IF(OR(B440="",C440=""),"",IFERROR(INDEX(Vöruskrá!O:O,MATCH(B440,Vöruskrá!B:B,0))*C440/100000,""))</f>
        <v>1.7090000000000001E-2</v>
      </c>
      <c r="M440" s="215">
        <f>IF(OR(B440="",C440=""),"",IFERROR(INDEX(Vöruskrá!P:P,MATCH(B440,Vöruskrá!B:B,0))*C440/100000,""))</f>
        <v>1.7090000000000001E-2</v>
      </c>
      <c r="N440" s="215">
        <f>IF(OR(B440="",C440=""),"",IFERROR(INDEX(Vöruskrá!Q:Q,MATCH(B440,Vöruskrá!B:B,0))*C440/100000,""))</f>
        <v>3.418E-3</v>
      </c>
      <c r="O440" s="216">
        <f>IF(OR(B440="",C440=""),"",IFERROR(C440/1000*INDEX(Vöruskrá!R:R,MATCH(B440,Vöruskrá!B:B,0))/1000,""))</f>
        <v>0</v>
      </c>
      <c r="P440" s="217"/>
      <c r="Q440" s="203"/>
      <c r="R440" s="27"/>
    </row>
    <row r="441" spans="1:18">
      <c r="A441" s="219"/>
      <c r="B441" s="219" t="s">
        <v>1020</v>
      </c>
      <c r="C441" s="220">
        <v>27341</v>
      </c>
      <c r="D441" s="214" t="str">
        <f>IF(B441="","",IFERROR(INDEX(Vöruskrá!F:F,MATCH(B441,Vöruskrá!B:B,0)),""))</f>
        <v>Vatn</v>
      </c>
      <c r="E441" s="214" t="str">
        <f>IF(B441="","",IFERROR(IF(INDEX(Vöruskrá!G:G,MATCH(B441,Vöruskrá!B:B,0))="","Engir skráðir",INDEX(Vöruskrá!G:G,MATCH(B441,Vöruskrá!B:B,0))),"Engir skráðir"))</f>
        <v>Engir skráðir</v>
      </c>
      <c r="F441" s="214">
        <f>IF(B441="","",IFERROR(INDEX(Vöruskrá!H:H,MATCH(B441,Vöruskrá!B:B,0)),""))</f>
        <v>0</v>
      </c>
      <c r="G441" s="215">
        <f>IF(OR(B441="",C441=""),"",IFERROR(INDEX(Vöruskrá!J:J,MATCH(B441,Vöruskrá!B:B,0))*C441/100000,""))</f>
        <v>0</v>
      </c>
      <c r="H441" s="215">
        <f>IF(OR(B441="",C441=""),"",IFERROR(INDEX(Vöruskrá!K:K,MATCH(B441,Vöruskrá!B:B,0))*C441/100000,""))</f>
        <v>0</v>
      </c>
      <c r="I441" s="215">
        <f>IF(OR(B441="",C441=""),"",IFERROR(INDEX(Vöruskrá!L:L,MATCH(B441,Vöruskrá!B:B,0))*C441/100000,""))</f>
        <v>0</v>
      </c>
      <c r="J441" s="215">
        <f>IF(OR(B441="",C441=""),"",IFERROR(INDEX(Vöruskrá!M:M,MATCH(B441,Vöruskrá!B:B,0))*C441/100000,""))</f>
        <v>0</v>
      </c>
      <c r="K441" s="215">
        <f>IF(OR(B441="",C441=""),"",IFERROR(INDEX(Vöruskrá!N:N,MATCH(B441,Vöruskrá!B:B,0))*C441/100000,""))</f>
        <v>0</v>
      </c>
      <c r="L441" s="215">
        <f>IF(OR(B441="",C441=""),"",IFERROR(INDEX(Vöruskrá!O:O,MATCH(B441,Vöruskrá!B:B,0))*C441/100000,""))</f>
        <v>0</v>
      </c>
      <c r="M441" s="215">
        <f>IF(OR(B441="",C441=""),"",IFERROR(INDEX(Vöruskrá!P:P,MATCH(B441,Vöruskrá!B:B,0))*C441/100000,""))</f>
        <v>0</v>
      </c>
      <c r="N441" s="215">
        <f>IF(OR(B441="",C441=""),"",IFERROR(INDEX(Vöruskrá!Q:Q,MATCH(B441,Vöruskrá!B:B,0))*C441/100000,""))</f>
        <v>0</v>
      </c>
      <c r="O441" s="216">
        <f>IF(OR(B441="",C441=""),"",IFERROR(C441/1000*INDEX(Vöruskrá!R:R,MATCH(B441,Vöruskrá!B:B,0))/1000,""))</f>
        <v>0</v>
      </c>
      <c r="P441" s="219"/>
      <c r="Q441" s="204"/>
      <c r="R441" s="6"/>
    </row>
    <row r="442" spans="1:18">
      <c r="A442" s="217"/>
      <c r="B442" s="217" t="s">
        <v>299</v>
      </c>
      <c r="C442" s="218">
        <v>684</v>
      </c>
      <c r="D442" s="214" t="str">
        <f>IF(B442="","",IFERROR(INDEX(Vöruskrá!F:F,MATCH(B442,Vöruskrá!B:B,0)),""))</f>
        <v>Salt (salt, kekkjavarnarefni E535, lyftiefni E500).</v>
      </c>
      <c r="E442" s="214" t="str">
        <f>IF(B442="","",IFERROR(IF(INDEX(Vöruskrá!G:G,MATCH(B442,Vöruskrá!B:B,0))="","Engir skráðir",INDEX(Vöruskrá!G:G,MATCH(B442,Vöruskrá!B:B,0))),"Engir skráðir"))</f>
        <v>Engir skráðir</v>
      </c>
      <c r="F442" s="214" t="str">
        <f>IF(B442="","",IFERROR(INDEX(Vöruskrá!H:H,MATCH(B442,Vöruskrá!B:B,0)),""))</f>
        <v>Framleitt á svæði þar sem unnið er með mjólk, glúten, egg, sesam, sellerí, soja og sinnep.</v>
      </c>
      <c r="G442" s="215">
        <f>IF(OR(B442="",C442=""),"",IFERROR(INDEX(Vöruskrá!J:J,MATCH(B442,Vöruskrá!B:B,0))*C442/100000,""))</f>
        <v>0</v>
      </c>
      <c r="H442" s="215">
        <f>IF(OR(B442="",C442=""),"",IFERROR(INDEX(Vöruskrá!K:K,MATCH(B442,Vöruskrá!B:B,0))*C442/100000,""))</f>
        <v>0</v>
      </c>
      <c r="I442" s="215">
        <f>IF(OR(B442="",C442=""),"",IFERROR(INDEX(Vöruskrá!L:L,MATCH(B442,Vöruskrá!B:B,0))*C442/100000,""))</f>
        <v>0</v>
      </c>
      <c r="J442" s="215">
        <f>IF(OR(B442="",C442=""),"",IFERROR(INDEX(Vöruskrá!M:M,MATCH(B442,Vöruskrá!B:B,0))*C442/100000,""))</f>
        <v>0</v>
      </c>
      <c r="K442" s="215">
        <f>IF(OR(B442="",C442=""),"",IFERROR(INDEX(Vöruskrá!N:N,MATCH(B442,Vöruskrá!B:B,0))*C442/100000,""))</f>
        <v>0</v>
      </c>
      <c r="L442" s="215">
        <f>IF(OR(B442="",C442=""),"",IFERROR(INDEX(Vöruskrá!O:O,MATCH(B442,Vöruskrá!B:B,0))*C442/100000,""))</f>
        <v>0</v>
      </c>
      <c r="M442" s="215">
        <f>IF(OR(B442="",C442=""),"",IFERROR(INDEX(Vöruskrá!P:P,MATCH(B442,Vöruskrá!B:B,0))*C442/100000,""))</f>
        <v>0.68400000000000005</v>
      </c>
      <c r="N442" s="215">
        <f>IF(OR(B442="",C442=""),"",IFERROR(INDEX(Vöruskrá!Q:Q,MATCH(B442,Vöruskrá!B:B,0))*C442/100000,""))</f>
        <v>0</v>
      </c>
      <c r="O442" s="216">
        <f>IF(OR(B442="",C442=""),"",IFERROR(C442/1000*INDEX(Vöruskrá!R:R,MATCH(B442,Vöruskrá!B:B,0))/1000,""))</f>
        <v>0</v>
      </c>
      <c r="P442" s="217"/>
      <c r="Q442" s="203"/>
      <c r="R442" s="27"/>
    </row>
    <row r="443" spans="1:18">
      <c r="A443" s="219"/>
      <c r="B443" s="219" t="s">
        <v>819</v>
      </c>
      <c r="C443" s="220">
        <v>205</v>
      </c>
      <c r="D443" s="214" t="str">
        <f>IF(B443="","",IFERROR(INDEX(Vöruskrá!F:F,MATCH(B443,Vöruskrá!B:B,0)),""))</f>
        <v>Svartur pipar 100% (Piper nigrum), hitaþurrkað.</v>
      </c>
      <c r="E443" s="214" t="str">
        <f>IF(B443="","",IFERROR(IF(INDEX(Vöruskrá!G:G,MATCH(B443,Vöruskrá!B:B,0))="","Engir skráðir",INDEX(Vöruskrá!G:G,MATCH(B443,Vöruskrá!B:B,0))),"Engir skráðir"))</f>
        <v>Engir skráðir</v>
      </c>
      <c r="F443" s="214" t="str">
        <f>IF(B443="","",IFERROR(INDEX(Vöruskrá!H:H,MATCH(B443,Vöruskrá!B:B,0)),""))</f>
        <v>Framleitt á svæði þar sem unnið er með glúten, fisk, krabbadýr, lindýr, mjólk, soja, sellerí, sinnep og sesam.</v>
      </c>
      <c r="G443" s="215">
        <f>IF(OR(B443="",C443=""),"",IFERROR(INDEX(Vöruskrá!J:J,MATCH(B443,Vöruskrá!B:B,0))*C443/100000,""))</f>
        <v>0.7913</v>
      </c>
      <c r="H443" s="215">
        <f>IF(OR(B443="",C443=""),"",IFERROR(INDEX(Vöruskrá!K:K,MATCH(B443,Vöruskrá!B:B,0))*C443/100000,""))</f>
        <v>6.7650000000000002E-3</v>
      </c>
      <c r="I443" s="215">
        <f>IF(OR(B443="",C443=""),"",IFERROR(INDEX(Vöruskrá!L:L,MATCH(B443,Vöruskrá!B:B,0))*C443/100000,""))</f>
        <v>2.0500000000000002E-3</v>
      </c>
      <c r="J443" s="215">
        <f>IF(OR(B443="",C443=""),"",IFERROR(INDEX(Vöruskrá!M:M,MATCH(B443,Vöruskrá!B:B,0))*C443/100000,""))</f>
        <v>0.13325000000000001</v>
      </c>
      <c r="K443" s="215">
        <f>IF(OR(B443="",C443=""),"",IFERROR(INDEX(Vöruskrá!N:N,MATCH(B443,Vöruskrá!B:B,0))*C443/100000,""))</f>
        <v>1.23E-3</v>
      </c>
      <c r="L443" s="215">
        <f>IF(OR(B443="",C443=""),"",IFERROR(INDEX(Vöruskrá!O:O,MATCH(B443,Vöruskrá!B:B,0))*C443/100000,""))</f>
        <v>2.2550000000000001E-2</v>
      </c>
      <c r="M443" s="215">
        <f>IF(OR(B443="",C443=""),"",IFERROR(INDEX(Vöruskrá!P:P,MATCH(B443,Vöruskrá!B:B,0))*C443/100000,""))</f>
        <v>2.05E-4</v>
      </c>
      <c r="N443" s="215">
        <f>IF(OR(B443="",C443=""),"",IFERROR(INDEX(Vöruskrá!Q:Q,MATCH(B443,Vöruskrá!B:B,0))*C443/100000,""))</f>
        <v>0</v>
      </c>
      <c r="O443" s="216">
        <f>IF(OR(B443="",C443=""),"",IFERROR(C443/1000*INDEX(Vöruskrá!R:R,MATCH(B443,Vöruskrá!B:B,0))/1000,""))</f>
        <v>0</v>
      </c>
      <c r="P443" s="219"/>
      <c r="Q443" s="249"/>
      <c r="R443" s="205"/>
    </row>
    <row r="444" spans="1:18" ht="50">
      <c r="A444" s="176" t="s">
        <v>3734</v>
      </c>
      <c r="B444" s="176"/>
      <c r="C444" s="177"/>
      <c r="D444" s="211" t="str">
        <f>_xlfn.TEXTJOIN(" | ",TRUE,D445:D460)</f>
        <v>Nautgripakjöt 100 %. | Nautakjöt 100% | 0 | 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0 | Vatn</v>
      </c>
      <c r="E444" s="211" t="str" cm="1">
        <f t="array" ref="E444">IFERROR(_xlfn.TEXTJOIN(", ",TRUE,_xlfn.UNIQUE(_xlfn._xlws.FILTER(E445:E460,(E445:E460&lt;&gt;"Engir skráðir")*(E445:E460&lt;&gt;"")))),"Engir skráðir")</f>
        <v>Engir, Sellerí, Súlfít</v>
      </c>
      <c r="F444" s="211"/>
      <c r="G444" s="212">
        <f>IFERROR(SUM(G445:G460)/(SUM($C$445:$C$460)/100000),"")</f>
        <v>109.51407226766884</v>
      </c>
      <c r="H444" s="212">
        <f>IFERROR(SUM(H445:H460)/(SUM($C$445:$C$460)/100000),"")</f>
        <v>5.3847593655877768</v>
      </c>
      <c r="I444" s="212">
        <f>IFERROR(SUM(I445:I460)/(SUM($C$445:$C$460)/100000),"")</f>
        <v>1.2808984776654502</v>
      </c>
      <c r="J444" s="212">
        <f>IFERROR(SUM(J445:J460)/(SUM($C$445:$C$460)/100000),"")</f>
        <v>5.7953811296031743</v>
      </c>
      <c r="K444" s="212">
        <f>IFERROR(SUM(K445:K460)/(SUM($C$445:$C$460)/100000),"")</f>
        <v>3.8560151778483487</v>
      </c>
      <c r="L444" s="212">
        <f>IFERROR(SUM(L445:L460)/(SUM($C$445:$C$460)/100000),"")</f>
        <v>9.2471041065725181</v>
      </c>
      <c r="M444" s="212">
        <f>IFERROR(SUM(M445:M460)/(SUM($C$445:$C$460)/100000),"")</f>
        <v>3.3305668034614224</v>
      </c>
      <c r="N444" s="212">
        <f>IFERROR(SUM(N445:N460)/(SUM($C$445:$C$460)/100000),"")</f>
        <v>7.5525264565911715E-3</v>
      </c>
      <c r="O444" s="213" t="str">
        <f>IF(OR(B444="",C444=""),"",IFERROR(C444/1000*INDEX(Vöruskrá!R:R,MATCH(B444,Vöruskrá!B:B,0))/1000,""))</f>
        <v/>
      </c>
      <c r="P444" s="245" t="s">
        <v>3735</v>
      </c>
      <c r="Q444" s="244" t="s">
        <v>3895</v>
      </c>
      <c r="R444" s="243" t="s">
        <v>3896</v>
      </c>
    </row>
    <row r="445" spans="1:18">
      <c r="A445" s="217"/>
      <c r="B445" s="217" t="s">
        <v>542</v>
      </c>
      <c r="C445" s="218">
        <v>20000</v>
      </c>
      <c r="D445" s="214" t="str">
        <f>IF(B445="","",IFERROR(INDEX(Vöruskrá!F:F,MATCH(B445,Vöruskrá!B:B,0)),""))</f>
        <v>Nautgripakjöt 100 %.</v>
      </c>
      <c r="E445" s="214" t="str">
        <f>IF(B445="","",IFERROR(IF(INDEX(Vöruskrá!G:G,MATCH(B445,Vöruskrá!B:B,0))="","Engir skráðir",INDEX(Vöruskrá!G:G,MATCH(B445,Vöruskrá!B:B,0))),"Engir skráðir"))</f>
        <v>Engir skráðir</v>
      </c>
      <c r="F445" s="214">
        <f>IF(B445="","",IFERROR(INDEX(Vöruskrá!H:H,MATCH(B445,Vöruskrá!B:B,0)),""))</f>
        <v>0</v>
      </c>
      <c r="G445" s="215">
        <f>IF(OR(B445="",C445=""),"",IFERROR(INDEX(Vöruskrá!J:J,MATCH(B445,Vöruskrá!B:B,0))*C445/100000,""))</f>
        <v>35.799999999999997</v>
      </c>
      <c r="H445" s="215">
        <f>IF(OR(B445="",C445=""),"",IFERROR(INDEX(Vöruskrá!K:K,MATCH(B445,Vöruskrá!B:B,0))*C445/100000,""))</f>
        <v>2.2000000000000002</v>
      </c>
      <c r="I445" s="215">
        <f>IF(OR(B445="",C445=""),"",IFERROR(INDEX(Vöruskrá!L:L,MATCH(B445,Vöruskrá!B:B,0))*C445/100000,""))</f>
        <v>0.62</v>
      </c>
      <c r="J445" s="215">
        <f>IF(OR(B445="",C445=""),"",IFERROR(INDEX(Vöruskrá!M:M,MATCH(B445,Vöruskrá!B:B,0))*C445/100000,""))</f>
        <v>0</v>
      </c>
      <c r="K445" s="215">
        <f>IF(OR(B445="",C445=""),"",IFERROR(INDEX(Vöruskrá!N:N,MATCH(B445,Vöruskrá!B:B,0))*C445/100000,""))</f>
        <v>0</v>
      </c>
      <c r="L445" s="215">
        <f>IF(OR(B445="",C445=""),"",IFERROR(INDEX(Vöruskrá!O:O,MATCH(B445,Vöruskrá!B:B,0))*C445/100000,""))</f>
        <v>4</v>
      </c>
      <c r="M445" s="215">
        <f>IF(OR(B445="",C445=""),"",IFERROR(INDEX(Vöruskrá!P:P,MATCH(B445,Vöruskrá!B:B,0))*C445/100000,""))</f>
        <v>0.04</v>
      </c>
      <c r="N445" s="215">
        <f>IF(OR(B445="",C445=""),"",IFERROR(INDEX(Vöruskrá!Q:Q,MATCH(B445,Vöruskrá!B:B,0))*C445/100000,""))</f>
        <v>0</v>
      </c>
      <c r="O445" s="216">
        <f>IF(OR(B445="",C445=""),"",IFERROR(C445/1000*INDEX(Vöruskrá!R:R,MATCH(B445,Vöruskrá!B:B,0))/1000,""))</f>
        <v>0</v>
      </c>
      <c r="P445" s="217"/>
      <c r="Q445" s="246"/>
      <c r="R445" s="210"/>
    </row>
    <row r="446" spans="1:18">
      <c r="A446" s="219"/>
      <c r="B446" s="219" t="s">
        <v>1111</v>
      </c>
      <c r="C446" s="220">
        <v>20000</v>
      </c>
      <c r="D446" s="214" t="str">
        <f>IF(B446="","",IFERROR(INDEX(Vöruskrá!F:F,MATCH(B446,Vöruskrá!B:B,0)),""))</f>
        <v>Nautakjöt 100%</v>
      </c>
      <c r="E446" s="214" t="str">
        <f>IF(B446="","",IFERROR(IF(INDEX(Vöruskrá!G:G,MATCH(B446,Vöruskrá!B:B,0))="","Engir skráðir",INDEX(Vöruskrá!G:G,MATCH(B446,Vöruskrá!B:B,0))),"Engir skráðir"))</f>
        <v>Engir</v>
      </c>
      <c r="F446" s="214" t="str">
        <f>IF(B446="","",IFERROR(INDEX(Vöruskrá!H:H,MATCH(B446,Vöruskrá!B:B,0)),""))</f>
        <v>Sbr. Nautgripahakk 2kg frosið (50003) í vöruskrá</v>
      </c>
      <c r="G446" s="215">
        <f>IF(OR(B446="",C446=""),"",IFERROR(INDEX(Vöruskrá!J:J,MATCH(B446,Vöruskrá!B:B,0))*C446/100000,""))</f>
        <v>35.799999999999997</v>
      </c>
      <c r="H446" s="215">
        <f>IF(OR(B446="",C446=""),"",IFERROR(INDEX(Vöruskrá!K:K,MATCH(B446,Vöruskrá!B:B,0))*C446/100000,""))</f>
        <v>2.2000000000000002</v>
      </c>
      <c r="I446" s="215">
        <f>IF(OR(B446="",C446=""),"",IFERROR(INDEX(Vöruskrá!L:L,MATCH(B446,Vöruskrá!B:B,0))*C446/100000,""))</f>
        <v>0.62</v>
      </c>
      <c r="J446" s="215">
        <f>IF(OR(B446="",C446=""),"",IFERROR(INDEX(Vöruskrá!M:M,MATCH(B446,Vöruskrá!B:B,0))*C446/100000,""))</f>
        <v>0</v>
      </c>
      <c r="K446" s="215">
        <f>IF(OR(B446="",C446=""),"",IFERROR(INDEX(Vöruskrá!N:N,MATCH(B446,Vöruskrá!B:B,0))*C446/100000,""))</f>
        <v>0</v>
      </c>
      <c r="L446" s="215">
        <f>IF(OR(B446="",C446=""),"",IFERROR(INDEX(Vöruskrá!O:O,MATCH(B446,Vöruskrá!B:B,0))*C446/100000,""))</f>
        <v>4</v>
      </c>
      <c r="M446" s="215">
        <f>IF(OR(B446="",C446=""),"",IFERROR(INDEX(Vöruskrá!P:P,MATCH(B446,Vöruskrá!B:B,0))*C446/100000,""))</f>
        <v>0.04</v>
      </c>
      <c r="N446" s="215">
        <f>IF(OR(B446="",C446=""),"",IFERROR(INDEX(Vöruskrá!Q:Q,MATCH(B446,Vöruskrá!B:B,0))*C446/100000,""))</f>
        <v>0</v>
      </c>
      <c r="O446" s="216">
        <f>IF(OR(B446="",C446=""),"",IFERROR(C446/1000*INDEX(Vöruskrá!R:R,MATCH(B446,Vöruskrá!B:B,0))/1000,""))</f>
        <v>0</v>
      </c>
      <c r="P446" s="219"/>
      <c r="Q446" s="203"/>
      <c r="R446" s="27"/>
    </row>
    <row r="447" spans="1:18">
      <c r="A447" s="217"/>
      <c r="B447" s="217" t="s">
        <v>718</v>
      </c>
      <c r="C447" s="218">
        <v>10000</v>
      </c>
      <c r="D447" s="214">
        <f>IF(B447="","",IFERROR(INDEX(Vöruskrá!F:F,MATCH(B447,Vöruskrá!B:B,0)),""))</f>
        <v>0</v>
      </c>
      <c r="E447" s="214" t="str">
        <f>IF(B447="","",IFERROR(IF(INDEX(Vöruskrá!G:G,MATCH(B447,Vöruskrá!B:B,0))="","Engir skráðir",INDEX(Vöruskrá!G:G,MATCH(B447,Vöruskrá!B:B,0))),"Engir skráðir"))</f>
        <v>Engir skráðir</v>
      </c>
      <c r="F447" s="214">
        <f>IF(B447="","",IFERROR(INDEX(Vöruskrá!H:H,MATCH(B447,Vöruskrá!B:B,0)),""))</f>
        <v>0</v>
      </c>
      <c r="G447" s="215">
        <f>IF(OR(B447="",C447=""),"",IFERROR(INDEX(Vöruskrá!J:J,MATCH(B447,Vöruskrá!B:B,0))*C447/100000,""))</f>
        <v>0</v>
      </c>
      <c r="H447" s="215">
        <f>IF(OR(B447="",C447=""),"",IFERROR(INDEX(Vöruskrá!K:K,MATCH(B447,Vöruskrá!B:B,0))*C447/100000,""))</f>
        <v>0</v>
      </c>
      <c r="I447" s="215">
        <f>IF(OR(B447="",C447=""),"",IFERROR(INDEX(Vöruskrá!L:L,MATCH(B447,Vöruskrá!B:B,0))*C447/100000,""))</f>
        <v>0</v>
      </c>
      <c r="J447" s="215">
        <f>IF(OR(B447="",C447=""),"",IFERROR(INDEX(Vöruskrá!M:M,MATCH(B447,Vöruskrá!B:B,0))*C447/100000,""))</f>
        <v>0</v>
      </c>
      <c r="K447" s="215">
        <f>IF(OR(B447="",C447=""),"",IFERROR(INDEX(Vöruskrá!N:N,MATCH(B447,Vöruskrá!B:B,0))*C447/100000,""))</f>
        <v>0</v>
      </c>
      <c r="L447" s="215">
        <f>IF(OR(B447="",C447=""),"",IFERROR(INDEX(Vöruskrá!O:O,MATCH(B447,Vöruskrá!B:B,0))*C447/100000,""))</f>
        <v>0</v>
      </c>
      <c r="M447" s="215">
        <f>IF(OR(B447="",C447=""),"",IFERROR(INDEX(Vöruskrá!P:P,MATCH(B447,Vöruskrá!B:B,0))*C447/100000,""))</f>
        <v>0</v>
      </c>
      <c r="N447" s="215">
        <f>IF(OR(B447="",C447=""),"",IFERROR(INDEX(Vöruskrá!Q:Q,MATCH(B447,Vöruskrá!B:B,0))*C447/100000,""))</f>
        <v>0</v>
      </c>
      <c r="O447" s="216">
        <f>IF(OR(B447="",C447=""),"",IFERROR(C447/1000*INDEX(Vöruskrá!R:R,MATCH(B447,Vöruskrá!B:B,0))/1000,""))</f>
        <v>0</v>
      </c>
      <c r="P447" s="217"/>
      <c r="Q447" s="204"/>
      <c r="R447" s="6"/>
    </row>
    <row r="448" spans="1:18">
      <c r="A448" s="219"/>
      <c r="B448" s="219" t="s">
        <v>247</v>
      </c>
      <c r="C448" s="220">
        <v>6700</v>
      </c>
      <c r="D448" s="214">
        <f>IF(B448="","",IFERROR(INDEX(Vöruskrá!F:F,MATCH(B448,Vöruskrá!B:B,0)),""))</f>
        <v>0</v>
      </c>
      <c r="E448" s="214" t="str">
        <f>IF(B448="","",IFERROR(IF(INDEX(Vöruskrá!G:G,MATCH(B448,Vöruskrá!B:B,0))="","Engir skráðir",INDEX(Vöruskrá!G:G,MATCH(B448,Vöruskrá!B:B,0))),"Engir skráðir"))</f>
        <v>Engir skráðir</v>
      </c>
      <c r="F448" s="214">
        <f>IF(B448="","",IFERROR(INDEX(Vöruskrá!H:H,MATCH(B448,Vöruskrá!B:B,0)),""))</f>
        <v>0</v>
      </c>
      <c r="G448" s="215">
        <f>IF(OR(B448="",C448=""),"",IFERROR(INDEX(Vöruskrá!J:J,MATCH(B448,Vöruskrá!B:B,0))*C448/100000,""))</f>
        <v>0</v>
      </c>
      <c r="H448" s="215">
        <f>IF(OR(B448="",C448=""),"",IFERROR(INDEX(Vöruskrá!K:K,MATCH(B448,Vöruskrá!B:B,0))*C448/100000,""))</f>
        <v>0</v>
      </c>
      <c r="I448" s="215">
        <f>IF(OR(B448="",C448=""),"",IFERROR(INDEX(Vöruskrá!L:L,MATCH(B448,Vöruskrá!B:B,0))*C448/100000,""))</f>
        <v>0</v>
      </c>
      <c r="J448" s="215">
        <f>IF(OR(B448="",C448=""),"",IFERROR(INDEX(Vöruskrá!M:M,MATCH(B448,Vöruskrá!B:B,0))*C448/100000,""))</f>
        <v>0</v>
      </c>
      <c r="K448" s="215">
        <f>IF(OR(B448="",C448=""),"",IFERROR(INDEX(Vöruskrá!N:N,MATCH(B448,Vöruskrá!B:B,0))*C448/100000,""))</f>
        <v>0</v>
      </c>
      <c r="L448" s="215">
        <f>IF(OR(B448="",C448=""),"",IFERROR(INDEX(Vöruskrá!O:O,MATCH(B448,Vöruskrá!B:B,0))*C448/100000,""))</f>
        <v>0</v>
      </c>
      <c r="M448" s="215">
        <f>IF(OR(B448="",C448=""),"",IFERROR(INDEX(Vöruskrá!P:P,MATCH(B448,Vöruskrá!B:B,0))*C448/100000,""))</f>
        <v>0</v>
      </c>
      <c r="N448" s="215">
        <f>IF(OR(B448="",C448=""),"",IFERROR(INDEX(Vöruskrá!Q:Q,MATCH(B448,Vöruskrá!B:B,0))*C448/100000,""))</f>
        <v>0</v>
      </c>
      <c r="O448" s="216">
        <f>IF(OR(B448="",C448=""),"",IFERROR(C448/1000*INDEX(Vöruskrá!R:R,MATCH(B448,Vöruskrá!B:B,0))/1000,""))</f>
        <v>0</v>
      </c>
      <c r="P448" s="219"/>
      <c r="Q448" s="203"/>
      <c r="R448" s="27"/>
    </row>
    <row r="449" spans="1:18">
      <c r="A449" s="217"/>
      <c r="B449" s="217" t="s">
        <v>743</v>
      </c>
      <c r="C449" s="218">
        <v>33300</v>
      </c>
      <c r="D449" s="214" t="str">
        <f>IF(B449="","",IFERROR(INDEX(Vöruskrá!F:F,MATCH(B449,Vöruskrá!B:B,0)),""))</f>
        <v>Tómatar 100%.</v>
      </c>
      <c r="E449" s="214" t="str">
        <f>IF(B449="","",IFERROR(IF(INDEX(Vöruskrá!G:G,MATCH(B449,Vöruskrá!B:B,0))="","Engir skráðir",INDEX(Vöruskrá!G:G,MATCH(B449,Vöruskrá!B:B,0))),"Engir skráðir"))</f>
        <v>Engir skráðir</v>
      </c>
      <c r="F449" s="214">
        <f>IF(B449="","",IFERROR(INDEX(Vöruskrá!H:H,MATCH(B449,Vöruskrá!B:B,0)),""))</f>
        <v>0</v>
      </c>
      <c r="G449" s="215">
        <f>IF(OR(B449="",C449=""),"",IFERROR(INDEX(Vöruskrá!J:J,MATCH(B449,Vöruskrá!B:B,0))*C449/100000,""))</f>
        <v>9.3239999999999998</v>
      </c>
      <c r="H449" s="215">
        <f>IF(OR(B449="",C449=""),"",IFERROR(INDEX(Vöruskrá!K:K,MATCH(B449,Vöruskrá!B:B,0))*C449/100000,""))</f>
        <v>3.3300000000000003E-2</v>
      </c>
      <c r="I449" s="215">
        <f>IF(OR(B449="",C449=""),"",IFERROR(INDEX(Vöruskrá!L:L,MATCH(B449,Vöruskrá!B:B,0))*C449/100000,""))</f>
        <v>0</v>
      </c>
      <c r="J449" s="215">
        <f>IF(OR(B449="",C449=""),"",IFERROR(INDEX(Vöruskrá!M:M,MATCH(B449,Vöruskrá!B:B,0))*C449/100000,""))</f>
        <v>1.665</v>
      </c>
      <c r="K449" s="215">
        <f>IF(OR(B449="",C449=""),"",IFERROR(INDEX(Vöruskrá!N:N,MATCH(B449,Vöruskrá!B:B,0))*C449/100000,""))</f>
        <v>1.1322000000000001</v>
      </c>
      <c r="L449" s="215">
        <f>IF(OR(B449="",C449=""),"",IFERROR(INDEX(Vöruskrá!O:O,MATCH(B449,Vöruskrá!B:B,0))*C449/100000,""))</f>
        <v>0.4995</v>
      </c>
      <c r="M449" s="215">
        <f>IF(OR(B449="",C449=""),"",IFERROR(INDEX(Vöruskrá!P:P,MATCH(B449,Vöruskrá!B:B,0))*C449/100000,""))</f>
        <v>0</v>
      </c>
      <c r="N449" s="215">
        <f>IF(OR(B449="",C449=""),"",IFERROR(INDEX(Vöruskrá!Q:Q,MATCH(B449,Vöruskrá!B:B,0))*C449/100000,""))</f>
        <v>0</v>
      </c>
      <c r="O449" s="216">
        <f>IF(OR(B449="",C449=""),"",IFERROR(C449/1000*INDEX(Vöruskrá!R:R,MATCH(B449,Vöruskrá!B:B,0))/1000,""))</f>
        <v>0</v>
      </c>
      <c r="P449" s="217"/>
      <c r="Q449" s="204"/>
      <c r="R449" s="6"/>
    </row>
    <row r="450" spans="1:18">
      <c r="A450" s="219"/>
      <c r="B450" s="219" t="s">
        <v>504</v>
      </c>
      <c r="C450" s="220">
        <v>5000</v>
      </c>
      <c r="D450" s="214" t="str">
        <f>IF(B450="","",IFERROR(INDEX(Vöruskrá!F:F,MATCH(B450,Vöruskrá!B:B,0)),""))</f>
        <v>Tómatar</v>
      </c>
      <c r="E450" s="214" t="str">
        <f>IF(B450="","",IFERROR(IF(INDEX(Vöruskrá!G:G,MATCH(B450,Vöruskrá!B:B,0))="","Engir skráðir",INDEX(Vöruskrá!G:G,MATCH(B450,Vöruskrá!B:B,0))),"Engir skráðir"))</f>
        <v>Engir skráðir</v>
      </c>
      <c r="F450" s="214">
        <f>IF(B450="","",IFERROR(INDEX(Vöruskrá!H:H,MATCH(B450,Vöruskrá!B:B,0)),""))</f>
        <v>0</v>
      </c>
      <c r="G450" s="215">
        <f>IF(OR(B450="",C450=""),"",IFERROR(INDEX(Vöruskrá!J:J,MATCH(B450,Vöruskrá!B:B,0))*C450/100000,""))</f>
        <v>5.65</v>
      </c>
      <c r="H450" s="215">
        <f>IF(OR(B450="",C450=""),"",IFERROR(INDEX(Vöruskrá!K:K,MATCH(B450,Vöruskrá!B:B,0))*C450/100000,""))</f>
        <v>0.02</v>
      </c>
      <c r="I450" s="215">
        <f>IF(OR(B450="",C450=""),"",IFERROR(INDEX(Vöruskrá!L:L,MATCH(B450,Vöruskrá!B:B,0))*C450/100000,""))</f>
        <v>0</v>
      </c>
      <c r="J450" s="215">
        <f>IF(OR(B450="",C450=""),"",IFERROR(INDEX(Vöruskrá!M:M,MATCH(B450,Vöruskrá!B:B,0))*C450/100000,""))</f>
        <v>0.95</v>
      </c>
      <c r="K450" s="215">
        <f>IF(OR(B450="",C450=""),"",IFERROR(INDEX(Vöruskrá!N:N,MATCH(B450,Vöruskrá!B:B,0))*C450/100000,""))</f>
        <v>0.7</v>
      </c>
      <c r="L450" s="215">
        <f>IF(OR(B450="",C450=""),"",IFERROR(INDEX(Vöruskrá!O:O,MATCH(B450,Vöruskrá!B:B,0))*C450/100000,""))</f>
        <v>0.3</v>
      </c>
      <c r="M450" s="215">
        <f>IF(OR(B450="",C450=""),"",IFERROR(INDEX(Vöruskrá!P:P,MATCH(B450,Vöruskrá!B:B,0))*C450/100000,""))</f>
        <v>5.0000000000000001E-3</v>
      </c>
      <c r="N450" s="215">
        <f>IF(OR(B450="",C450=""),"",IFERROR(INDEX(Vöruskrá!Q:Q,MATCH(B450,Vöruskrá!B:B,0))*C450/100000,""))</f>
        <v>0</v>
      </c>
      <c r="O450" s="216">
        <f>IF(OR(B450="",C450=""),"",IFERROR(C450/1000*INDEX(Vöruskrá!R:R,MATCH(B450,Vöruskrá!B:B,0))/1000,""))</f>
        <v>0</v>
      </c>
      <c r="P450" s="219"/>
      <c r="Q450" s="203"/>
      <c r="R450" s="27"/>
    </row>
    <row r="451" spans="1:18">
      <c r="A451" s="217"/>
      <c r="B451" s="217" t="s">
        <v>1072</v>
      </c>
      <c r="C451" s="218">
        <v>8300</v>
      </c>
      <c r="D451" s="214" t="str">
        <f>IF(B451="","",IFERROR(INDEX(Vöruskrá!F:F,MATCH(B451,Vöruskrá!B:B,0)),""))</f>
        <v>Grænmetiskraftur (vatn, laukur, gulrótþykkni, tómatur, **sellerí**rót, jurtaextrakt), bragðefni, glúkósasíróp, gerþykkni, salt, litarefni (karamellusykur), repjuolía, maltódextrín, sykur.</v>
      </c>
      <c r="E451" s="214" t="str">
        <f>IF(B451="","",IFERROR(IF(INDEX(Vöruskrá!G:G,MATCH(B451,Vöruskrá!B:B,0))="","Engir skráðir",INDEX(Vöruskrá!G:G,MATCH(B451,Vöruskrá!B:B,0))),"Engir skráðir"))</f>
        <v>Sellerí</v>
      </c>
      <c r="F451" s="214">
        <f>IF(B451="","",IFERROR(INDEX(Vöruskrá!H:H,MATCH(B451,Vöruskrá!B:B,0)),""))</f>
        <v>0</v>
      </c>
      <c r="G451" s="215">
        <f>IF(OR(B451="",C451=""),"",IFERROR(INDEX(Vöruskrá!J:J,MATCH(B451,Vöruskrá!B:B,0))*C451/100000,""))</f>
        <v>19.670999999999999</v>
      </c>
      <c r="H451" s="215">
        <f>IF(OR(B451="",C451=""),"",IFERROR(INDEX(Vöruskrá!K:K,MATCH(B451,Vöruskrá!B:B,0))*C451/100000,""))</f>
        <v>9.9599999999999994E-2</v>
      </c>
      <c r="I451" s="215">
        <f>IF(OR(B451="",C451=""),"",IFERROR(INDEX(Vöruskrá!L:L,MATCH(B451,Vöruskrá!B:B,0))*C451/100000,""))</f>
        <v>8.3000000000000001E-3</v>
      </c>
      <c r="J451" s="215">
        <f>IF(OR(B451="",C451=""),"",IFERROR(INDEX(Vöruskrá!M:M,MATCH(B451,Vöruskrá!B:B,0))*C451/100000,""))</f>
        <v>3.403</v>
      </c>
      <c r="K451" s="215">
        <f>IF(OR(B451="",C451=""),"",IFERROR(INDEX(Vöruskrá!N:N,MATCH(B451,Vöruskrá!B:B,0))*C451/100000,""))</f>
        <v>2.3904000000000001</v>
      </c>
      <c r="L451" s="215">
        <f>IF(OR(B451="",C451=""),"",IFERROR(INDEX(Vöruskrá!O:O,MATCH(B451,Vöruskrá!B:B,0))*C451/100000,""))</f>
        <v>1.2948</v>
      </c>
      <c r="M451" s="215">
        <f>IF(OR(B451="",C451=""),"",IFERROR(INDEX(Vöruskrá!P:P,MATCH(B451,Vöruskrá!B:B,0))*C451/100000,""))</f>
        <v>2.9049999999999998</v>
      </c>
      <c r="N451" s="215">
        <f>IF(OR(B451="",C451=""),"",IFERROR(INDEX(Vöruskrá!Q:Q,MATCH(B451,Vöruskrá!B:B,0))*C451/100000,""))</f>
        <v>8.3000000000000001E-3</v>
      </c>
      <c r="O451" s="216">
        <f>IF(OR(B451="",C451=""),"",IFERROR(C451/1000*INDEX(Vöruskrá!R:R,MATCH(B451,Vöruskrá!B:B,0))/1000,""))</f>
        <v>0</v>
      </c>
      <c r="P451" s="217"/>
      <c r="Q451" s="204"/>
      <c r="R451" s="6"/>
    </row>
    <row r="452" spans="1:18">
      <c r="A452" s="219"/>
      <c r="B452" s="219" t="s">
        <v>574</v>
      </c>
      <c r="C452" s="220">
        <v>830</v>
      </c>
      <c r="D452" s="214" t="str">
        <f>IF(B452="","",IFERROR(INDEX(Vöruskrá!F:F,MATCH(B452,Vöruskrá!B:B,0)),""))</f>
        <v>Hvítlaukur 95%, repjuolía 4%, mjólkursýra (E270) 1%.</v>
      </c>
      <c r="E452" s="214" t="str">
        <f>IF(B452="","",IFERROR(IF(INDEX(Vöruskrá!G:G,MATCH(B452,Vöruskrá!B:B,0))="","Engir skráðir",INDEX(Vöruskrá!G:G,MATCH(B452,Vöruskrá!B:B,0))),"Engir skráðir"))</f>
        <v>Súlfít</v>
      </c>
      <c r="F452" s="214">
        <f>IF(B452="","",IFERROR(INDEX(Vöruskrá!H:H,MATCH(B452,Vöruskrá!B:B,0)),""))</f>
        <v>0</v>
      </c>
      <c r="G452" s="215">
        <f>IF(OR(B452="",C452=""),"",IFERROR(INDEX(Vöruskrá!J:J,MATCH(B452,Vöruskrá!B:B,0))*C452/100000,""))</f>
        <v>1.2699</v>
      </c>
      <c r="H452" s="215">
        <f>IF(OR(B452="",C452=""),"",IFERROR(INDEX(Vöruskrá!K:K,MATCH(B452,Vöruskrá!B:B,0))*C452/100000,""))</f>
        <v>3.4860000000000002E-2</v>
      </c>
      <c r="I452" s="215">
        <f>IF(OR(B452="",C452=""),"",IFERROR(INDEX(Vöruskrá!L:L,MATCH(B452,Vöruskrá!B:B,0))*C452/100000,""))</f>
        <v>0</v>
      </c>
      <c r="J452" s="215">
        <f>IF(OR(B452="",C452=""),"",IFERROR(INDEX(Vöruskrá!M:M,MATCH(B452,Vöruskrá!B:B,0))*C452/100000,""))</f>
        <v>0.19422</v>
      </c>
      <c r="K452" s="215">
        <f>IF(OR(B452="",C452=""),"",IFERROR(INDEX(Vöruskrá!N:N,MATCH(B452,Vöruskrá!B:B,0))*C452/100000,""))</f>
        <v>0</v>
      </c>
      <c r="L452" s="215">
        <f>IF(OR(B452="",C452=""),"",IFERROR(INDEX(Vöruskrá!O:O,MATCH(B452,Vöruskrá!B:B,0))*C452/100000,""))</f>
        <v>4.233E-2</v>
      </c>
      <c r="M452" s="215">
        <f>IF(OR(B452="",C452=""),"",IFERROR(INDEX(Vöruskrá!P:P,MATCH(B452,Vöruskrá!B:B,0))*C452/100000,""))</f>
        <v>0</v>
      </c>
      <c r="N452" s="215">
        <f>IF(OR(B452="",C452=""),"",IFERROR(INDEX(Vöruskrá!Q:Q,MATCH(B452,Vöruskrá!B:B,0))*C452/100000,""))</f>
        <v>0</v>
      </c>
      <c r="O452" s="216">
        <f>IF(OR(B452="",C452=""),"",IFERROR(C452/1000*INDEX(Vöruskrá!R:R,MATCH(B452,Vöruskrá!B:B,0))/1000,""))</f>
        <v>0</v>
      </c>
      <c r="P452" s="219"/>
      <c r="Q452" s="203"/>
      <c r="R452" s="27"/>
    </row>
    <row r="453" spans="1:18">
      <c r="A453" s="217"/>
      <c r="B453" s="217" t="s">
        <v>1018</v>
      </c>
      <c r="C453" s="218">
        <v>1300</v>
      </c>
      <c r="D453" s="214" t="str">
        <f>IF(B453="","",IFERROR(INDEX(Vöruskrá!F:F,MATCH(B453,Vöruskrá!B:B,0)),""))</f>
        <v>Sólblómaolía</v>
      </c>
      <c r="E453" s="214" t="str">
        <f>IF(B453="","",IFERROR(IF(INDEX(Vöruskrá!G:G,MATCH(B453,Vöruskrá!B:B,0))="","Engir skráðir",INDEX(Vöruskrá!G:G,MATCH(B453,Vöruskrá!B:B,0))),"Engir skráðir"))</f>
        <v>Engir skráðir</v>
      </c>
      <c r="F453" s="214">
        <f>IF(B453="","",IFERROR(INDEX(Vöruskrá!H:H,MATCH(B453,Vöruskrá!B:B,0)),""))</f>
        <v>0</v>
      </c>
      <c r="G453" s="215">
        <f>IF(OR(B453="",C453=""),"",IFERROR(INDEX(Vöruskrá!J:J,MATCH(B453,Vöruskrá!B:B,0))*C453/100000,""))</f>
        <v>11.7</v>
      </c>
      <c r="H453" s="215">
        <f>IF(OR(B453="",C453=""),"",IFERROR(INDEX(Vöruskrá!K:K,MATCH(B453,Vöruskrá!B:B,0))*C453/100000,""))</f>
        <v>1.3</v>
      </c>
      <c r="I453" s="215">
        <f>IF(OR(B453="",C453=""),"",IFERROR(INDEX(Vöruskrá!L:L,MATCH(B453,Vöruskrá!B:B,0))*C453/100000,""))</f>
        <v>0.14299999999999999</v>
      </c>
      <c r="J453" s="215">
        <f>IF(OR(B453="",C453=""),"",IFERROR(INDEX(Vöruskrá!M:M,MATCH(B453,Vöruskrá!B:B,0))*C453/100000,""))</f>
        <v>0</v>
      </c>
      <c r="K453" s="215">
        <f>IF(OR(B453="",C453=""),"",IFERROR(INDEX(Vöruskrá!N:N,MATCH(B453,Vöruskrá!B:B,0))*C453/100000,""))</f>
        <v>0</v>
      </c>
      <c r="L453" s="215">
        <f>IF(OR(B453="",C453=""),"",IFERROR(INDEX(Vöruskrá!O:O,MATCH(B453,Vöruskrá!B:B,0))*C453/100000,""))</f>
        <v>0</v>
      </c>
      <c r="M453" s="215">
        <f>IF(OR(B453="",C453=""),"",IFERROR(INDEX(Vöruskrá!P:P,MATCH(B453,Vöruskrá!B:B,0))*C453/100000,""))</f>
        <v>0</v>
      </c>
      <c r="N453" s="215">
        <f>IF(OR(B453="",C453=""),"",IFERROR(INDEX(Vöruskrá!Q:Q,MATCH(B453,Vöruskrá!B:B,0))*C453/100000,""))</f>
        <v>0</v>
      </c>
      <c r="O453" s="216">
        <f>IF(OR(B453="",C453=""),"",IFERROR(C453/1000*INDEX(Vöruskrá!R:R,MATCH(B453,Vöruskrá!B:B,0))/1000,""))</f>
        <v>0</v>
      </c>
      <c r="P453" s="217"/>
      <c r="Q453" s="204"/>
      <c r="R453" s="6"/>
    </row>
    <row r="454" spans="1:18">
      <c r="A454" s="219"/>
      <c r="B454" s="219" t="s">
        <v>299</v>
      </c>
      <c r="C454" s="220">
        <v>670</v>
      </c>
      <c r="D454" s="214" t="str">
        <f>IF(B454="","",IFERROR(INDEX(Vöruskrá!F:F,MATCH(B454,Vöruskrá!B:B,0)),""))</f>
        <v>Salt (salt, kekkjavarnarefni E535, lyftiefni E500).</v>
      </c>
      <c r="E454" s="214" t="str">
        <f>IF(B454="","",IFERROR(IF(INDEX(Vöruskrá!G:G,MATCH(B454,Vöruskrá!B:B,0))="","Engir skráðir",INDEX(Vöruskrá!G:G,MATCH(B454,Vöruskrá!B:B,0))),"Engir skráðir"))</f>
        <v>Engir skráðir</v>
      </c>
      <c r="F454" s="214" t="str">
        <f>IF(B454="","",IFERROR(INDEX(Vöruskrá!H:H,MATCH(B454,Vöruskrá!B:B,0)),""))</f>
        <v>Framleitt á svæði þar sem unnið er með mjólk, glúten, egg, sesam, sellerí, soja og sinnep.</v>
      </c>
      <c r="G454" s="215">
        <f>IF(OR(B454="",C454=""),"",IFERROR(INDEX(Vöruskrá!J:J,MATCH(B454,Vöruskrá!B:B,0))*C454/100000,""))</f>
        <v>0</v>
      </c>
      <c r="H454" s="215">
        <f>IF(OR(B454="",C454=""),"",IFERROR(INDEX(Vöruskrá!K:K,MATCH(B454,Vöruskrá!B:B,0))*C454/100000,""))</f>
        <v>0</v>
      </c>
      <c r="I454" s="215">
        <f>IF(OR(B454="",C454=""),"",IFERROR(INDEX(Vöruskrá!L:L,MATCH(B454,Vöruskrá!B:B,0))*C454/100000,""))</f>
        <v>0</v>
      </c>
      <c r="J454" s="215">
        <f>IF(OR(B454="",C454=""),"",IFERROR(INDEX(Vöruskrá!M:M,MATCH(B454,Vöruskrá!B:B,0))*C454/100000,""))</f>
        <v>0</v>
      </c>
      <c r="K454" s="215">
        <f>IF(OR(B454="",C454=""),"",IFERROR(INDEX(Vöruskrá!N:N,MATCH(B454,Vöruskrá!B:B,0))*C454/100000,""))</f>
        <v>0</v>
      </c>
      <c r="L454" s="215">
        <f>IF(OR(B454="",C454=""),"",IFERROR(INDEX(Vöruskrá!O:O,MATCH(B454,Vöruskrá!B:B,0))*C454/100000,""))</f>
        <v>0</v>
      </c>
      <c r="M454" s="215">
        <f>IF(OR(B454="",C454=""),"",IFERROR(INDEX(Vöruskrá!P:P,MATCH(B454,Vöruskrá!B:B,0))*C454/100000,""))</f>
        <v>0.67</v>
      </c>
      <c r="N454" s="215">
        <f>IF(OR(B454="",C454=""),"",IFERROR(INDEX(Vöruskrá!Q:Q,MATCH(B454,Vöruskrá!B:B,0))*C454/100000,""))</f>
        <v>0</v>
      </c>
      <c r="O454" s="216">
        <f>IF(OR(B454="",C454=""),"",IFERROR(C454/1000*INDEX(Vöruskrá!R:R,MATCH(B454,Vöruskrá!B:B,0))/1000,""))</f>
        <v>0</v>
      </c>
      <c r="P454" s="219"/>
      <c r="Q454" s="203"/>
      <c r="R454" s="27"/>
    </row>
    <row r="455" spans="1:18">
      <c r="A455" s="217"/>
      <c r="B455" s="217" t="s">
        <v>819</v>
      </c>
      <c r="C455" s="218">
        <v>133</v>
      </c>
      <c r="D455" s="214" t="str">
        <f>IF(B455="","",IFERROR(INDEX(Vöruskrá!F:F,MATCH(B455,Vöruskrá!B:B,0)),""))</f>
        <v>Svartur pipar 100% (Piper nigrum), hitaþurrkað.</v>
      </c>
      <c r="E455" s="214" t="str">
        <f>IF(B455="","",IFERROR(IF(INDEX(Vöruskrá!G:G,MATCH(B455,Vöruskrá!B:B,0))="","Engir skráðir",INDEX(Vöruskrá!G:G,MATCH(B455,Vöruskrá!B:B,0))),"Engir skráðir"))</f>
        <v>Engir skráðir</v>
      </c>
      <c r="F455" s="214" t="str">
        <f>IF(B455="","",IFERROR(INDEX(Vöruskrá!H:H,MATCH(B455,Vöruskrá!B:B,0)),""))</f>
        <v>Framleitt á svæði þar sem unnið er með glúten, fisk, krabbadýr, lindýr, mjólk, soja, sellerí, sinnep og sesam.</v>
      </c>
      <c r="G455" s="215">
        <f>IF(OR(B455="",C455=""),"",IFERROR(INDEX(Vöruskrá!J:J,MATCH(B455,Vöruskrá!B:B,0))*C455/100000,""))</f>
        <v>0.51337999999999995</v>
      </c>
      <c r="H455" s="215">
        <f>IF(OR(B455="",C455=""),"",IFERROR(INDEX(Vöruskrá!K:K,MATCH(B455,Vöruskrá!B:B,0))*C455/100000,""))</f>
        <v>4.3889999999999997E-3</v>
      </c>
      <c r="I455" s="215">
        <f>IF(OR(B455="",C455=""),"",IFERROR(INDEX(Vöruskrá!L:L,MATCH(B455,Vöruskrá!B:B,0))*C455/100000,""))</f>
        <v>1.33E-3</v>
      </c>
      <c r="J455" s="215">
        <f>IF(OR(B455="",C455=""),"",IFERROR(INDEX(Vöruskrá!M:M,MATCH(B455,Vöruskrá!B:B,0))*C455/100000,""))</f>
        <v>8.6449999999999999E-2</v>
      </c>
      <c r="K455" s="215">
        <f>IF(OR(B455="",C455=""),"",IFERROR(INDEX(Vöruskrá!N:N,MATCH(B455,Vöruskrá!B:B,0))*C455/100000,""))</f>
        <v>7.9799999999999999E-4</v>
      </c>
      <c r="L455" s="215">
        <f>IF(OR(B455="",C455=""),"",IFERROR(INDEX(Vöruskrá!O:O,MATCH(B455,Vöruskrá!B:B,0))*C455/100000,""))</f>
        <v>1.4630000000000001E-2</v>
      </c>
      <c r="M455" s="215">
        <f>IF(OR(B455="",C455=""),"",IFERROR(INDEX(Vöruskrá!P:P,MATCH(B455,Vöruskrá!B:B,0))*C455/100000,""))</f>
        <v>1.3300000000000001E-4</v>
      </c>
      <c r="N455" s="215">
        <f>IF(OR(B455="",C455=""),"",IFERROR(INDEX(Vöruskrá!Q:Q,MATCH(B455,Vöruskrá!B:B,0))*C455/100000,""))</f>
        <v>0</v>
      </c>
      <c r="O455" s="216">
        <f>IF(OR(B455="",C455=""),"",IFERROR(C455/1000*INDEX(Vöruskrá!R:R,MATCH(B455,Vöruskrá!B:B,0))/1000,""))</f>
        <v>0</v>
      </c>
      <c r="P455" s="217"/>
      <c r="Q455" s="204"/>
      <c r="R455" s="6"/>
    </row>
    <row r="456" spans="1:18">
      <c r="A456" s="219"/>
      <c r="B456" s="219" t="s">
        <v>812</v>
      </c>
      <c r="C456" s="220">
        <v>50</v>
      </c>
      <c r="D456" s="214" t="str">
        <f>IF(B456="","",IFERROR(INDEX(Vöruskrá!F:F,MATCH(B456,Vöruskrá!B:B,0)),""))</f>
        <v>Múskat 100% (Myristica fragrans), hitaþurrkað.</v>
      </c>
      <c r="E456" s="214" t="str">
        <f>IF(B456="","",IFERROR(IF(INDEX(Vöruskrá!G:G,MATCH(B456,Vöruskrá!B:B,0))="","Engir skráðir",INDEX(Vöruskrá!G:G,MATCH(B456,Vöruskrá!B:B,0))),"Engir skráðir"))</f>
        <v>Engir skráðir</v>
      </c>
      <c r="F456" s="214" t="str">
        <f>IF(B456="","",IFERROR(INDEX(Vöruskrá!H:H,MATCH(B456,Vöruskrá!B:B,0)),""))</f>
        <v>Framleitt á svæði þar sem unnið er með glúten, fisk, krabbadýr, lindýr, mjólk, soja, sellerí, sinnep og sesam.</v>
      </c>
      <c r="G456" s="215">
        <f>IF(OR(B456="",C456=""),"",IFERROR(INDEX(Vöruskrá!J:J,MATCH(B456,Vöruskrá!B:B,0))*C456/100000,""))</f>
        <v>0.26750000000000002</v>
      </c>
      <c r="H456" s="215">
        <f>IF(OR(B456="",C456=""),"",IFERROR(INDEX(Vöruskrá!K:K,MATCH(B456,Vöruskrá!B:B,0))*C456/100000,""))</f>
        <v>1.7999999999999999E-2</v>
      </c>
      <c r="I456" s="215">
        <f>IF(OR(B456="",C456=""),"",IFERROR(INDEX(Vöruskrá!L:L,MATCH(B456,Vöruskrá!B:B,0))*C456/100000,""))</f>
        <v>1.2999999999999999E-2</v>
      </c>
      <c r="J456" s="215">
        <f>IF(OR(B456="",C456=""),"",IFERROR(INDEX(Vöruskrá!M:M,MATCH(B456,Vöruskrá!B:B,0))*C456/100000,""))</f>
        <v>2.2499999999999999E-2</v>
      </c>
      <c r="K456" s="215">
        <f>IF(OR(B456="",C456=""),"",IFERROR(INDEX(Vöruskrá!N:N,MATCH(B456,Vöruskrá!B:B,0))*C456/100000,""))</f>
        <v>1.15E-2</v>
      </c>
      <c r="L456" s="215">
        <f>IF(OR(B456="",C456=""),"",IFERROR(INDEX(Vöruskrá!O:O,MATCH(B456,Vöruskrá!B:B,0))*C456/100000,""))</f>
        <v>2.8999999999999998E-3</v>
      </c>
      <c r="M456" s="215">
        <f>IF(OR(B456="",C456=""),"",IFERROR(INDEX(Vöruskrá!P:P,MATCH(B456,Vöruskrá!B:B,0))*C456/100000,""))</f>
        <v>5.0000000000000002E-5</v>
      </c>
      <c r="N456" s="215">
        <f>IF(OR(B456="",C456=""),"",IFERROR(INDEX(Vöruskrá!Q:Q,MATCH(B456,Vöruskrá!B:B,0))*C456/100000,""))</f>
        <v>0</v>
      </c>
      <c r="O456" s="216">
        <f>IF(OR(B456="",C456=""),"",IFERROR(C456/1000*INDEX(Vöruskrá!R:R,MATCH(B456,Vöruskrá!B:B,0))/1000,""))</f>
        <v>0</v>
      </c>
      <c r="P456" s="219"/>
      <c r="Q456" s="203"/>
      <c r="R456" s="27"/>
    </row>
    <row r="457" spans="1:18">
      <c r="A457" s="217"/>
      <c r="B457" s="217" t="s">
        <v>808</v>
      </c>
      <c r="C457" s="218">
        <v>10</v>
      </c>
      <c r="D457" s="214" t="str">
        <f>IF(B457="","",IFERROR(INDEX(Vöruskrá!F:F,MATCH(B457,Vöruskrá!B:B,0)),""))</f>
        <v>Lárviðarlauf 100% (Laurus nobilis).</v>
      </c>
      <c r="E457" s="214" t="str">
        <f>IF(B457="","",IFERROR(IF(INDEX(Vöruskrá!G:G,MATCH(B457,Vöruskrá!B:B,0))="","Engir skráðir",INDEX(Vöruskrá!G:G,MATCH(B457,Vöruskrá!B:B,0))),"Engir skráðir"))</f>
        <v>Engir skráðir</v>
      </c>
      <c r="F457" s="214" t="str">
        <f>IF(B457="","",IFERROR(INDEX(Vöruskrá!H:H,MATCH(B457,Vöruskrá!B:B,0)),""))</f>
        <v>Framleitt á svæði þar sem unnið er með glúten, fisk, krabbadýr, lindýr, mjólk, soja, sellerí, sinnep og sesam.</v>
      </c>
      <c r="G457" s="215">
        <f>IF(OR(B457="",C457=""),"",IFERROR(INDEX(Vöruskrá!J:J,MATCH(B457,Vöruskrá!B:B,0))*C457/100000,""))</f>
        <v>3.5299999999999998E-2</v>
      </c>
      <c r="H457" s="215">
        <f>IF(OR(B457="",C457=""),"",IFERROR(INDEX(Vöruskrá!K:K,MATCH(B457,Vöruskrá!B:B,0))*C457/100000,""))</f>
        <v>8.4000000000000003E-4</v>
      </c>
      <c r="I457" s="215">
        <f>IF(OR(B457="",C457=""),"",IFERROR(INDEX(Vöruskrá!L:L,MATCH(B457,Vöruskrá!B:B,0))*C457/100000,""))</f>
        <v>2.3000000000000001E-4</v>
      </c>
      <c r="J457" s="215">
        <f>IF(OR(B457="",C457=""),"",IFERROR(INDEX(Vöruskrá!M:M,MATCH(B457,Vöruskrá!B:B,0))*C457/100000,""))</f>
        <v>4.8999999999999998E-3</v>
      </c>
      <c r="K457" s="215">
        <f>IF(OR(B457="",C457=""),"",IFERROR(INDEX(Vöruskrá!N:N,MATCH(B457,Vöruskrá!B:B,0))*C457/100000,""))</f>
        <v>0</v>
      </c>
      <c r="L457" s="215">
        <f>IF(OR(B457="",C457=""),"",IFERROR(INDEX(Vöruskrá!O:O,MATCH(B457,Vöruskrá!B:B,0))*C457/100000,""))</f>
        <v>7.6000000000000004E-4</v>
      </c>
      <c r="M457" s="215">
        <f>IF(OR(B457="",C457=""),"",IFERROR(INDEX(Vöruskrá!P:P,MATCH(B457,Vöruskrá!B:B,0))*C457/100000,""))</f>
        <v>1.0000000000000001E-5</v>
      </c>
      <c r="N457" s="215">
        <f>IF(OR(B457="",C457=""),"",IFERROR(INDEX(Vöruskrá!Q:Q,MATCH(B457,Vöruskrá!B:B,0))*C457/100000,""))</f>
        <v>0</v>
      </c>
      <c r="O457" s="216">
        <f>IF(OR(B457="",C457=""),"",IFERROR(C457/1000*INDEX(Vöruskrá!R:R,MATCH(B457,Vöruskrá!B:B,0))/1000,""))</f>
        <v>0</v>
      </c>
      <c r="P457" s="217"/>
      <c r="Q457" s="204"/>
      <c r="R457" s="6"/>
    </row>
    <row r="458" spans="1:18">
      <c r="A458" s="219"/>
      <c r="B458" s="219" t="s">
        <v>815</v>
      </c>
      <c r="C458" s="220">
        <v>67</v>
      </c>
      <c r="D458" s="214" t="str">
        <f>IF(B458="","",IFERROR(INDEX(Vöruskrá!F:F,MATCH(B458,Vöruskrá!B:B,0)),""))</f>
        <v>Oregano 100% (Origanum vulgare L.).</v>
      </c>
      <c r="E458" s="214" t="str">
        <f>IF(B458="","",IFERROR(IF(INDEX(Vöruskrá!G:G,MATCH(B458,Vöruskrá!B:B,0))="","Engir skráðir",INDEX(Vöruskrá!G:G,MATCH(B458,Vöruskrá!B:B,0))),"Engir skráðir"))</f>
        <v>Engir skráðir</v>
      </c>
      <c r="F458" s="214" t="str">
        <f>IF(B458="","",IFERROR(INDEX(Vöruskrá!H:H,MATCH(B458,Vöruskrá!B:B,0)),""))</f>
        <v>Framleitt á svæði þar sem unnið er með glúten, fisk, krabbadýr, lindýr, mjólk, soja, sellerí, sinnep og sesam.</v>
      </c>
      <c r="G458" s="215">
        <f>IF(OR(B458="",C458=""),"",IFERROR(INDEX(Vöruskrá!J:J,MATCH(B458,Vöruskrá!B:B,0))*C458/100000,""))</f>
        <v>0.3216</v>
      </c>
      <c r="H458" s="215">
        <f>IF(OR(B458="",C458=""),"",IFERROR(INDEX(Vöruskrá!K:K,MATCH(B458,Vöruskrá!B:B,0))*C458/100000,""))</f>
        <v>6.7000000000000002E-3</v>
      </c>
      <c r="I458" s="215">
        <f>IF(OR(B458="",C458=""),"",IFERROR(INDEX(Vöruskrá!L:L,MATCH(B458,Vöruskrá!B:B,0))*C458/100000,""))</f>
        <v>1.8090000000000001E-3</v>
      </c>
      <c r="J458" s="215">
        <f>IF(OR(B458="",C458=""),"",IFERROR(INDEX(Vöruskrá!M:M,MATCH(B458,Vöruskrá!B:B,0))*C458/100000,""))</f>
        <v>4.2880000000000001E-2</v>
      </c>
      <c r="K458" s="215">
        <f>IF(OR(B458="",C458=""),"",IFERROR(INDEX(Vöruskrá!N:N,MATCH(B458,Vöruskrá!B:B,0))*C458/100000,""))</f>
        <v>2.7469999999999999E-3</v>
      </c>
      <c r="L458" s="215">
        <f>IF(OR(B458="",C458=""),"",IFERROR(INDEX(Vöruskrá!O:O,MATCH(B458,Vöruskrá!B:B,0))*C458/100000,""))</f>
        <v>7.3699999999999998E-3</v>
      </c>
      <c r="M458" s="215">
        <f>IF(OR(B458="",C458=""),"",IFERROR(INDEX(Vöruskrá!P:P,MATCH(B458,Vöruskrá!B:B,0))*C458/100000,""))</f>
        <v>0</v>
      </c>
      <c r="N458" s="215">
        <f>IF(OR(B458="",C458=""),"",IFERROR(INDEX(Vöruskrá!Q:Q,MATCH(B458,Vöruskrá!B:B,0))*C458/100000,""))</f>
        <v>0</v>
      </c>
      <c r="O458" s="216">
        <f>IF(OR(B458="",C458=""),"",IFERROR(C458/1000*INDEX(Vöruskrá!R:R,MATCH(B458,Vöruskrá!B:B,0))/1000,""))</f>
        <v>0</v>
      </c>
      <c r="P458" s="219"/>
      <c r="Q458" s="203"/>
      <c r="R458" s="27"/>
    </row>
    <row r="459" spans="1:18">
      <c r="A459" s="217"/>
      <c r="B459" s="217" t="s">
        <v>3653</v>
      </c>
      <c r="C459" s="218">
        <v>125</v>
      </c>
      <c r="D459" s="214">
        <f>IF(B459="","",IFERROR(INDEX(Vöruskrá!F:F,MATCH(B459,Vöruskrá!B:B,0)),""))</f>
        <v>0</v>
      </c>
      <c r="E459" s="214" t="str">
        <f>IF(B459="","",IFERROR(IF(INDEX(Vöruskrá!G:G,MATCH(B459,Vöruskrá!B:B,0))="","Engir skráðir",INDEX(Vöruskrá!G:G,MATCH(B459,Vöruskrá!B:B,0))),"Engir skráðir"))</f>
        <v>Engir skráðir</v>
      </c>
      <c r="F459" s="214">
        <f>IF(B459="","",IFERROR(INDEX(Vöruskrá!H:H,MATCH(B459,Vöruskrá!B:B,0)),""))</f>
        <v>0</v>
      </c>
      <c r="G459" s="215">
        <f>IF(OR(B459="",C459=""),"",IFERROR(INDEX(Vöruskrá!J:J,MATCH(B459,Vöruskrá!B:B,0))*C459/100000,""))</f>
        <v>0</v>
      </c>
      <c r="H459" s="215">
        <f>IF(OR(B459="",C459=""),"",IFERROR(INDEX(Vöruskrá!K:K,MATCH(B459,Vöruskrá!B:B,0))*C459/100000,""))</f>
        <v>0</v>
      </c>
      <c r="I459" s="215">
        <f>IF(OR(B459="",C459=""),"",IFERROR(INDEX(Vöruskrá!L:L,MATCH(B459,Vöruskrá!B:B,0))*C459/100000,""))</f>
        <v>0</v>
      </c>
      <c r="J459" s="215">
        <f>IF(OR(B459="",C459=""),"",IFERROR(INDEX(Vöruskrá!M:M,MATCH(B459,Vöruskrá!B:B,0))*C459/100000,""))</f>
        <v>0</v>
      </c>
      <c r="K459" s="215">
        <f>IF(OR(B459="",C459=""),"",IFERROR(INDEX(Vöruskrá!N:N,MATCH(B459,Vöruskrá!B:B,0))*C459/100000,""))</f>
        <v>0</v>
      </c>
      <c r="L459" s="215">
        <f>IF(OR(B459="",C459=""),"",IFERROR(INDEX(Vöruskrá!O:O,MATCH(B459,Vöruskrá!B:B,0))*C459/100000,""))</f>
        <v>0</v>
      </c>
      <c r="M459" s="215">
        <f>IF(OR(B459="",C459=""),"",IFERROR(INDEX(Vöruskrá!P:P,MATCH(B459,Vöruskrá!B:B,0))*C459/100000,""))</f>
        <v>0</v>
      </c>
      <c r="N459" s="215">
        <f>IF(OR(B459="",C459=""),"",IFERROR(INDEX(Vöruskrá!Q:Q,MATCH(B459,Vöruskrá!B:B,0))*C459/100000,""))</f>
        <v>0</v>
      </c>
      <c r="O459" s="216">
        <f>IF(OR(B459="",C459=""),"",IFERROR(C459/1000*INDEX(Vöruskrá!R:R,MATCH(B459,Vöruskrá!B:B,0))/1000,""))</f>
        <v>0</v>
      </c>
      <c r="P459" s="217"/>
      <c r="Q459" s="204"/>
      <c r="R459" s="6"/>
    </row>
    <row r="460" spans="1:18">
      <c r="A460" s="219"/>
      <c r="B460" s="219" t="s">
        <v>1020</v>
      </c>
      <c r="C460" s="220">
        <v>3412</v>
      </c>
      <c r="D460" s="214" t="str">
        <f>IF(B460="","",IFERROR(INDEX(Vöruskrá!F:F,MATCH(B460,Vöruskrá!B:B,0)),""))</f>
        <v>Vatn</v>
      </c>
      <c r="E460" s="214" t="str">
        <f>IF(B460="","",IFERROR(IF(INDEX(Vöruskrá!G:G,MATCH(B460,Vöruskrá!B:B,0))="","Engir skráðir",INDEX(Vöruskrá!G:G,MATCH(B460,Vöruskrá!B:B,0))),"Engir skráðir"))</f>
        <v>Engir skráðir</v>
      </c>
      <c r="F460" s="214">
        <f>IF(B460="","",IFERROR(INDEX(Vöruskrá!H:H,MATCH(B460,Vöruskrá!B:B,0)),""))</f>
        <v>0</v>
      </c>
      <c r="G460" s="215">
        <f>IF(OR(B460="",C460=""),"",IFERROR(INDEX(Vöruskrá!J:J,MATCH(B460,Vöruskrá!B:B,0))*C460/100000,""))</f>
        <v>0</v>
      </c>
      <c r="H460" s="215">
        <f>IF(OR(B460="",C460=""),"",IFERROR(INDEX(Vöruskrá!K:K,MATCH(B460,Vöruskrá!B:B,0))*C460/100000,""))</f>
        <v>0</v>
      </c>
      <c r="I460" s="215">
        <f>IF(OR(B460="",C460=""),"",IFERROR(INDEX(Vöruskrá!L:L,MATCH(B460,Vöruskrá!B:B,0))*C460/100000,""))</f>
        <v>0</v>
      </c>
      <c r="J460" s="215">
        <f>IF(OR(B460="",C460=""),"",IFERROR(INDEX(Vöruskrá!M:M,MATCH(B460,Vöruskrá!B:B,0))*C460/100000,""))</f>
        <v>0</v>
      </c>
      <c r="K460" s="215">
        <f>IF(OR(B460="",C460=""),"",IFERROR(INDEX(Vöruskrá!N:N,MATCH(B460,Vöruskrá!B:B,0))*C460/100000,""))</f>
        <v>0</v>
      </c>
      <c r="L460" s="215">
        <f>IF(OR(B460="",C460=""),"",IFERROR(INDEX(Vöruskrá!O:O,MATCH(B460,Vöruskrá!B:B,0))*C460/100000,""))</f>
        <v>0</v>
      </c>
      <c r="M460" s="215">
        <f>IF(OR(B460="",C460=""),"",IFERROR(INDEX(Vöruskrá!P:P,MATCH(B460,Vöruskrá!B:B,0))*C460/100000,""))</f>
        <v>0</v>
      </c>
      <c r="N460" s="215">
        <f>IF(OR(B460="",C460=""),"",IFERROR(INDEX(Vöruskrá!Q:Q,MATCH(B460,Vöruskrá!B:B,0))*C460/100000,""))</f>
        <v>0</v>
      </c>
      <c r="O460" s="216">
        <f>IF(OR(B460="",C460=""),"",IFERROR(C460/1000*INDEX(Vöruskrá!R:R,MATCH(B460,Vöruskrá!B:B,0))/1000,""))</f>
        <v>0</v>
      </c>
      <c r="P460" s="219"/>
      <c r="Q460" s="250"/>
      <c r="R460" s="251"/>
    </row>
    <row r="461" spans="1:18" ht="62.5">
      <c r="A461" s="176" t="s">
        <v>3736</v>
      </c>
      <c r="B461" s="176"/>
      <c r="C461" s="177"/>
      <c r="D461" s="211" t="str">
        <f>_xlfn.TEXTJOIN(" | ",TRUE,D462:D469)</f>
        <v>0 | Laukur | 0 | 0 | Hvítlaukur | 0 | 0 | Salt (salt, kekkjavarnarefni E535, lyftiefni E500).</v>
      </c>
      <c r="E461" s="211" t="str" cm="1">
        <f t="array" ref="E461">IFERROR(_xlfn.TEXTJOIN(", ",TRUE,_xlfn.UNIQUE(_xlfn._xlws.FILTER(E462:E469,(E462:E469&lt;&gt;"Engir skráðir")*(E462:E469&lt;&gt;"")))),"Engir skráðir")</f>
        <v>Engir skráðir</v>
      </c>
      <c r="F461" s="211"/>
      <c r="G461" s="212">
        <f>IFERROR(SUM(G462:G469)/(SUM($C$462:$C$469)/100000),"")</f>
        <v>5.3671663283367161</v>
      </c>
      <c r="H461" s="212">
        <f>IFERROR(SUM(H462:H469)/(SUM($C$462:$C$469)/100000),"")</f>
        <v>1.4664853351466485E-2</v>
      </c>
      <c r="I461" s="212">
        <f>IFERROR(SUM(I462:I469)/(SUM($C$462:$C$469)/100000),"")</f>
        <v>9.7799022009779912E-4</v>
      </c>
      <c r="J461" s="212">
        <f>IFERROR(SUM(J462:J469)/(SUM($C$462:$C$469)/100000),"")</f>
        <v>1.2327806721932779</v>
      </c>
      <c r="K461" s="212">
        <f>IFERROR(SUM(K462:K469)/(SUM($C$462:$C$469)/100000),"")</f>
        <v>0.42032579674203258</v>
      </c>
      <c r="L461" s="212">
        <f>IFERROR(SUM(L462:L469)/(SUM($C$462:$C$469)/100000),"")</f>
        <v>0.17011529884701154</v>
      </c>
      <c r="M461" s="212">
        <f>IFERROR(SUM(M462:M469)/(SUM($C$462:$C$469)/100000),"")</f>
        <v>0.78199218007819915</v>
      </c>
      <c r="N461" s="212">
        <f>IFERROR(SUM(N462:N469)/(SUM($C$462:$C$469)/100000),"")</f>
        <v>0.18671113288867108</v>
      </c>
      <c r="O461" s="213" t="str">
        <f>IF(OR(B461="",C461=""),"",IFERROR(C461/1000*INDEX(Vöruskrá!R:R,MATCH(B461,Vöruskrá!B:B,0))/1000,""))</f>
        <v/>
      </c>
      <c r="P461" s="245" t="s">
        <v>3737</v>
      </c>
      <c r="Q461" s="248" t="s">
        <v>3897</v>
      </c>
      <c r="R461" s="247" t="s">
        <v>3898</v>
      </c>
    </row>
    <row r="462" spans="1:18">
      <c r="A462" s="217"/>
      <c r="B462" s="217" t="s">
        <v>3654</v>
      </c>
      <c r="C462" s="218">
        <v>78201</v>
      </c>
      <c r="D462" s="214">
        <f>IF(B462="","",IFERROR(INDEX(Vöruskrá!F:F,MATCH(B462,Vöruskrá!B:B,0)),""))</f>
        <v>0</v>
      </c>
      <c r="E462" s="214" t="str">
        <f>IF(B462="","",IFERROR(IF(INDEX(Vöruskrá!G:G,MATCH(B462,Vöruskrá!B:B,0))="","Engir skráðir",INDEX(Vöruskrá!G:G,MATCH(B462,Vöruskrá!B:B,0))),"Engir skráðir"))</f>
        <v>Engir skráðir</v>
      </c>
      <c r="F462" s="214">
        <f>IF(B462="","",IFERROR(INDEX(Vöruskrá!H:H,MATCH(B462,Vöruskrá!B:B,0)),""))</f>
        <v>0</v>
      </c>
      <c r="G462" s="215">
        <f>IF(OR(B462="",C462=""),"",IFERROR(INDEX(Vöruskrá!J:J,MATCH(B462,Vöruskrá!B:B,0))*C462/100000,""))</f>
        <v>0</v>
      </c>
      <c r="H462" s="215">
        <f>IF(OR(B462="",C462=""),"",IFERROR(INDEX(Vöruskrá!K:K,MATCH(B462,Vöruskrá!B:B,0))*C462/100000,""))</f>
        <v>0</v>
      </c>
      <c r="I462" s="215">
        <f>IF(OR(B462="",C462=""),"",IFERROR(INDEX(Vöruskrá!L:L,MATCH(B462,Vöruskrá!B:B,0))*C462/100000,""))</f>
        <v>0</v>
      </c>
      <c r="J462" s="215">
        <f>IF(OR(B462="",C462=""),"",IFERROR(INDEX(Vöruskrá!M:M,MATCH(B462,Vöruskrá!B:B,0))*C462/100000,""))</f>
        <v>0</v>
      </c>
      <c r="K462" s="215">
        <f>IF(OR(B462="",C462=""),"",IFERROR(INDEX(Vöruskrá!N:N,MATCH(B462,Vöruskrá!B:B,0))*C462/100000,""))</f>
        <v>0</v>
      </c>
      <c r="L462" s="215">
        <f>IF(OR(B462="",C462=""),"",IFERROR(INDEX(Vöruskrá!O:O,MATCH(B462,Vöruskrá!B:B,0))*C462/100000,""))</f>
        <v>0</v>
      </c>
      <c r="M462" s="215">
        <f>IF(OR(B462="",C462=""),"",IFERROR(INDEX(Vöruskrá!P:P,MATCH(B462,Vöruskrá!B:B,0))*C462/100000,""))</f>
        <v>0</v>
      </c>
      <c r="N462" s="215">
        <f>IF(OR(B462="",C462=""),"",IFERROR(INDEX(Vöruskrá!Q:Q,MATCH(B462,Vöruskrá!B:B,0))*C462/100000,""))</f>
        <v>0</v>
      </c>
      <c r="O462" s="216">
        <f>IF(OR(B462="",C462=""),"",IFERROR(C462/1000*INDEX(Vöruskrá!R:R,MATCH(B462,Vöruskrá!B:B,0))/1000,""))</f>
        <v>0</v>
      </c>
      <c r="P462" s="217"/>
      <c r="Q462" s="252"/>
      <c r="R462" s="253"/>
    </row>
    <row r="463" spans="1:18">
      <c r="A463" s="219"/>
      <c r="B463" s="219" t="s">
        <v>1010</v>
      </c>
      <c r="C463" s="220">
        <v>9775</v>
      </c>
      <c r="D463" s="214" t="str">
        <f>IF(B463="","",IFERROR(INDEX(Vöruskrá!F:F,MATCH(B463,Vöruskrá!B:B,0)),""))</f>
        <v>Laukur</v>
      </c>
      <c r="E463" s="214" t="str">
        <f>IF(B463="","",IFERROR(IF(INDEX(Vöruskrá!G:G,MATCH(B463,Vöruskrá!B:B,0))="","Engir skráðir",INDEX(Vöruskrá!G:G,MATCH(B463,Vöruskrá!B:B,0))),"Engir skráðir"))</f>
        <v>Engir skráðir</v>
      </c>
      <c r="F463" s="214">
        <f>IF(B463="","",IFERROR(INDEX(Vöruskrá!H:H,MATCH(B463,Vöruskrá!B:B,0)),""))</f>
        <v>0</v>
      </c>
      <c r="G463" s="215">
        <f>IF(OR(B463="",C463=""),"",IFERROR(INDEX(Vöruskrá!J:J,MATCH(B463,Vöruskrá!B:B,0))*C463/100000,""))</f>
        <v>3.91</v>
      </c>
      <c r="H463" s="215">
        <f>IF(OR(B463="",C463=""),"",IFERROR(INDEX(Vöruskrá!K:K,MATCH(B463,Vöruskrá!B:B,0))*C463/100000,""))</f>
        <v>9.7750000000000007E-3</v>
      </c>
      <c r="I463" s="215">
        <f>IF(OR(B463="",C463=""),"",IFERROR(INDEX(Vöruskrá!L:L,MATCH(B463,Vöruskrá!B:B,0))*C463/100000,""))</f>
        <v>0</v>
      </c>
      <c r="J463" s="215">
        <f>IF(OR(B463="",C463=""),"",IFERROR(INDEX(Vöruskrá!M:M,MATCH(B463,Vöruskrá!B:B,0))*C463/100000,""))</f>
        <v>0.90907499999999997</v>
      </c>
      <c r="K463" s="215">
        <f>IF(OR(B463="",C463=""),"",IFERROR(INDEX(Vöruskrá!N:N,MATCH(B463,Vöruskrá!B:B,0))*C463/100000,""))</f>
        <v>0.41055000000000003</v>
      </c>
      <c r="L463" s="215">
        <f>IF(OR(B463="",C463=""),"",IFERROR(INDEX(Vöruskrá!O:O,MATCH(B463,Vöruskrá!B:B,0))*C463/100000,""))</f>
        <v>0.107525</v>
      </c>
      <c r="M463" s="215">
        <f>IF(OR(B463="",C463=""),"",IFERROR(INDEX(Vöruskrá!P:P,MATCH(B463,Vöruskrá!B:B,0))*C463/100000,""))</f>
        <v>0</v>
      </c>
      <c r="N463" s="215">
        <f>IF(OR(B463="",C463=""),"",IFERROR(INDEX(Vöruskrá!Q:Q,MATCH(B463,Vöruskrá!B:B,0))*C463/100000,""))</f>
        <v>0.16617499999999999</v>
      </c>
      <c r="O463" s="216">
        <f>IF(OR(B463="",C463=""),"",IFERROR(C463/1000*INDEX(Vöruskrá!R:R,MATCH(B463,Vöruskrá!B:B,0))/1000,""))</f>
        <v>0</v>
      </c>
      <c r="P463" s="219"/>
      <c r="Q463" s="204"/>
      <c r="R463" s="6"/>
    </row>
    <row r="464" spans="1:18">
      <c r="A464" s="217"/>
      <c r="B464" s="217" t="s">
        <v>3655</v>
      </c>
      <c r="C464" s="218">
        <v>489</v>
      </c>
      <c r="D464" s="214">
        <f>IF(B464="","",IFERROR(INDEX(Vöruskrá!F:F,MATCH(B464,Vöruskrá!B:B,0)),""))</f>
        <v>0</v>
      </c>
      <c r="E464" s="214" t="str">
        <f>IF(B464="","",IFERROR(IF(INDEX(Vöruskrá!G:G,MATCH(B464,Vöruskrá!B:B,0))="","Engir skráðir",INDEX(Vöruskrá!G:G,MATCH(B464,Vöruskrá!B:B,0))),"Engir skráðir"))</f>
        <v>Engir skráðir</v>
      </c>
      <c r="F464" s="214">
        <f>IF(B464="","",IFERROR(INDEX(Vöruskrá!H:H,MATCH(B464,Vöruskrá!B:B,0)),""))</f>
        <v>0</v>
      </c>
      <c r="G464" s="215">
        <f>IF(OR(B464="",C464=""),"",IFERROR(INDEX(Vöruskrá!J:J,MATCH(B464,Vöruskrá!B:B,0))*C464/100000,""))</f>
        <v>0</v>
      </c>
      <c r="H464" s="215">
        <f>IF(OR(B464="",C464=""),"",IFERROR(INDEX(Vöruskrá!K:K,MATCH(B464,Vöruskrá!B:B,0))*C464/100000,""))</f>
        <v>0</v>
      </c>
      <c r="I464" s="215">
        <f>IF(OR(B464="",C464=""),"",IFERROR(INDEX(Vöruskrá!L:L,MATCH(B464,Vöruskrá!B:B,0))*C464/100000,""))</f>
        <v>0</v>
      </c>
      <c r="J464" s="215">
        <f>IF(OR(B464="",C464=""),"",IFERROR(INDEX(Vöruskrá!M:M,MATCH(B464,Vöruskrá!B:B,0))*C464/100000,""))</f>
        <v>0</v>
      </c>
      <c r="K464" s="215">
        <f>IF(OR(B464="",C464=""),"",IFERROR(INDEX(Vöruskrá!N:N,MATCH(B464,Vöruskrá!B:B,0))*C464/100000,""))</f>
        <v>0</v>
      </c>
      <c r="L464" s="215">
        <f>IF(OR(B464="",C464=""),"",IFERROR(INDEX(Vöruskrá!O:O,MATCH(B464,Vöruskrá!B:B,0))*C464/100000,""))</f>
        <v>0</v>
      </c>
      <c r="M464" s="215">
        <f>IF(OR(B464="",C464=""),"",IFERROR(INDEX(Vöruskrá!P:P,MATCH(B464,Vöruskrá!B:B,0))*C464/100000,""))</f>
        <v>0</v>
      </c>
      <c r="N464" s="215">
        <f>IF(OR(B464="",C464=""),"",IFERROR(INDEX(Vöruskrá!Q:Q,MATCH(B464,Vöruskrá!B:B,0))*C464/100000,""))</f>
        <v>0</v>
      </c>
      <c r="O464" s="216">
        <f>IF(OR(B464="",C464=""),"",IFERROR(C464/1000*INDEX(Vöruskrá!R:R,MATCH(B464,Vöruskrá!B:B,0))/1000,""))</f>
        <v>0</v>
      </c>
      <c r="P464" s="217"/>
      <c r="Q464" s="203"/>
      <c r="R464" s="27"/>
    </row>
    <row r="465" spans="1:18">
      <c r="A465" s="219"/>
      <c r="B465" s="219" t="s">
        <v>3656</v>
      </c>
      <c r="C465" s="220">
        <v>2933</v>
      </c>
      <c r="D465" s="214">
        <f>IF(B465="","",IFERROR(INDEX(Vöruskrá!F:F,MATCH(B465,Vöruskrá!B:B,0)),""))</f>
        <v>0</v>
      </c>
      <c r="E465" s="214" t="str">
        <f>IF(B465="","",IFERROR(IF(INDEX(Vöruskrá!G:G,MATCH(B465,Vöruskrá!B:B,0))="","Engir skráðir",INDEX(Vöruskrá!G:G,MATCH(B465,Vöruskrá!B:B,0))),"Engir skráðir"))</f>
        <v>Engir skráðir</v>
      </c>
      <c r="F465" s="214">
        <f>IF(B465="","",IFERROR(INDEX(Vöruskrá!H:H,MATCH(B465,Vöruskrá!B:B,0)),""))</f>
        <v>0</v>
      </c>
      <c r="G465" s="215">
        <f>IF(OR(B465="",C465=""),"",IFERROR(INDEX(Vöruskrá!J:J,MATCH(B465,Vöruskrá!B:B,0))*C465/100000,""))</f>
        <v>0</v>
      </c>
      <c r="H465" s="215">
        <f>IF(OR(B465="",C465=""),"",IFERROR(INDEX(Vöruskrá!K:K,MATCH(B465,Vöruskrá!B:B,0))*C465/100000,""))</f>
        <v>0</v>
      </c>
      <c r="I465" s="215">
        <f>IF(OR(B465="",C465=""),"",IFERROR(INDEX(Vöruskrá!L:L,MATCH(B465,Vöruskrá!B:B,0))*C465/100000,""))</f>
        <v>0</v>
      </c>
      <c r="J465" s="215">
        <f>IF(OR(B465="",C465=""),"",IFERROR(INDEX(Vöruskrá!M:M,MATCH(B465,Vöruskrá!B:B,0))*C465/100000,""))</f>
        <v>0</v>
      </c>
      <c r="K465" s="215">
        <f>IF(OR(B465="",C465=""),"",IFERROR(INDEX(Vöruskrá!N:N,MATCH(B465,Vöruskrá!B:B,0))*C465/100000,""))</f>
        <v>0</v>
      </c>
      <c r="L465" s="215">
        <f>IF(OR(B465="",C465=""),"",IFERROR(INDEX(Vöruskrá!O:O,MATCH(B465,Vöruskrá!B:B,0))*C465/100000,""))</f>
        <v>0</v>
      </c>
      <c r="M465" s="215">
        <f>IF(OR(B465="",C465=""),"",IFERROR(INDEX(Vöruskrá!P:P,MATCH(B465,Vöruskrá!B:B,0))*C465/100000,""))</f>
        <v>0</v>
      </c>
      <c r="N465" s="215">
        <f>IF(OR(B465="",C465=""),"",IFERROR(INDEX(Vöruskrá!Q:Q,MATCH(B465,Vöruskrá!B:B,0))*C465/100000,""))</f>
        <v>0</v>
      </c>
      <c r="O465" s="216">
        <f>IF(OR(B465="",C465=""),"",IFERROR(C465/1000*INDEX(Vöruskrá!R:R,MATCH(B465,Vöruskrá!B:B,0))/1000,""))</f>
        <v>0</v>
      </c>
      <c r="P465" s="219"/>
      <c r="Q465" s="204"/>
      <c r="R465" s="6"/>
    </row>
    <row r="466" spans="1:18">
      <c r="A466" s="217"/>
      <c r="B466" s="217" t="s">
        <v>1017</v>
      </c>
      <c r="C466" s="218">
        <v>978</v>
      </c>
      <c r="D466" s="214" t="str">
        <f>IF(B466="","",IFERROR(INDEX(Vöruskrá!F:F,MATCH(B466,Vöruskrá!B:B,0)),""))</f>
        <v>Hvítlaukur</v>
      </c>
      <c r="E466" s="214" t="str">
        <f>IF(B466="","",IFERROR(IF(INDEX(Vöruskrá!G:G,MATCH(B466,Vöruskrá!B:B,0))="","Engir skráðir",INDEX(Vöruskrá!G:G,MATCH(B466,Vöruskrá!B:B,0))),"Engir skráðir"))</f>
        <v>Engir skráðir</v>
      </c>
      <c r="F466" s="214">
        <f>IF(B466="","",IFERROR(INDEX(Vöruskrá!H:H,MATCH(B466,Vöruskrá!B:B,0)),""))</f>
        <v>0</v>
      </c>
      <c r="G466" s="215">
        <f>IF(OR(B466="",C466=""),"",IFERROR(INDEX(Vöruskrá!J:J,MATCH(B466,Vöruskrá!B:B,0))*C466/100000,""))</f>
        <v>1.45722</v>
      </c>
      <c r="H466" s="215">
        <f>IF(OR(B466="",C466=""),"",IFERROR(INDEX(Vöruskrá!K:K,MATCH(B466,Vöruskrá!B:B,0))*C466/100000,""))</f>
        <v>4.8900000000000002E-3</v>
      </c>
      <c r="I466" s="215">
        <f>IF(OR(B466="",C466=""),"",IFERROR(INDEX(Vöruskrá!L:L,MATCH(B466,Vöruskrá!B:B,0))*C466/100000,""))</f>
        <v>9.7800000000000014E-4</v>
      </c>
      <c r="J466" s="215">
        <f>IF(OR(B466="",C466=""),"",IFERROR(INDEX(Vöruskrá!M:M,MATCH(B466,Vöruskrá!B:B,0))*C466/100000,""))</f>
        <v>0.32371800000000001</v>
      </c>
      <c r="K466" s="215">
        <f>IF(OR(B466="",C466=""),"",IFERROR(INDEX(Vöruskrá!N:N,MATCH(B466,Vöruskrá!B:B,0))*C466/100000,""))</f>
        <v>9.7800000000000005E-3</v>
      </c>
      <c r="L466" s="215">
        <f>IF(OR(B466="",C466=""),"",IFERROR(INDEX(Vöruskrá!O:O,MATCH(B466,Vöruskrá!B:B,0))*C466/100000,""))</f>
        <v>6.2592000000000009E-2</v>
      </c>
      <c r="M466" s="215">
        <f>IF(OR(B466="",C466=""),"",IFERROR(INDEX(Vöruskrá!P:P,MATCH(B466,Vöruskrá!B:B,0))*C466/100000,""))</f>
        <v>0</v>
      </c>
      <c r="N466" s="215">
        <f>IF(OR(B466="",C466=""),"",IFERROR(INDEX(Vöruskrá!Q:Q,MATCH(B466,Vöruskrá!B:B,0))*C466/100000,""))</f>
        <v>2.0538000000000001E-2</v>
      </c>
      <c r="O466" s="216">
        <f>IF(OR(B466="",C466=""),"",IFERROR(C466/1000*INDEX(Vöruskrá!R:R,MATCH(B466,Vöruskrá!B:B,0))/1000,""))</f>
        <v>0</v>
      </c>
      <c r="P466" s="217"/>
      <c r="Q466" s="203"/>
      <c r="R466" s="27"/>
    </row>
    <row r="467" spans="1:18">
      <c r="A467" s="219"/>
      <c r="B467" s="219" t="s">
        <v>2420</v>
      </c>
      <c r="C467" s="220">
        <v>3910</v>
      </c>
      <c r="D467" s="214">
        <f>IF(B467="","",IFERROR(INDEX(Vöruskrá!F:F,MATCH(B467,Vöruskrá!B:B,0)),""))</f>
        <v>0</v>
      </c>
      <c r="E467" s="214" t="str">
        <f>IF(B467="","",IFERROR(IF(INDEX(Vöruskrá!G:G,MATCH(B467,Vöruskrá!B:B,0))="","Engir skráðir",INDEX(Vöruskrá!G:G,MATCH(B467,Vöruskrá!B:B,0))),"Engir skráðir"))</f>
        <v>Engir skráðir</v>
      </c>
      <c r="F467" s="214">
        <f>IF(B467="","",IFERROR(INDEX(Vöruskrá!H:H,MATCH(B467,Vöruskrá!B:B,0)),""))</f>
        <v>0</v>
      </c>
      <c r="G467" s="215">
        <f>IF(OR(B467="",C467=""),"",IFERROR(INDEX(Vöruskrá!J:J,MATCH(B467,Vöruskrá!B:B,0))*C467/100000,""))</f>
        <v>0</v>
      </c>
      <c r="H467" s="215">
        <f>IF(OR(B467="",C467=""),"",IFERROR(INDEX(Vöruskrá!K:K,MATCH(B467,Vöruskrá!B:B,0))*C467/100000,""))</f>
        <v>0</v>
      </c>
      <c r="I467" s="215">
        <f>IF(OR(B467="",C467=""),"",IFERROR(INDEX(Vöruskrá!L:L,MATCH(B467,Vöruskrá!B:B,0))*C467/100000,""))</f>
        <v>0</v>
      </c>
      <c r="J467" s="215">
        <f>IF(OR(B467="",C467=""),"",IFERROR(INDEX(Vöruskrá!M:M,MATCH(B467,Vöruskrá!B:B,0))*C467/100000,""))</f>
        <v>0</v>
      </c>
      <c r="K467" s="215">
        <f>IF(OR(B467="",C467=""),"",IFERROR(INDEX(Vöruskrá!N:N,MATCH(B467,Vöruskrá!B:B,0))*C467/100000,""))</f>
        <v>0</v>
      </c>
      <c r="L467" s="215">
        <f>IF(OR(B467="",C467=""),"",IFERROR(INDEX(Vöruskrá!O:O,MATCH(B467,Vöruskrá!B:B,0))*C467/100000,""))</f>
        <v>0</v>
      </c>
      <c r="M467" s="215">
        <f>IF(OR(B467="",C467=""),"",IFERROR(INDEX(Vöruskrá!P:P,MATCH(B467,Vöruskrá!B:B,0))*C467/100000,""))</f>
        <v>0</v>
      </c>
      <c r="N467" s="215">
        <f>IF(OR(B467="",C467=""),"",IFERROR(INDEX(Vöruskrá!Q:Q,MATCH(B467,Vöruskrá!B:B,0))*C467/100000,""))</f>
        <v>0</v>
      </c>
      <c r="O467" s="216">
        <f>IF(OR(B467="",C467=""),"",IFERROR(C467/1000*INDEX(Vöruskrá!R:R,MATCH(B467,Vöruskrá!B:B,0))/1000,""))</f>
        <v>0</v>
      </c>
      <c r="P467" s="219"/>
      <c r="Q467" s="204"/>
      <c r="R467" s="6"/>
    </row>
    <row r="468" spans="1:18">
      <c r="A468" s="217"/>
      <c r="B468" s="217" t="s">
        <v>3641</v>
      </c>
      <c r="C468" s="218">
        <v>2933</v>
      </c>
      <c r="D468" s="214">
        <f>IF(B468="","",IFERROR(INDEX(Vöruskrá!F:F,MATCH(B468,Vöruskrá!B:B,0)),""))</f>
        <v>0</v>
      </c>
      <c r="E468" s="214" t="str">
        <f>IF(B468="","",IFERROR(IF(INDEX(Vöruskrá!G:G,MATCH(B468,Vöruskrá!B:B,0))="","Engir skráðir",INDEX(Vöruskrá!G:G,MATCH(B468,Vöruskrá!B:B,0))),"Engir skráðir"))</f>
        <v>Engir skráðir</v>
      </c>
      <c r="F468" s="214">
        <f>IF(B468="","",IFERROR(INDEX(Vöruskrá!H:H,MATCH(B468,Vöruskrá!B:B,0)),""))</f>
        <v>0</v>
      </c>
      <c r="G468" s="215">
        <f>IF(OR(B468="",C468=""),"",IFERROR(INDEX(Vöruskrá!J:J,MATCH(B468,Vöruskrá!B:B,0))*C468/100000,""))</f>
        <v>0</v>
      </c>
      <c r="H468" s="215">
        <f>IF(OR(B468="",C468=""),"",IFERROR(INDEX(Vöruskrá!K:K,MATCH(B468,Vöruskrá!B:B,0))*C468/100000,""))</f>
        <v>0</v>
      </c>
      <c r="I468" s="215">
        <f>IF(OR(B468="",C468=""),"",IFERROR(INDEX(Vöruskrá!L:L,MATCH(B468,Vöruskrá!B:B,0))*C468/100000,""))</f>
        <v>0</v>
      </c>
      <c r="J468" s="215">
        <f>IF(OR(B468="",C468=""),"",IFERROR(INDEX(Vöruskrá!M:M,MATCH(B468,Vöruskrá!B:B,0))*C468/100000,""))</f>
        <v>0</v>
      </c>
      <c r="K468" s="215">
        <f>IF(OR(B468="",C468=""),"",IFERROR(INDEX(Vöruskrá!N:N,MATCH(B468,Vöruskrá!B:B,0))*C468/100000,""))</f>
        <v>0</v>
      </c>
      <c r="L468" s="215">
        <f>IF(OR(B468="",C468=""),"",IFERROR(INDEX(Vöruskrá!O:O,MATCH(B468,Vöruskrá!B:B,0))*C468/100000,""))</f>
        <v>0</v>
      </c>
      <c r="M468" s="215">
        <f>IF(OR(B468="",C468=""),"",IFERROR(INDEX(Vöruskrá!P:P,MATCH(B468,Vöruskrá!B:B,0))*C468/100000,""))</f>
        <v>0</v>
      </c>
      <c r="N468" s="215">
        <f>IF(OR(B468="",C468=""),"",IFERROR(INDEX(Vöruskrá!Q:Q,MATCH(B468,Vöruskrá!B:B,0))*C468/100000,""))</f>
        <v>0</v>
      </c>
      <c r="O468" s="216">
        <f>IF(OR(B468="",C468=""),"",IFERROR(C468/1000*INDEX(Vöruskrá!R:R,MATCH(B468,Vöruskrá!B:B,0))/1000,""))</f>
        <v>0</v>
      </c>
      <c r="P468" s="217"/>
      <c r="Q468" s="203"/>
      <c r="R468" s="27"/>
    </row>
    <row r="469" spans="1:18">
      <c r="A469" s="219"/>
      <c r="B469" s="219" t="s">
        <v>299</v>
      </c>
      <c r="C469" s="220">
        <v>782</v>
      </c>
      <c r="D469" s="214" t="str">
        <f>IF(B469="","",IFERROR(INDEX(Vöruskrá!F:F,MATCH(B469,Vöruskrá!B:B,0)),""))</f>
        <v>Salt (salt, kekkjavarnarefni E535, lyftiefni E500).</v>
      </c>
      <c r="E469" s="214" t="str">
        <f>IF(B469="","",IFERROR(IF(INDEX(Vöruskrá!G:G,MATCH(B469,Vöruskrá!B:B,0))="","Engir skráðir",INDEX(Vöruskrá!G:G,MATCH(B469,Vöruskrá!B:B,0))),"Engir skráðir"))</f>
        <v>Engir skráðir</v>
      </c>
      <c r="F469" s="214" t="str">
        <f>IF(B469="","",IFERROR(INDEX(Vöruskrá!H:H,MATCH(B469,Vöruskrá!B:B,0)),""))</f>
        <v>Framleitt á svæði þar sem unnið er með mjólk, glúten, egg, sesam, sellerí, soja og sinnep.</v>
      </c>
      <c r="G469" s="215">
        <f>IF(OR(B469="",C469=""),"",IFERROR(INDEX(Vöruskrá!J:J,MATCH(B469,Vöruskrá!B:B,0))*C469/100000,""))</f>
        <v>0</v>
      </c>
      <c r="H469" s="215">
        <f>IF(OR(B469="",C469=""),"",IFERROR(INDEX(Vöruskrá!K:K,MATCH(B469,Vöruskrá!B:B,0))*C469/100000,""))</f>
        <v>0</v>
      </c>
      <c r="I469" s="215">
        <f>IF(OR(B469="",C469=""),"",IFERROR(INDEX(Vöruskrá!L:L,MATCH(B469,Vöruskrá!B:B,0))*C469/100000,""))</f>
        <v>0</v>
      </c>
      <c r="J469" s="215">
        <f>IF(OR(B469="",C469=""),"",IFERROR(INDEX(Vöruskrá!M:M,MATCH(B469,Vöruskrá!B:B,0))*C469/100000,""))</f>
        <v>0</v>
      </c>
      <c r="K469" s="215">
        <f>IF(OR(B469="",C469=""),"",IFERROR(INDEX(Vöruskrá!N:N,MATCH(B469,Vöruskrá!B:B,0))*C469/100000,""))</f>
        <v>0</v>
      </c>
      <c r="L469" s="215">
        <f>IF(OR(B469="",C469=""),"",IFERROR(INDEX(Vöruskrá!O:O,MATCH(B469,Vöruskrá!B:B,0))*C469/100000,""))</f>
        <v>0</v>
      </c>
      <c r="M469" s="215">
        <f>IF(OR(B469="",C469=""),"",IFERROR(INDEX(Vöruskrá!P:P,MATCH(B469,Vöruskrá!B:B,0))*C469/100000,""))</f>
        <v>0.78200000000000003</v>
      </c>
      <c r="N469" s="215">
        <f>IF(OR(B469="",C469=""),"",IFERROR(INDEX(Vöruskrá!Q:Q,MATCH(B469,Vöruskrá!B:B,0))*C469/100000,""))</f>
        <v>0</v>
      </c>
      <c r="O469" s="216">
        <f>IF(OR(B469="",C469=""),"",IFERROR(C469/1000*INDEX(Vöruskrá!R:R,MATCH(B469,Vöruskrá!B:B,0))/1000,""))</f>
        <v>0</v>
      </c>
      <c r="P469" s="219"/>
      <c r="Q469" s="249"/>
      <c r="R469" s="205"/>
    </row>
    <row r="470" spans="1:18" ht="75">
      <c r="A470" s="176" t="s">
        <v>3738</v>
      </c>
      <c r="B470" s="176"/>
      <c r="C470" s="177"/>
      <c r="D470" s="211" t="str">
        <f>_xlfn.TEXTJOIN(" | ",TRUE,D471:D479)</f>
        <v>Nautgripakjöt 100 %. | 0 | Tómatar 100%. | **Mjólk**. Fitusprengd og gerilsneydd. | 0 | **Rjómi**, salt. | Gerilsneydd **mjólk**, pálmaolía, kekkjavarnarefni (kartöflumjöl), salt, **mjólkursýrugerlar**, ostahleypir (örveruleg). | Laukur | Salt (salt, kekkjavarnarefni E535, lyftiefni E500).</v>
      </c>
      <c r="E470" s="211" t="str" cm="1">
        <f t="array" ref="E470">IFERROR(_xlfn.TEXTJOIN(", ",TRUE,_xlfn.UNIQUE(_xlfn._xlws.FILTER(E471:E479,(E471:E479&lt;&gt;"Engir skráðir")*(E471:E479&lt;&gt;"")))),"Engir skráðir")</f>
        <v>Mjólk</v>
      </c>
      <c r="F470" s="211"/>
      <c r="G470" s="212">
        <f>IFERROR(SUM(G471:G479)/(SUM($C$471:$C$479)/100000),"")</f>
        <v>108.55457000000001</v>
      </c>
      <c r="H470" s="212">
        <f>IFERROR(SUM(H471:H479)/(SUM($C$471:$C$479)/100000),"")</f>
        <v>6.9887900000000007</v>
      </c>
      <c r="I470" s="212">
        <f>IFERROR(SUM(I471:I479)/(SUM($C$471:$C$479)/100000),"")</f>
        <v>2.9492149999999997</v>
      </c>
      <c r="J470" s="212">
        <f>IFERROR(SUM(J471:J479)/(SUM($C$471:$C$479)/100000),"")</f>
        <v>2.3570830000000003</v>
      </c>
      <c r="K470" s="212">
        <f>IFERROR(SUM(K471:K479)/(SUM($C$471:$C$479)/100000),"")</f>
        <v>1.6734490000000002</v>
      </c>
      <c r="L470" s="212">
        <f>IFERROR(SUM(L471:L479)/(SUM($C$471:$C$479)/100000),"")</f>
        <v>9.021472000000001</v>
      </c>
      <c r="M470" s="212">
        <f>IFERROR(SUM(M471:M479)/(SUM($C$471:$C$479)/100000),"")</f>
        <v>0.74918499999999999</v>
      </c>
      <c r="N470" s="212">
        <f>IFERROR(SUM(N471:N479)/(SUM($C$471:$C$479)/100000),"")</f>
        <v>9.6049999999999996E-2</v>
      </c>
      <c r="O470" s="213" t="str">
        <f>IF(OR(B470="",C470=""),"",IFERROR(C470/1000*INDEX(Vöruskrá!R:R,MATCH(B470,Vöruskrá!B:B,0))/1000,""))</f>
        <v/>
      </c>
      <c r="P470" s="245" t="s">
        <v>3739</v>
      </c>
      <c r="Q470" s="244" t="s">
        <v>3899</v>
      </c>
      <c r="R470" s="243" t="s">
        <v>3900</v>
      </c>
    </row>
    <row r="471" spans="1:18">
      <c r="A471" s="217"/>
      <c r="B471" s="217" t="s">
        <v>542</v>
      </c>
      <c r="C471" s="218">
        <v>33898</v>
      </c>
      <c r="D471" s="214" t="str">
        <f>IF(B471="","",IFERROR(INDEX(Vöruskrá!F:F,MATCH(B471,Vöruskrá!B:B,0)),""))</f>
        <v>Nautgripakjöt 100 %.</v>
      </c>
      <c r="E471" s="214" t="str">
        <f>IF(B471="","",IFERROR(IF(INDEX(Vöruskrá!G:G,MATCH(B471,Vöruskrá!B:B,0))="","Engir skráðir",INDEX(Vöruskrá!G:G,MATCH(B471,Vöruskrá!B:B,0))),"Engir skráðir"))</f>
        <v>Engir skráðir</v>
      </c>
      <c r="F471" s="214">
        <f>IF(B471="","",IFERROR(INDEX(Vöruskrá!H:H,MATCH(B471,Vöruskrá!B:B,0)),""))</f>
        <v>0</v>
      </c>
      <c r="G471" s="215">
        <f>IF(OR(B471="",C471=""),"",IFERROR(INDEX(Vöruskrá!J:J,MATCH(B471,Vöruskrá!B:B,0))*C471/100000,""))</f>
        <v>60.677419999999998</v>
      </c>
      <c r="H471" s="215">
        <f>IF(OR(B471="",C471=""),"",IFERROR(INDEX(Vöruskrá!K:K,MATCH(B471,Vöruskrá!B:B,0))*C471/100000,""))</f>
        <v>3.72878</v>
      </c>
      <c r="I471" s="215">
        <f>IF(OR(B471="",C471=""),"",IFERROR(INDEX(Vöruskrá!L:L,MATCH(B471,Vöruskrá!B:B,0))*C471/100000,""))</f>
        <v>1.0508379999999999</v>
      </c>
      <c r="J471" s="215">
        <f>IF(OR(B471="",C471=""),"",IFERROR(INDEX(Vöruskrá!M:M,MATCH(B471,Vöruskrá!B:B,0))*C471/100000,""))</f>
        <v>0</v>
      </c>
      <c r="K471" s="215">
        <f>IF(OR(B471="",C471=""),"",IFERROR(INDEX(Vöruskrá!N:N,MATCH(B471,Vöruskrá!B:B,0))*C471/100000,""))</f>
        <v>0</v>
      </c>
      <c r="L471" s="215">
        <f>IF(OR(B471="",C471=""),"",IFERROR(INDEX(Vöruskrá!O:O,MATCH(B471,Vöruskrá!B:B,0))*C471/100000,""))</f>
        <v>6.7796000000000003</v>
      </c>
      <c r="M471" s="215">
        <f>IF(OR(B471="",C471=""),"",IFERROR(INDEX(Vöruskrá!P:P,MATCH(B471,Vöruskrá!B:B,0))*C471/100000,""))</f>
        <v>6.7796000000000009E-2</v>
      </c>
      <c r="N471" s="215">
        <f>IF(OR(B471="",C471=""),"",IFERROR(INDEX(Vöruskrá!Q:Q,MATCH(B471,Vöruskrá!B:B,0))*C471/100000,""))</f>
        <v>0</v>
      </c>
      <c r="O471" s="216">
        <f>IF(OR(B471="",C471=""),"",IFERROR(C471/1000*INDEX(Vöruskrá!R:R,MATCH(B471,Vöruskrá!B:B,0))/1000,""))</f>
        <v>0</v>
      </c>
      <c r="P471" s="217"/>
      <c r="Q471" s="246"/>
      <c r="R471" s="210"/>
    </row>
    <row r="472" spans="1:18">
      <c r="A472" s="219"/>
      <c r="B472" s="219" t="s">
        <v>3657</v>
      </c>
      <c r="C472" s="220">
        <v>16949</v>
      </c>
      <c r="D472" s="214">
        <f>IF(B472="","",IFERROR(INDEX(Vöruskrá!F:F,MATCH(B472,Vöruskrá!B:B,0)),""))</f>
        <v>0</v>
      </c>
      <c r="E472" s="214" t="str">
        <f>IF(B472="","",IFERROR(IF(INDEX(Vöruskrá!G:G,MATCH(B472,Vöruskrá!B:B,0))="","Engir skráðir",INDEX(Vöruskrá!G:G,MATCH(B472,Vöruskrá!B:B,0))),"Engir skráðir"))</f>
        <v>Engir skráðir</v>
      </c>
      <c r="F472" s="214">
        <f>IF(B472="","",IFERROR(INDEX(Vöruskrá!H:H,MATCH(B472,Vöruskrá!B:B,0)),""))</f>
        <v>0</v>
      </c>
      <c r="G472" s="215">
        <f>IF(OR(B472="",C472=""),"",IFERROR(INDEX(Vöruskrá!J:J,MATCH(B472,Vöruskrá!B:B,0))*C472/100000,""))</f>
        <v>0</v>
      </c>
      <c r="H472" s="215">
        <f>IF(OR(B472="",C472=""),"",IFERROR(INDEX(Vöruskrá!K:K,MATCH(B472,Vöruskrá!B:B,0))*C472/100000,""))</f>
        <v>0</v>
      </c>
      <c r="I472" s="215">
        <f>IF(OR(B472="",C472=""),"",IFERROR(INDEX(Vöruskrá!L:L,MATCH(B472,Vöruskrá!B:B,0))*C472/100000,""))</f>
        <v>0</v>
      </c>
      <c r="J472" s="215">
        <f>IF(OR(B472="",C472=""),"",IFERROR(INDEX(Vöruskrá!M:M,MATCH(B472,Vöruskrá!B:B,0))*C472/100000,""))</f>
        <v>0</v>
      </c>
      <c r="K472" s="215">
        <f>IF(OR(B472="",C472=""),"",IFERROR(INDEX(Vöruskrá!N:N,MATCH(B472,Vöruskrá!B:B,0))*C472/100000,""))</f>
        <v>0</v>
      </c>
      <c r="L472" s="215">
        <f>IF(OR(B472="",C472=""),"",IFERROR(INDEX(Vöruskrá!O:O,MATCH(B472,Vöruskrá!B:B,0))*C472/100000,""))</f>
        <v>0</v>
      </c>
      <c r="M472" s="215">
        <f>IF(OR(B472="",C472=""),"",IFERROR(INDEX(Vöruskrá!P:P,MATCH(B472,Vöruskrá!B:B,0))*C472/100000,""))</f>
        <v>0</v>
      </c>
      <c r="N472" s="215">
        <f>IF(OR(B472="",C472=""),"",IFERROR(INDEX(Vöruskrá!Q:Q,MATCH(B472,Vöruskrá!B:B,0))*C472/100000,""))</f>
        <v>0</v>
      </c>
      <c r="O472" s="216">
        <f>IF(OR(B472="",C472=""),"",IFERROR(C472/1000*INDEX(Vöruskrá!R:R,MATCH(B472,Vöruskrá!B:B,0))/1000,""))</f>
        <v>0</v>
      </c>
      <c r="P472" s="219"/>
      <c r="Q472" s="203"/>
      <c r="R472" s="27"/>
    </row>
    <row r="473" spans="1:18">
      <c r="A473" s="217"/>
      <c r="B473" s="217" t="s">
        <v>743</v>
      </c>
      <c r="C473" s="218">
        <v>16949</v>
      </c>
      <c r="D473" s="214" t="str">
        <f>IF(B473="","",IFERROR(INDEX(Vöruskrá!F:F,MATCH(B473,Vöruskrá!B:B,0)),""))</f>
        <v>Tómatar 100%.</v>
      </c>
      <c r="E473" s="214" t="str">
        <f>IF(B473="","",IFERROR(IF(INDEX(Vöruskrá!G:G,MATCH(B473,Vöruskrá!B:B,0))="","Engir skráðir",INDEX(Vöruskrá!G:G,MATCH(B473,Vöruskrá!B:B,0))),"Engir skráðir"))</f>
        <v>Engir skráðir</v>
      </c>
      <c r="F473" s="214">
        <f>IF(B473="","",IFERROR(INDEX(Vöruskrá!H:H,MATCH(B473,Vöruskrá!B:B,0)),""))</f>
        <v>0</v>
      </c>
      <c r="G473" s="215">
        <f>IF(OR(B473="",C473=""),"",IFERROR(INDEX(Vöruskrá!J:J,MATCH(B473,Vöruskrá!B:B,0))*C473/100000,""))</f>
        <v>4.7457200000000004</v>
      </c>
      <c r="H473" s="215">
        <f>IF(OR(B473="",C473=""),"",IFERROR(INDEX(Vöruskrá!K:K,MATCH(B473,Vöruskrá!B:B,0))*C473/100000,""))</f>
        <v>1.6949000000000002E-2</v>
      </c>
      <c r="I473" s="215">
        <f>IF(OR(B473="",C473=""),"",IFERROR(INDEX(Vöruskrá!L:L,MATCH(B473,Vöruskrá!B:B,0))*C473/100000,""))</f>
        <v>0</v>
      </c>
      <c r="J473" s="215">
        <f>IF(OR(B473="",C473=""),"",IFERROR(INDEX(Vöruskrá!M:M,MATCH(B473,Vöruskrá!B:B,0))*C473/100000,""))</f>
        <v>0.84745000000000004</v>
      </c>
      <c r="K473" s="215">
        <f>IF(OR(B473="",C473=""),"",IFERROR(INDEX(Vöruskrá!N:N,MATCH(B473,Vöruskrá!B:B,0))*C473/100000,""))</f>
        <v>0.57626599999999994</v>
      </c>
      <c r="L473" s="215">
        <f>IF(OR(B473="",C473=""),"",IFERROR(INDEX(Vöruskrá!O:O,MATCH(B473,Vöruskrá!B:B,0))*C473/100000,""))</f>
        <v>0.25423499999999999</v>
      </c>
      <c r="M473" s="215">
        <f>IF(OR(B473="",C473=""),"",IFERROR(INDEX(Vöruskrá!P:P,MATCH(B473,Vöruskrá!B:B,0))*C473/100000,""))</f>
        <v>0</v>
      </c>
      <c r="N473" s="215">
        <f>IF(OR(B473="",C473=""),"",IFERROR(INDEX(Vöruskrá!Q:Q,MATCH(B473,Vöruskrá!B:B,0))*C473/100000,""))</f>
        <v>0</v>
      </c>
      <c r="O473" s="216">
        <f>IF(OR(B473="",C473=""),"",IFERROR(C473/1000*INDEX(Vöruskrá!R:R,MATCH(B473,Vöruskrá!B:B,0))/1000,""))</f>
        <v>0</v>
      </c>
      <c r="P473" s="217"/>
      <c r="Q473" s="204"/>
      <c r="R473" s="6"/>
    </row>
    <row r="474" spans="1:18">
      <c r="A474" s="219"/>
      <c r="B474" s="219" t="s">
        <v>849</v>
      </c>
      <c r="C474" s="220">
        <v>16949</v>
      </c>
      <c r="D474" s="214" t="str">
        <f>IF(B474="","",IFERROR(INDEX(Vöruskrá!F:F,MATCH(B474,Vöruskrá!B:B,0)),""))</f>
        <v>**Mjólk**. Fitusprengd og gerilsneydd.</v>
      </c>
      <c r="E474" s="214" t="str">
        <f>IF(B474="","",IFERROR(IF(INDEX(Vöruskrá!G:G,MATCH(B474,Vöruskrá!B:B,0))="","Engir skráðir",INDEX(Vöruskrá!G:G,MATCH(B474,Vöruskrá!B:B,0))),"Engir skráðir"))</f>
        <v>Mjólk</v>
      </c>
      <c r="F474" s="214">
        <f>IF(B474="","",IFERROR(INDEX(Vöruskrá!H:H,MATCH(B474,Vöruskrá!B:B,0)),""))</f>
        <v>0</v>
      </c>
      <c r="G474" s="215">
        <f>IF(OR(B474="",C474=""),"",IFERROR(INDEX(Vöruskrá!J:J,MATCH(B474,Vöruskrá!B:B,0))*C474/100000,""))</f>
        <v>11.355829999999999</v>
      </c>
      <c r="H474" s="215">
        <f>IF(OR(B474="",C474=""),"",IFERROR(INDEX(Vöruskrá!K:K,MATCH(B474,Vöruskrá!B:B,0))*C474/100000,""))</f>
        <v>0.6610109999999999</v>
      </c>
      <c r="I474" s="215">
        <f>IF(OR(B474="",C474=""),"",IFERROR(INDEX(Vöruskrá!L:L,MATCH(B474,Vöruskrá!B:B,0))*C474/100000,""))</f>
        <v>0.38982699999999998</v>
      </c>
      <c r="J474" s="215">
        <f>IF(OR(B474="",C474=""),"",IFERROR(INDEX(Vöruskrá!M:M,MATCH(B474,Vöruskrá!B:B,0))*C474/100000,""))</f>
        <v>0.79660300000000006</v>
      </c>
      <c r="K474" s="215">
        <f>IF(OR(B474="",C474=""),"",IFERROR(INDEX(Vöruskrá!N:N,MATCH(B474,Vöruskrá!B:B,0))*C474/100000,""))</f>
        <v>0.79660300000000006</v>
      </c>
      <c r="L474" s="215">
        <f>IF(OR(B474="",C474=""),"",IFERROR(INDEX(Vöruskrá!O:O,MATCH(B474,Vöruskrá!B:B,0))*C474/100000,""))</f>
        <v>0.55931699999999995</v>
      </c>
      <c r="M474" s="215">
        <f>IF(OR(B474="",C474=""),"",IFERROR(INDEX(Vöruskrá!P:P,MATCH(B474,Vöruskrá!B:B,0))*C474/100000,""))</f>
        <v>1.6949000000000002E-2</v>
      </c>
      <c r="N474" s="215">
        <f>IF(OR(B474="",C474=""),"",IFERROR(INDEX(Vöruskrá!Q:Q,MATCH(B474,Vöruskrá!B:B,0))*C474/100000,""))</f>
        <v>0</v>
      </c>
      <c r="O474" s="216">
        <f>IF(OR(B474="",C474=""),"",IFERROR(C474/1000*INDEX(Vöruskrá!R:R,MATCH(B474,Vöruskrá!B:B,0))/1000,""))</f>
        <v>0</v>
      </c>
      <c r="P474" s="219"/>
      <c r="Q474" s="203"/>
      <c r="R474" s="27"/>
    </row>
    <row r="475" spans="1:18">
      <c r="A475" s="217"/>
      <c r="B475" s="217" t="s">
        <v>3640</v>
      </c>
      <c r="C475" s="218">
        <v>1695</v>
      </c>
      <c r="D475" s="214">
        <f>IF(B475="","",IFERROR(INDEX(Vöruskrá!F:F,MATCH(B475,Vöruskrá!B:B,0)),""))</f>
        <v>0</v>
      </c>
      <c r="E475" s="214" t="str">
        <f>IF(B475="","",IFERROR(IF(INDEX(Vöruskrá!G:G,MATCH(B475,Vöruskrá!B:B,0))="","Engir skráðir",INDEX(Vöruskrá!G:G,MATCH(B475,Vöruskrá!B:B,0))),"Engir skráðir"))</f>
        <v>Engir skráðir</v>
      </c>
      <c r="F475" s="214">
        <f>IF(B475="","",IFERROR(INDEX(Vöruskrá!H:H,MATCH(B475,Vöruskrá!B:B,0)),""))</f>
        <v>0</v>
      </c>
      <c r="G475" s="215">
        <f>IF(OR(B475="",C475=""),"",IFERROR(INDEX(Vöruskrá!J:J,MATCH(B475,Vöruskrá!B:B,0))*C475/100000,""))</f>
        <v>0</v>
      </c>
      <c r="H475" s="215">
        <f>IF(OR(B475="",C475=""),"",IFERROR(INDEX(Vöruskrá!K:K,MATCH(B475,Vöruskrá!B:B,0))*C475/100000,""))</f>
        <v>0</v>
      </c>
      <c r="I475" s="215">
        <f>IF(OR(B475="",C475=""),"",IFERROR(INDEX(Vöruskrá!L:L,MATCH(B475,Vöruskrá!B:B,0))*C475/100000,""))</f>
        <v>0</v>
      </c>
      <c r="J475" s="215">
        <f>IF(OR(B475="",C475=""),"",IFERROR(INDEX(Vöruskrá!M:M,MATCH(B475,Vöruskrá!B:B,0))*C475/100000,""))</f>
        <v>0</v>
      </c>
      <c r="K475" s="215">
        <f>IF(OR(B475="",C475=""),"",IFERROR(INDEX(Vöruskrá!N:N,MATCH(B475,Vöruskrá!B:B,0))*C475/100000,""))</f>
        <v>0</v>
      </c>
      <c r="L475" s="215">
        <f>IF(OR(B475="",C475=""),"",IFERROR(INDEX(Vöruskrá!O:O,MATCH(B475,Vöruskrá!B:B,0))*C475/100000,""))</f>
        <v>0</v>
      </c>
      <c r="M475" s="215">
        <f>IF(OR(B475="",C475=""),"",IFERROR(INDEX(Vöruskrá!P:P,MATCH(B475,Vöruskrá!B:B,0))*C475/100000,""))</f>
        <v>0</v>
      </c>
      <c r="N475" s="215">
        <f>IF(OR(B475="",C475=""),"",IFERROR(INDEX(Vöruskrá!Q:Q,MATCH(B475,Vöruskrá!B:B,0))*C475/100000,""))</f>
        <v>0</v>
      </c>
      <c r="O475" s="216">
        <f>IF(OR(B475="",C475=""),"",IFERROR(C475/1000*INDEX(Vöruskrá!R:R,MATCH(B475,Vöruskrá!B:B,0))/1000,""))</f>
        <v>0</v>
      </c>
      <c r="P475" s="217"/>
      <c r="Q475" s="204"/>
      <c r="R475" s="6"/>
    </row>
    <row r="476" spans="1:18">
      <c r="A476" s="219"/>
      <c r="B476" s="219" t="s">
        <v>445</v>
      </c>
      <c r="C476" s="220">
        <v>1695</v>
      </c>
      <c r="D476" s="214" t="str">
        <f>IF(B476="","",IFERROR(INDEX(Vöruskrá!F:F,MATCH(B476,Vöruskrá!B:B,0)),""))</f>
        <v>**Rjómi**, salt.</v>
      </c>
      <c r="E476" s="214" t="str">
        <f>IF(B476="","",IFERROR(IF(INDEX(Vöruskrá!G:G,MATCH(B476,Vöruskrá!B:B,0))="","Engir skráðir",INDEX(Vöruskrá!G:G,MATCH(B476,Vöruskrá!B:B,0))),"Engir skráðir"))</f>
        <v>Mjólk</v>
      </c>
      <c r="F476" s="214">
        <f>IF(B476="","",IFERROR(INDEX(Vöruskrá!H:H,MATCH(B476,Vöruskrá!B:B,0)),""))</f>
        <v>0</v>
      </c>
      <c r="G476" s="215">
        <f>IF(OR(B476="",C476=""),"",IFERROR(INDEX(Vöruskrá!J:J,MATCH(B476,Vöruskrá!B:B,0))*C476/100000,""))</f>
        <v>12.5091</v>
      </c>
      <c r="H476" s="215">
        <f>IF(OR(B476="",C476=""),"",IFERROR(INDEX(Vöruskrá!K:K,MATCH(B476,Vöruskrá!B:B,0))*C476/100000,""))</f>
        <v>1.3898999999999999</v>
      </c>
      <c r="I476" s="215">
        <f>IF(OR(B476="",C476=""),"",IFERROR(INDEX(Vöruskrá!L:L,MATCH(B476,Vöruskrá!B:B,0))*C476/100000,""))</f>
        <v>0.83055000000000001</v>
      </c>
      <c r="J476" s="215">
        <f>IF(OR(B476="",C476=""),"",IFERROR(INDEX(Vöruskrá!M:M,MATCH(B476,Vöruskrá!B:B,0))*C476/100000,""))</f>
        <v>6.7799999999999996E-3</v>
      </c>
      <c r="K476" s="215">
        <f>IF(OR(B476="",C476=""),"",IFERROR(INDEX(Vöruskrá!N:N,MATCH(B476,Vöruskrá!B:B,0))*C476/100000,""))</f>
        <v>6.7799999999999996E-3</v>
      </c>
      <c r="L476" s="215">
        <f>IF(OR(B476="",C476=""),"",IFERROR(INDEX(Vöruskrá!O:O,MATCH(B476,Vöruskrá!B:B,0))*C476/100000,""))</f>
        <v>1.017E-2</v>
      </c>
      <c r="M476" s="215">
        <f>IF(OR(B476="",C476=""),"",IFERROR(INDEX(Vöruskrá!P:P,MATCH(B476,Vöruskrá!B:B,0))*C476/100000,""))</f>
        <v>2.034E-2</v>
      </c>
      <c r="N476" s="215">
        <f>IF(OR(B476="",C476=""),"",IFERROR(INDEX(Vöruskrá!Q:Q,MATCH(B476,Vöruskrá!B:B,0))*C476/100000,""))</f>
        <v>0</v>
      </c>
      <c r="O476" s="216">
        <f>IF(OR(B476="",C476=""),"",IFERROR(C476/1000*INDEX(Vöruskrá!R:R,MATCH(B476,Vöruskrá!B:B,0))/1000,""))</f>
        <v>0</v>
      </c>
      <c r="P476" s="219"/>
      <c r="Q476" s="203"/>
      <c r="R476" s="27"/>
    </row>
    <row r="477" spans="1:18">
      <c r="A477" s="217"/>
      <c r="B477" s="217" t="s">
        <v>895</v>
      </c>
      <c r="C477" s="218">
        <v>5650</v>
      </c>
      <c r="D477" s="214" t="str">
        <f>IF(B477="","",IFERROR(INDEX(Vöruskrá!F:F,MATCH(B477,Vöruskrá!B:B,0)),""))</f>
        <v>Gerilsneydd **mjólk**, pálmaolía, kekkjavarnarefni (kartöflumjöl), salt, **mjólkursýrugerlar**, ostahleypir (örveruleg).</v>
      </c>
      <c r="E477" s="214" t="str">
        <f>IF(B477="","",IFERROR(IF(INDEX(Vöruskrá!G:G,MATCH(B477,Vöruskrá!B:B,0))="","Engir skráðir",INDEX(Vöruskrá!G:G,MATCH(B477,Vöruskrá!B:B,0))),"Engir skráðir"))</f>
        <v>Mjólk</v>
      </c>
      <c r="F477" s="214">
        <f>IF(B477="","",IFERROR(INDEX(Vöruskrá!H:H,MATCH(B477,Vöruskrá!B:B,0)),""))</f>
        <v>0</v>
      </c>
      <c r="G477" s="215">
        <f>IF(OR(B477="",C477=""),"",IFERROR(INDEX(Vöruskrá!J:J,MATCH(B477,Vöruskrá!B:B,0))*C477/100000,""))</f>
        <v>17.006499999999999</v>
      </c>
      <c r="H477" s="215">
        <f>IF(OR(B477="",C477=""),"",IFERROR(INDEX(Vöruskrá!K:K,MATCH(B477,Vöruskrá!B:B,0))*C477/100000,""))</f>
        <v>1.1865000000000001</v>
      </c>
      <c r="I477" s="215">
        <f>IF(OR(B477="",C477=""),"",IFERROR(INDEX(Vöruskrá!L:L,MATCH(B477,Vöruskrá!B:B,0))*C477/100000,""))</f>
        <v>0.67800000000000005</v>
      </c>
      <c r="J477" s="215">
        <f>IF(OR(B477="",C477=""),"",IFERROR(INDEX(Vöruskrá!M:M,MATCH(B477,Vöruskrá!B:B,0))*C477/100000,""))</f>
        <v>0.18079999999999999</v>
      </c>
      <c r="K477" s="215">
        <f>IF(OR(B477="",C477=""),"",IFERROR(INDEX(Vöruskrá!N:N,MATCH(B477,Vöruskrá!B:B,0))*C477/100000,""))</f>
        <v>5.6500000000000002E-2</v>
      </c>
      <c r="L477" s="215">
        <f>IF(OR(B477="",C477=""),"",IFERROR(INDEX(Vöruskrá!O:O,MATCH(B477,Vöruskrá!B:B,0))*C477/100000,""))</f>
        <v>1.3560000000000001</v>
      </c>
      <c r="M477" s="215">
        <f>IF(OR(B477="",C477=""),"",IFERROR(INDEX(Vöruskrá!P:P,MATCH(B477,Vöruskrá!B:B,0))*C477/100000,""))</f>
        <v>7.909999999999999E-2</v>
      </c>
      <c r="N477" s="215">
        <f>IF(OR(B477="",C477=""),"",IFERROR(INDEX(Vöruskrá!Q:Q,MATCH(B477,Vöruskrá!B:B,0))*C477/100000,""))</f>
        <v>0</v>
      </c>
      <c r="O477" s="216">
        <f>IF(OR(B477="",C477=""),"",IFERROR(C477/1000*INDEX(Vöruskrá!R:R,MATCH(B477,Vöruskrá!B:B,0))/1000,""))</f>
        <v>0</v>
      </c>
      <c r="P477" s="217"/>
      <c r="Q477" s="204"/>
      <c r="R477" s="6"/>
    </row>
    <row r="478" spans="1:18">
      <c r="A478" s="219"/>
      <c r="B478" s="219" t="s">
        <v>1010</v>
      </c>
      <c r="C478" s="220">
        <v>5650</v>
      </c>
      <c r="D478" s="214" t="str">
        <f>IF(B478="","",IFERROR(INDEX(Vöruskrá!F:F,MATCH(B478,Vöruskrá!B:B,0)),""))</f>
        <v>Laukur</v>
      </c>
      <c r="E478" s="214" t="str">
        <f>IF(B478="","",IFERROR(IF(INDEX(Vöruskrá!G:G,MATCH(B478,Vöruskrá!B:B,0))="","Engir skráðir",INDEX(Vöruskrá!G:G,MATCH(B478,Vöruskrá!B:B,0))),"Engir skráðir"))</f>
        <v>Engir skráðir</v>
      </c>
      <c r="F478" s="214">
        <f>IF(B478="","",IFERROR(INDEX(Vöruskrá!H:H,MATCH(B478,Vöruskrá!B:B,0)),""))</f>
        <v>0</v>
      </c>
      <c r="G478" s="215">
        <f>IF(OR(B478="",C478=""),"",IFERROR(INDEX(Vöruskrá!J:J,MATCH(B478,Vöruskrá!B:B,0))*C478/100000,""))</f>
        <v>2.2599999999999998</v>
      </c>
      <c r="H478" s="215">
        <f>IF(OR(B478="",C478=""),"",IFERROR(INDEX(Vöruskrá!K:K,MATCH(B478,Vöruskrá!B:B,0))*C478/100000,""))</f>
        <v>5.6499999999999996E-3</v>
      </c>
      <c r="I478" s="215">
        <f>IF(OR(B478="",C478=""),"",IFERROR(INDEX(Vöruskrá!L:L,MATCH(B478,Vöruskrá!B:B,0))*C478/100000,""))</f>
        <v>0</v>
      </c>
      <c r="J478" s="215">
        <f>IF(OR(B478="",C478=""),"",IFERROR(INDEX(Vöruskrá!M:M,MATCH(B478,Vöruskrá!B:B,0))*C478/100000,""))</f>
        <v>0.52545000000000008</v>
      </c>
      <c r="K478" s="215">
        <f>IF(OR(B478="",C478=""),"",IFERROR(INDEX(Vöruskrá!N:N,MATCH(B478,Vöruskrá!B:B,0))*C478/100000,""))</f>
        <v>0.23730000000000001</v>
      </c>
      <c r="L478" s="215">
        <f>IF(OR(B478="",C478=""),"",IFERROR(INDEX(Vöruskrá!O:O,MATCH(B478,Vöruskrá!B:B,0))*C478/100000,""))</f>
        <v>6.2150000000000011E-2</v>
      </c>
      <c r="M478" s="215">
        <f>IF(OR(B478="",C478=""),"",IFERROR(INDEX(Vöruskrá!P:P,MATCH(B478,Vöruskrá!B:B,0))*C478/100000,""))</f>
        <v>0</v>
      </c>
      <c r="N478" s="215">
        <f>IF(OR(B478="",C478=""),"",IFERROR(INDEX(Vöruskrá!Q:Q,MATCH(B478,Vöruskrá!B:B,0))*C478/100000,""))</f>
        <v>9.6049999999999996E-2</v>
      </c>
      <c r="O478" s="216">
        <f>IF(OR(B478="",C478=""),"",IFERROR(C478/1000*INDEX(Vöruskrá!R:R,MATCH(B478,Vöruskrá!B:B,0))/1000,""))</f>
        <v>0</v>
      </c>
      <c r="P478" s="219"/>
      <c r="Q478" s="203"/>
      <c r="R478" s="27"/>
    </row>
    <row r="479" spans="1:18">
      <c r="A479" s="217"/>
      <c r="B479" s="217" t="s">
        <v>299</v>
      </c>
      <c r="C479" s="218">
        <v>565</v>
      </c>
      <c r="D479" s="214" t="str">
        <f>IF(B479="","",IFERROR(INDEX(Vöruskrá!F:F,MATCH(B479,Vöruskrá!B:B,0)),""))</f>
        <v>Salt (salt, kekkjavarnarefni E535, lyftiefni E500).</v>
      </c>
      <c r="E479" s="214" t="str">
        <f>IF(B479="","",IFERROR(IF(INDEX(Vöruskrá!G:G,MATCH(B479,Vöruskrá!B:B,0))="","Engir skráðir",INDEX(Vöruskrá!G:G,MATCH(B479,Vöruskrá!B:B,0))),"Engir skráðir"))</f>
        <v>Engir skráðir</v>
      </c>
      <c r="F479" s="214" t="str">
        <f>IF(B479="","",IFERROR(INDEX(Vöruskrá!H:H,MATCH(B479,Vöruskrá!B:B,0)),""))</f>
        <v>Framleitt á svæði þar sem unnið er með mjólk, glúten, egg, sesam, sellerí, soja og sinnep.</v>
      </c>
      <c r="G479" s="215">
        <f>IF(OR(B479="",C479=""),"",IFERROR(INDEX(Vöruskrá!J:J,MATCH(B479,Vöruskrá!B:B,0))*C479/100000,""))</f>
        <v>0</v>
      </c>
      <c r="H479" s="215">
        <f>IF(OR(B479="",C479=""),"",IFERROR(INDEX(Vöruskrá!K:K,MATCH(B479,Vöruskrá!B:B,0))*C479/100000,""))</f>
        <v>0</v>
      </c>
      <c r="I479" s="215">
        <f>IF(OR(B479="",C479=""),"",IFERROR(INDEX(Vöruskrá!L:L,MATCH(B479,Vöruskrá!B:B,0))*C479/100000,""))</f>
        <v>0</v>
      </c>
      <c r="J479" s="215">
        <f>IF(OR(B479="",C479=""),"",IFERROR(INDEX(Vöruskrá!M:M,MATCH(B479,Vöruskrá!B:B,0))*C479/100000,""))</f>
        <v>0</v>
      </c>
      <c r="K479" s="215">
        <f>IF(OR(B479="",C479=""),"",IFERROR(INDEX(Vöruskrá!N:N,MATCH(B479,Vöruskrá!B:B,0))*C479/100000,""))</f>
        <v>0</v>
      </c>
      <c r="L479" s="215">
        <f>IF(OR(B479="",C479=""),"",IFERROR(INDEX(Vöruskrá!O:O,MATCH(B479,Vöruskrá!B:B,0))*C479/100000,""))</f>
        <v>0</v>
      </c>
      <c r="M479" s="215">
        <f>IF(OR(B479="",C479=""),"",IFERROR(INDEX(Vöruskrá!P:P,MATCH(B479,Vöruskrá!B:B,0))*C479/100000,""))</f>
        <v>0.56499999999999995</v>
      </c>
      <c r="N479" s="215">
        <f>IF(OR(B479="",C479=""),"",IFERROR(INDEX(Vöruskrá!Q:Q,MATCH(B479,Vöruskrá!B:B,0))*C479/100000,""))</f>
        <v>0</v>
      </c>
      <c r="O479" s="216">
        <f>IF(OR(B479="",C479=""),"",IFERROR(C479/1000*INDEX(Vöruskrá!R:R,MATCH(B479,Vöruskrá!B:B,0))/1000,""))</f>
        <v>0</v>
      </c>
      <c r="P479" s="217"/>
      <c r="Q479" s="249"/>
      <c r="R479" s="205"/>
    </row>
    <row r="480" spans="1:18" ht="62.5">
      <c r="A480" s="176" t="s">
        <v>3740</v>
      </c>
      <c r="B480" s="176"/>
      <c r="C480" s="177"/>
      <c r="D480" s="211" t="str">
        <f>_xlfn.TEXTJOIN(" | ",TRUE,D481:D488)</f>
        <v>Nautgripakjöt 100 %. | 0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v>
      </c>
      <c r="E480" s="211" t="str" cm="1">
        <f t="array" ref="E480">IFERROR(_xlfn.TEXTJOIN(", ",TRUE,_xlfn.UNIQUE(_xlfn._xlws.FILTER(E481:E488,(E481:E488&lt;&gt;"Engir skráðir")*(E481:E488&lt;&gt;"")))),"Engir skráðir")</f>
        <v>Mjólk, Engir</v>
      </c>
      <c r="F480" s="211"/>
      <c r="G480" s="212">
        <f>IFERROR(SUM(G481:G488)/(SUM($C$481:$C$488)/100000),"")</f>
        <v>122.05678056780569</v>
      </c>
      <c r="H480" s="212">
        <f>IFERROR(SUM(H481:H488)/(SUM($C$481:$C$488)/100000),"")</f>
        <v>7.1235612356123541</v>
      </c>
      <c r="I480" s="212">
        <f>IFERROR(SUM(I481:I488)/(SUM($C$481:$C$488)/100000),"")</f>
        <v>2.5738107381073809</v>
      </c>
      <c r="J480" s="212">
        <f>IFERROR(SUM(J481:J488)/(SUM($C$481:$C$488)/100000),"")</f>
        <v>3.0082650826508264</v>
      </c>
      <c r="K480" s="212">
        <f>IFERROR(SUM(K481:K488)/(SUM($C$481:$C$488)/100000),"")</f>
        <v>1.0293612936129362</v>
      </c>
      <c r="L480" s="212">
        <f>IFERROR(SUM(L481:L488)/(SUM($C$481:$C$488)/100000),"")</f>
        <v>11.560371603716034</v>
      </c>
      <c r="M480" s="212">
        <f>IFERROR(SUM(M481:M488)/(SUM($C$481:$C$488)/100000),"")</f>
        <v>1.4867918679186791</v>
      </c>
      <c r="N480" s="212">
        <f>IFERROR(SUM(N481:N488)/(SUM($C$481:$C$488)/100000),"")</f>
        <v>0.15060150601506014</v>
      </c>
      <c r="O480" s="213" t="str">
        <f>IF(OR(B480="",C480=""),"",IFERROR(C480/1000*INDEX(Vöruskrá!R:R,MATCH(B480,Vöruskrá!B:B,0))/1000,""))</f>
        <v/>
      </c>
      <c r="P480" s="245" t="s">
        <v>3741</v>
      </c>
      <c r="Q480" s="248" t="s">
        <v>3901</v>
      </c>
      <c r="R480" s="247" t="s">
        <v>3902</v>
      </c>
    </row>
    <row r="481" spans="1:18">
      <c r="A481" s="217"/>
      <c r="B481" s="217" t="s">
        <v>542</v>
      </c>
      <c r="C481" s="218">
        <v>45181</v>
      </c>
      <c r="D481" s="214" t="str">
        <f>IF(B481="","",IFERROR(INDEX(Vöruskrá!F:F,MATCH(B481,Vöruskrá!B:B,0)),""))</f>
        <v>Nautgripakjöt 100 %.</v>
      </c>
      <c r="E481" s="214" t="str">
        <f>IF(B481="","",IFERROR(IF(INDEX(Vöruskrá!G:G,MATCH(B481,Vöruskrá!B:B,0))="","Engir skráðir",INDEX(Vöruskrá!G:G,MATCH(B481,Vöruskrá!B:B,0))),"Engir skráðir"))</f>
        <v>Engir skráðir</v>
      </c>
      <c r="F481" s="214">
        <f>IF(B481="","",IFERROR(INDEX(Vöruskrá!H:H,MATCH(B481,Vöruskrá!B:B,0)),""))</f>
        <v>0</v>
      </c>
      <c r="G481" s="215">
        <f>IF(OR(B481="",C481=""),"",IFERROR(INDEX(Vöruskrá!J:J,MATCH(B481,Vöruskrá!B:B,0))*C481/100000,""))</f>
        <v>80.873990000000006</v>
      </c>
      <c r="H481" s="215">
        <f>IF(OR(B481="",C481=""),"",IFERROR(INDEX(Vöruskrá!K:K,MATCH(B481,Vöruskrá!B:B,0))*C481/100000,""))</f>
        <v>4.9699099999999996</v>
      </c>
      <c r="I481" s="215">
        <f>IF(OR(B481="",C481=""),"",IFERROR(INDEX(Vöruskrá!L:L,MATCH(B481,Vöruskrá!B:B,0))*C481/100000,""))</f>
        <v>1.4006110000000001</v>
      </c>
      <c r="J481" s="215">
        <f>IF(OR(B481="",C481=""),"",IFERROR(INDEX(Vöruskrá!M:M,MATCH(B481,Vöruskrá!B:B,0))*C481/100000,""))</f>
        <v>0</v>
      </c>
      <c r="K481" s="215">
        <f>IF(OR(B481="",C481=""),"",IFERROR(INDEX(Vöruskrá!N:N,MATCH(B481,Vöruskrá!B:B,0))*C481/100000,""))</f>
        <v>0</v>
      </c>
      <c r="L481" s="215">
        <f>IF(OR(B481="",C481=""),"",IFERROR(INDEX(Vöruskrá!O:O,MATCH(B481,Vöruskrá!B:B,0))*C481/100000,""))</f>
        <v>9.0361999999999991</v>
      </c>
      <c r="M481" s="215">
        <f>IF(OR(B481="",C481=""),"",IFERROR(INDEX(Vöruskrá!P:P,MATCH(B481,Vöruskrá!B:B,0))*C481/100000,""))</f>
        <v>9.0362000000000012E-2</v>
      </c>
      <c r="N481" s="215">
        <f>IF(OR(B481="",C481=""),"",IFERROR(INDEX(Vöruskrá!Q:Q,MATCH(B481,Vöruskrá!B:B,0))*C481/100000,""))</f>
        <v>0</v>
      </c>
      <c r="O481" s="216">
        <f>IF(OR(B481="",C481=""),"",IFERROR(C481/1000*INDEX(Vöruskrá!R:R,MATCH(B481,Vöruskrá!B:B,0))/1000,""))</f>
        <v>0</v>
      </c>
      <c r="P481" s="217"/>
      <c r="Q481" s="246"/>
      <c r="R481" s="210"/>
    </row>
    <row r="482" spans="1:18">
      <c r="A482" s="219"/>
      <c r="B482" s="219" t="s">
        <v>3657</v>
      </c>
      <c r="C482" s="220">
        <v>18825</v>
      </c>
      <c r="D482" s="214">
        <f>IF(B482="","",IFERROR(INDEX(Vöruskrá!F:F,MATCH(B482,Vöruskrá!B:B,0)),""))</f>
        <v>0</v>
      </c>
      <c r="E482" s="214" t="str">
        <f>IF(B482="","",IFERROR(IF(INDEX(Vöruskrá!G:G,MATCH(B482,Vöruskrá!B:B,0))="","Engir skráðir",INDEX(Vöruskrá!G:G,MATCH(B482,Vöruskrá!B:B,0))),"Engir skráðir"))</f>
        <v>Engir skráðir</v>
      </c>
      <c r="F482" s="214">
        <f>IF(B482="","",IFERROR(INDEX(Vöruskrá!H:H,MATCH(B482,Vöruskrá!B:B,0)),""))</f>
        <v>0</v>
      </c>
      <c r="G482" s="215">
        <f>IF(OR(B482="",C482=""),"",IFERROR(INDEX(Vöruskrá!J:J,MATCH(B482,Vöruskrá!B:B,0))*C482/100000,""))</f>
        <v>0</v>
      </c>
      <c r="H482" s="215">
        <f>IF(OR(B482="",C482=""),"",IFERROR(INDEX(Vöruskrá!K:K,MATCH(B482,Vöruskrá!B:B,0))*C482/100000,""))</f>
        <v>0</v>
      </c>
      <c r="I482" s="215">
        <f>IF(OR(B482="",C482=""),"",IFERROR(INDEX(Vöruskrá!L:L,MATCH(B482,Vöruskrá!B:B,0))*C482/100000,""))</f>
        <v>0</v>
      </c>
      <c r="J482" s="215">
        <f>IF(OR(B482="",C482=""),"",IFERROR(INDEX(Vöruskrá!M:M,MATCH(B482,Vöruskrá!B:B,0))*C482/100000,""))</f>
        <v>0</v>
      </c>
      <c r="K482" s="215">
        <f>IF(OR(B482="",C482=""),"",IFERROR(INDEX(Vöruskrá!N:N,MATCH(B482,Vöruskrá!B:B,0))*C482/100000,""))</f>
        <v>0</v>
      </c>
      <c r="L482" s="215">
        <f>IF(OR(B482="",C482=""),"",IFERROR(INDEX(Vöruskrá!O:O,MATCH(B482,Vöruskrá!B:B,0))*C482/100000,""))</f>
        <v>0</v>
      </c>
      <c r="M482" s="215">
        <f>IF(OR(B482="",C482=""),"",IFERROR(INDEX(Vöruskrá!P:P,MATCH(B482,Vöruskrá!B:B,0))*C482/100000,""))</f>
        <v>0</v>
      </c>
      <c r="N482" s="215">
        <f>IF(OR(B482="",C482=""),"",IFERROR(INDEX(Vöruskrá!Q:Q,MATCH(B482,Vöruskrá!B:B,0))*C482/100000,""))</f>
        <v>0</v>
      </c>
      <c r="O482" s="216">
        <f>IF(OR(B482="",C482=""),"",IFERROR(C482/1000*INDEX(Vöruskrá!R:R,MATCH(B482,Vöruskrá!B:B,0))/1000,""))</f>
        <v>0</v>
      </c>
      <c r="P482" s="219"/>
      <c r="Q482" s="203"/>
      <c r="R482" s="27"/>
    </row>
    <row r="483" spans="1:18">
      <c r="A483" s="217"/>
      <c r="B483" s="217" t="s">
        <v>743</v>
      </c>
      <c r="C483" s="218">
        <v>15060</v>
      </c>
      <c r="D483" s="214" t="str">
        <f>IF(B483="","",IFERROR(INDEX(Vöruskrá!F:F,MATCH(B483,Vöruskrá!B:B,0)),""))</f>
        <v>Tómatar 100%.</v>
      </c>
      <c r="E483" s="214" t="str">
        <f>IF(B483="","",IFERROR(IF(INDEX(Vöruskrá!G:G,MATCH(B483,Vöruskrá!B:B,0))="","Engir skráðir",INDEX(Vöruskrá!G:G,MATCH(B483,Vöruskrá!B:B,0))),"Engir skráðir"))</f>
        <v>Engir skráðir</v>
      </c>
      <c r="F483" s="214">
        <f>IF(B483="","",IFERROR(INDEX(Vöruskrá!H:H,MATCH(B483,Vöruskrá!B:B,0)),""))</f>
        <v>0</v>
      </c>
      <c r="G483" s="215">
        <f>IF(OR(B483="",C483=""),"",IFERROR(INDEX(Vöruskrá!J:J,MATCH(B483,Vöruskrá!B:B,0))*C483/100000,""))</f>
        <v>4.2168000000000001</v>
      </c>
      <c r="H483" s="215">
        <f>IF(OR(B483="",C483=""),"",IFERROR(INDEX(Vöruskrá!K:K,MATCH(B483,Vöruskrá!B:B,0))*C483/100000,""))</f>
        <v>1.506E-2</v>
      </c>
      <c r="I483" s="215">
        <f>IF(OR(B483="",C483=""),"",IFERROR(INDEX(Vöruskrá!L:L,MATCH(B483,Vöruskrá!B:B,0))*C483/100000,""))</f>
        <v>0</v>
      </c>
      <c r="J483" s="215">
        <f>IF(OR(B483="",C483=""),"",IFERROR(INDEX(Vöruskrá!M:M,MATCH(B483,Vöruskrá!B:B,0))*C483/100000,""))</f>
        <v>0.753</v>
      </c>
      <c r="K483" s="215">
        <f>IF(OR(B483="",C483=""),"",IFERROR(INDEX(Vöruskrá!N:N,MATCH(B483,Vöruskrá!B:B,0))*C483/100000,""))</f>
        <v>0.51204000000000005</v>
      </c>
      <c r="L483" s="215">
        <f>IF(OR(B483="",C483=""),"",IFERROR(INDEX(Vöruskrá!O:O,MATCH(B483,Vöruskrá!B:B,0))*C483/100000,""))</f>
        <v>0.22589999999999999</v>
      </c>
      <c r="M483" s="215">
        <f>IF(OR(B483="",C483=""),"",IFERROR(INDEX(Vöruskrá!P:P,MATCH(B483,Vöruskrá!B:B,0))*C483/100000,""))</f>
        <v>0</v>
      </c>
      <c r="N483" s="215">
        <f>IF(OR(B483="",C483=""),"",IFERROR(INDEX(Vöruskrá!Q:Q,MATCH(B483,Vöruskrá!B:B,0))*C483/100000,""))</f>
        <v>0</v>
      </c>
      <c r="O483" s="216">
        <f>IF(OR(B483="",C483=""),"",IFERROR(C483/1000*INDEX(Vöruskrá!R:R,MATCH(B483,Vöruskrá!B:B,0))/1000,""))</f>
        <v>0</v>
      </c>
      <c r="P483" s="217"/>
      <c r="Q483" s="204"/>
      <c r="R483" s="6"/>
    </row>
    <row r="484" spans="1:18">
      <c r="A484" s="219"/>
      <c r="B484" s="219" t="s">
        <v>489</v>
      </c>
      <c r="C484" s="220">
        <v>1506</v>
      </c>
      <c r="D484" s="214" t="str">
        <f>IF(B484="","",IFERROR(INDEX(Vöruskrá!F:F,MATCH(B484,Vöruskrá!B:B,0)),""))</f>
        <v>Salt, chilipipar, kúmen, hvítlaukur, svartur pipar, cayennepipar, laukur, engifer, sykur, sýrustillir (sítrónusýra), kekkjavarnarefni (E552), repjuolía, kryddþykkni.</v>
      </c>
      <c r="E484" s="214" t="str">
        <f>IF(B484="","",IFERROR(IF(INDEX(Vöruskrá!G:G,MATCH(B484,Vöruskrá!B:B,0))="","Engir skráðir",INDEX(Vöruskrá!G:G,MATCH(B484,Vöruskrá!B:B,0))),"Engir skráðir"))</f>
        <v>Engir skráðir</v>
      </c>
      <c r="F484" s="214" t="str">
        <f>IF(B484="","",IFERROR(INDEX(Vöruskrá!H:H,MATCH(B484,Vöruskrá!B:B,0)),""))</f>
        <v>Framleitt á svæði þar sem unnið er með glúten, fisk, krabbadýr, lindýr, mjólk, soja, sellerí, sinnep og sesam.</v>
      </c>
      <c r="G484" s="215">
        <f>IF(OR(B484="",C484=""),"",IFERROR(INDEX(Vöruskrá!J:J,MATCH(B484,Vöruskrá!B:B,0))*C484/100000,""))</f>
        <v>3.3433199999999998</v>
      </c>
      <c r="H484" s="215">
        <f>IF(OR(B484="",C484=""),"",IFERROR(INDEX(Vöruskrá!K:K,MATCH(B484,Vöruskrá!B:B,0))*C484/100000,""))</f>
        <v>9.0359999999999996E-2</v>
      </c>
      <c r="I484" s="215">
        <f>IF(OR(B484="",C484=""),"",IFERROR(INDEX(Vöruskrá!L:L,MATCH(B484,Vöruskrá!B:B,0))*C484/100000,""))</f>
        <v>1.3554E-2</v>
      </c>
      <c r="J484" s="215">
        <f>IF(OR(B484="",C484=""),"",IFERROR(INDEX(Vöruskrá!M:M,MATCH(B484,Vöruskrá!B:B,0))*C484/100000,""))</f>
        <v>0.45179999999999998</v>
      </c>
      <c r="K484" s="215">
        <f>IF(OR(B484="",C484=""),"",IFERROR(INDEX(Vöruskrá!N:N,MATCH(B484,Vöruskrá!B:B,0))*C484/100000,""))</f>
        <v>6.927599999999999E-2</v>
      </c>
      <c r="L484" s="215">
        <f>IF(OR(B484="",C484=""),"",IFERROR(INDEX(Vöruskrá!O:O,MATCH(B484,Vöruskrá!B:B,0))*C484/100000,""))</f>
        <v>0.10692600000000001</v>
      </c>
      <c r="M484" s="215">
        <f>IF(OR(B484="",C484=""),"",IFERROR(INDEX(Vöruskrá!P:P,MATCH(B484,Vöruskrá!B:B,0))*C484/100000,""))</f>
        <v>0.67769999999999997</v>
      </c>
      <c r="N484" s="215">
        <f>IF(OR(B484="",C484=""),"",IFERROR(INDEX(Vöruskrá!Q:Q,MATCH(B484,Vöruskrá!B:B,0))*C484/100000,""))</f>
        <v>0</v>
      </c>
      <c r="O484" s="216">
        <f>IF(OR(B484="",C484=""),"",IFERROR(C484/1000*INDEX(Vöruskrá!R:R,MATCH(B484,Vöruskrá!B:B,0))/1000,""))</f>
        <v>0</v>
      </c>
      <c r="P484" s="219"/>
      <c r="Q484" s="203"/>
      <c r="R484" s="27"/>
    </row>
    <row r="485" spans="1:18">
      <c r="A485" s="217"/>
      <c r="B485" s="217" t="s">
        <v>895</v>
      </c>
      <c r="C485" s="218">
        <v>7530</v>
      </c>
      <c r="D485" s="214" t="str">
        <f>IF(B485="","",IFERROR(INDEX(Vöruskrá!F:F,MATCH(B485,Vöruskrá!B:B,0)),""))</f>
        <v>Gerilsneydd **mjólk**, pálmaolía, kekkjavarnarefni (kartöflumjöl), salt, **mjólkursýrugerlar**, ostahleypir (örveruleg).</v>
      </c>
      <c r="E485" s="214" t="str">
        <f>IF(B485="","",IFERROR(IF(INDEX(Vöruskrá!G:G,MATCH(B485,Vöruskrá!B:B,0))="","Engir skráðir",INDEX(Vöruskrá!G:G,MATCH(B485,Vöruskrá!B:B,0))),"Engir skráðir"))</f>
        <v>Mjólk</v>
      </c>
      <c r="F485" s="214">
        <f>IF(B485="","",IFERROR(INDEX(Vöruskrá!H:H,MATCH(B485,Vöruskrá!B:B,0)),""))</f>
        <v>0</v>
      </c>
      <c r="G485" s="215">
        <f>IF(OR(B485="",C485=""),"",IFERROR(INDEX(Vöruskrá!J:J,MATCH(B485,Vöruskrá!B:B,0))*C485/100000,""))</f>
        <v>22.665299999999998</v>
      </c>
      <c r="H485" s="215">
        <f>IF(OR(B485="",C485=""),"",IFERROR(INDEX(Vöruskrá!K:K,MATCH(B485,Vöruskrá!B:B,0))*C485/100000,""))</f>
        <v>1.5812999999999999</v>
      </c>
      <c r="I485" s="215">
        <f>IF(OR(B485="",C485=""),"",IFERROR(INDEX(Vöruskrá!L:L,MATCH(B485,Vöruskrá!B:B,0))*C485/100000,""))</f>
        <v>0.90359999999999996</v>
      </c>
      <c r="J485" s="215">
        <f>IF(OR(B485="",C485=""),"",IFERROR(INDEX(Vöruskrá!M:M,MATCH(B485,Vöruskrá!B:B,0))*C485/100000,""))</f>
        <v>0.24096000000000001</v>
      </c>
      <c r="K485" s="215">
        <f>IF(OR(B485="",C485=""),"",IFERROR(INDEX(Vöruskrá!N:N,MATCH(B485,Vöruskrá!B:B,0))*C485/100000,""))</f>
        <v>7.5300000000000006E-2</v>
      </c>
      <c r="L485" s="215">
        <f>IF(OR(B485="",C485=""),"",IFERROR(INDEX(Vöruskrá!O:O,MATCH(B485,Vöruskrá!B:B,0))*C485/100000,""))</f>
        <v>1.8071999999999999</v>
      </c>
      <c r="M485" s="215">
        <f>IF(OR(B485="",C485=""),"",IFERROR(INDEX(Vöruskrá!P:P,MATCH(B485,Vöruskrá!B:B,0))*C485/100000,""))</f>
        <v>0.10542</v>
      </c>
      <c r="N485" s="215">
        <f>IF(OR(B485="",C485=""),"",IFERROR(INDEX(Vöruskrá!Q:Q,MATCH(B485,Vöruskrá!B:B,0))*C485/100000,""))</f>
        <v>0</v>
      </c>
      <c r="O485" s="216">
        <f>IF(OR(B485="",C485=""),"",IFERROR(C485/1000*INDEX(Vöruskrá!R:R,MATCH(B485,Vöruskrá!B:B,0))/1000,""))</f>
        <v>0</v>
      </c>
      <c r="P485" s="217"/>
      <c r="Q485" s="204"/>
      <c r="R485" s="6"/>
    </row>
    <row r="486" spans="1:18">
      <c r="A486" s="219"/>
      <c r="B486" s="219" t="s">
        <v>483</v>
      </c>
      <c r="C486" s="220">
        <v>3765</v>
      </c>
      <c r="D486" s="214" t="str">
        <f>IF(B486="","",IFERROR(INDEX(Vöruskrá!F:F,MATCH(B486,Vöruskrá!B:B,0)),""))</f>
        <v>**Undanrenna** og **rjómi**, sýrður með mjólkursýrugerlum, gelatín, ostahleypir.</v>
      </c>
      <c r="E486" s="214" t="str">
        <f>IF(B486="","",IFERROR(IF(INDEX(Vöruskrá!G:G,MATCH(B486,Vöruskrá!B:B,0))="","Engir skráðir",INDEX(Vöruskrá!G:G,MATCH(B486,Vöruskrá!B:B,0))),"Engir skráðir"))</f>
        <v>Mjólk</v>
      </c>
      <c r="F486" s="214">
        <f>IF(B486="","",IFERROR(INDEX(Vöruskrá!H:H,MATCH(B486,Vöruskrá!B:B,0)),""))</f>
        <v>0</v>
      </c>
      <c r="G486" s="215">
        <f>IF(OR(B486="",C486=""),"",IFERROR(INDEX(Vöruskrá!J:J,MATCH(B486,Vöruskrá!B:B,0))*C486/100000,""))</f>
        <v>4.4803499999999996</v>
      </c>
      <c r="H486" s="215">
        <f>IF(OR(B486="",C486=""),"",IFERROR(INDEX(Vöruskrá!K:K,MATCH(B486,Vöruskrá!B:B,0))*C486/100000,""))</f>
        <v>0.3765</v>
      </c>
      <c r="I486" s="215">
        <f>IF(OR(B486="",C486=""),"",IFERROR(INDEX(Vöruskrá!L:L,MATCH(B486,Vöruskrá!B:B,0))*C486/100000,""))</f>
        <v>0.24096000000000001</v>
      </c>
      <c r="J486" s="215">
        <f>IF(OR(B486="",C486=""),"",IFERROR(INDEX(Vöruskrá!M:M,MATCH(B486,Vöruskrá!B:B,0))*C486/100000,""))</f>
        <v>0.131775</v>
      </c>
      <c r="K486" s="215">
        <f>IF(OR(B486="",C486=""),"",IFERROR(INDEX(Vöruskrá!N:N,MATCH(B486,Vöruskrá!B:B,0))*C486/100000,""))</f>
        <v>0.131775</v>
      </c>
      <c r="L486" s="215">
        <f>IF(OR(B486="",C486=""),"",IFERROR(INDEX(Vöruskrá!O:O,MATCH(B486,Vöruskrá!B:B,0))*C486/100000,""))</f>
        <v>0.14307</v>
      </c>
      <c r="M486" s="215">
        <f>IF(OR(B486="",C486=""),"",IFERROR(INDEX(Vöruskrá!P:P,MATCH(B486,Vöruskrá!B:B,0))*C486/100000,""))</f>
        <v>3.7650000000000001E-3</v>
      </c>
      <c r="N486" s="215">
        <f>IF(OR(B486="",C486=""),"",IFERROR(INDEX(Vöruskrá!Q:Q,MATCH(B486,Vöruskrá!B:B,0))*C486/100000,""))</f>
        <v>0</v>
      </c>
      <c r="O486" s="216">
        <f>IF(OR(B486="",C486=""),"",IFERROR(C486/1000*INDEX(Vöruskrá!R:R,MATCH(B486,Vöruskrá!B:B,0))/1000,""))</f>
        <v>0</v>
      </c>
      <c r="P486" s="219"/>
      <c r="Q486" s="203"/>
      <c r="R486" s="27"/>
    </row>
    <row r="487" spans="1:18">
      <c r="A487" s="217"/>
      <c r="B487" s="217" t="s">
        <v>1097</v>
      </c>
      <c r="C487" s="218">
        <v>7530</v>
      </c>
      <c r="D487" s="214" t="str">
        <f>IF(B487="","",IFERROR(INDEX(Vöruskrá!F:F,MATCH(B487,Vöruskrá!B:B,0)),""))</f>
        <v>Maís (Zea mays)</v>
      </c>
      <c r="E487" s="214" t="str">
        <f>IF(B487="","",IFERROR(IF(INDEX(Vöruskrá!G:G,MATCH(B487,Vöruskrá!B:B,0))="","Engir skráðir",INDEX(Vöruskrá!G:G,MATCH(B487,Vöruskrá!B:B,0))),"Engir skráðir"))</f>
        <v>Engir</v>
      </c>
      <c r="F487" s="214" t="str">
        <f>IF(B487="","",IFERROR(INDEX(Vöruskrá!H:H,MATCH(B487,Vöruskrá!B:B,0)),""))</f>
        <v>https://garri.overcastcdn.com/documents/42001141.pdf</v>
      </c>
      <c r="G487" s="215">
        <f>IF(OR(B487="",C487=""),"",IFERROR(INDEX(Vöruskrá!J:J,MATCH(B487,Vöruskrá!B:B,0))*C487/100000,""))</f>
        <v>6.4757999999999996</v>
      </c>
      <c r="H487" s="215">
        <f>IF(OR(B487="",C487=""),"",IFERROR(INDEX(Vöruskrá!K:K,MATCH(B487,Vöruskrá!B:B,0))*C487/100000,""))</f>
        <v>9.0359999999999996E-2</v>
      </c>
      <c r="I487" s="215">
        <f>IF(OR(B487="",C487=""),"",IFERROR(INDEX(Vöruskrá!L:L,MATCH(B487,Vöruskrá!B:B,0))*C487/100000,""))</f>
        <v>1.506E-2</v>
      </c>
      <c r="J487" s="215">
        <f>IF(OR(B487="",C487=""),"",IFERROR(INDEX(Vöruskrá!M:M,MATCH(B487,Vöruskrá!B:B,0))*C487/100000,""))</f>
        <v>1.4307000000000001</v>
      </c>
      <c r="K487" s="215">
        <f>IF(OR(B487="",C487=""),"",IFERROR(INDEX(Vöruskrá!N:N,MATCH(B487,Vöruskrá!B:B,0))*C487/100000,""))</f>
        <v>0.24096000000000001</v>
      </c>
      <c r="L487" s="215">
        <f>IF(OR(B487="",C487=""),"",IFERROR(INDEX(Vöruskrá!O:O,MATCH(B487,Vöruskrá!B:B,0))*C487/100000,""))</f>
        <v>0.24096000000000001</v>
      </c>
      <c r="M487" s="215">
        <f>IF(OR(B487="",C487=""),"",IFERROR(INDEX(Vöruskrá!P:P,MATCH(B487,Vöruskrá!B:B,0))*C487/100000,""))</f>
        <v>7.5300000000000002E-3</v>
      </c>
      <c r="N487" s="215">
        <f>IF(OR(B487="",C487=""),"",IFERROR(INDEX(Vöruskrá!Q:Q,MATCH(B487,Vöruskrá!B:B,0))*C487/100000,""))</f>
        <v>0.15060000000000001</v>
      </c>
      <c r="O487" s="216">
        <f>IF(OR(B487="",C487=""),"",IFERROR(C487/1000*INDEX(Vöruskrá!R:R,MATCH(B487,Vöruskrá!B:B,0))/1000,""))</f>
        <v>0</v>
      </c>
      <c r="P487" s="217"/>
      <c r="Q487" s="204"/>
      <c r="R487" s="6"/>
    </row>
    <row r="488" spans="1:18">
      <c r="A488" s="219"/>
      <c r="B488" s="219" t="s">
        <v>299</v>
      </c>
      <c r="C488" s="220">
        <v>602</v>
      </c>
      <c r="D488" s="214" t="str">
        <f>IF(B488="","",IFERROR(INDEX(Vöruskrá!F:F,MATCH(B488,Vöruskrá!B:B,0)),""))</f>
        <v>Salt (salt, kekkjavarnarefni E535, lyftiefni E500).</v>
      </c>
      <c r="E488" s="214" t="str">
        <f>IF(B488="","",IFERROR(IF(INDEX(Vöruskrá!G:G,MATCH(B488,Vöruskrá!B:B,0))="","Engir skráðir",INDEX(Vöruskrá!G:G,MATCH(B488,Vöruskrá!B:B,0))),"Engir skráðir"))</f>
        <v>Engir skráðir</v>
      </c>
      <c r="F488" s="214" t="str">
        <f>IF(B488="","",IFERROR(INDEX(Vöruskrá!H:H,MATCH(B488,Vöruskrá!B:B,0)),""))</f>
        <v>Framleitt á svæði þar sem unnið er með mjólk, glúten, egg, sesam, sellerí, soja og sinnep.</v>
      </c>
      <c r="G488" s="215">
        <f>IF(OR(B488="",C488=""),"",IFERROR(INDEX(Vöruskrá!J:J,MATCH(B488,Vöruskrá!B:B,0))*C488/100000,""))</f>
        <v>0</v>
      </c>
      <c r="H488" s="215">
        <f>IF(OR(B488="",C488=""),"",IFERROR(INDEX(Vöruskrá!K:K,MATCH(B488,Vöruskrá!B:B,0))*C488/100000,""))</f>
        <v>0</v>
      </c>
      <c r="I488" s="215">
        <f>IF(OR(B488="",C488=""),"",IFERROR(INDEX(Vöruskrá!L:L,MATCH(B488,Vöruskrá!B:B,0))*C488/100000,""))</f>
        <v>0</v>
      </c>
      <c r="J488" s="215">
        <f>IF(OR(B488="",C488=""),"",IFERROR(INDEX(Vöruskrá!M:M,MATCH(B488,Vöruskrá!B:B,0))*C488/100000,""))</f>
        <v>0</v>
      </c>
      <c r="K488" s="215">
        <f>IF(OR(B488="",C488=""),"",IFERROR(INDEX(Vöruskrá!N:N,MATCH(B488,Vöruskrá!B:B,0))*C488/100000,""))</f>
        <v>0</v>
      </c>
      <c r="L488" s="215">
        <f>IF(OR(B488="",C488=""),"",IFERROR(INDEX(Vöruskrá!O:O,MATCH(B488,Vöruskrá!B:B,0))*C488/100000,""))</f>
        <v>0</v>
      </c>
      <c r="M488" s="215">
        <f>IF(OR(B488="",C488=""),"",IFERROR(INDEX(Vöruskrá!P:P,MATCH(B488,Vöruskrá!B:B,0))*C488/100000,""))</f>
        <v>0.60199999999999998</v>
      </c>
      <c r="N488" s="215">
        <f>IF(OR(B488="",C488=""),"",IFERROR(INDEX(Vöruskrá!Q:Q,MATCH(B488,Vöruskrá!B:B,0))*C488/100000,""))</f>
        <v>0</v>
      </c>
      <c r="O488" s="216">
        <f>IF(OR(B488="",C488=""),"",IFERROR(C488/1000*INDEX(Vöruskrá!R:R,MATCH(B488,Vöruskrá!B:B,0))/1000,""))</f>
        <v>0</v>
      </c>
      <c r="P488" s="219"/>
      <c r="Q488" s="250"/>
      <c r="R488" s="251"/>
    </row>
    <row r="489" spans="1:18" ht="37.5">
      <c r="A489" s="176" t="s">
        <v>3742</v>
      </c>
      <c r="B489" s="176"/>
      <c r="C489" s="177"/>
      <c r="D489" s="211" t="str">
        <f>_xlfn.TEXTJOIN(" | ",TRUE,D490:D496)</f>
        <v>Nautgripakjöt 100 %. | Tómatar 100%. | Laukur | Hvítlaukur | Tómatar | Salt (salt, kekkjavarnarefni E535, lyftiefni E500). | Svartur pipar 100% (Piper nigrum), hitaþurrkað.</v>
      </c>
      <c r="E489" s="211" t="str" cm="1">
        <f t="array" ref="E489">IFERROR(_xlfn.TEXTJOIN(", ",TRUE,_xlfn.UNIQUE(_xlfn._xlws.FILTER(E490:E496,(E490:E496&lt;&gt;"Engir skráðir")*(E490:E496&lt;&gt;"")))),"Engir skráðir")</f>
        <v>Engir skráðir</v>
      </c>
      <c r="F489" s="211"/>
      <c r="G489" s="212">
        <f>IFERROR(SUM(G490:G496)/(SUM($C$490:$C$496)/100000),"")</f>
        <v>119.50317372705945</v>
      </c>
      <c r="H489" s="212">
        <f>IFERROR(SUM(H490:H496)/(SUM($C$490:$C$496)/100000),"")</f>
        <v>6.3314019594314894</v>
      </c>
      <c r="I489" s="212">
        <f>IFERROR(SUM(I490:I496)/(SUM($C$490:$C$496)/100000),"")</f>
        <v>1.7701973230302197</v>
      </c>
      <c r="J489" s="212">
        <f>IFERROR(SUM(J490:J496)/(SUM($C$490:$C$496)/100000),"")</f>
        <v>3.3480805850696846</v>
      </c>
      <c r="K489" s="212">
        <f>IFERROR(SUM(K490:K496)/(SUM($C$490:$C$496)/100000),"")</f>
        <v>1.7776431626880087</v>
      </c>
      <c r="L489" s="212">
        <f>IFERROR(SUM(L490:L496)/(SUM($C$490:$C$496)/100000),"")</f>
        <v>12.190974196219125</v>
      </c>
      <c r="M489" s="212">
        <f>IFERROR(SUM(M490:M496)/(SUM($C$490:$C$496)/100000),"")</f>
        <v>1.0664537049813716</v>
      </c>
      <c r="N489" s="212">
        <f>IFERROR(SUM(N490:N496)/(SUM($C$490:$C$496)/100000),"")</f>
        <v>0.18137436180488478</v>
      </c>
      <c r="O489" s="213" t="str">
        <f>IF(OR(B489="",C489=""),"",IFERROR(C489/1000*INDEX(Vöruskrá!R:R,MATCH(B489,Vöruskrá!B:B,0))/1000,""))</f>
        <v/>
      </c>
      <c r="P489" s="245" t="s">
        <v>3743</v>
      </c>
      <c r="Q489" s="244" t="s">
        <v>3903</v>
      </c>
      <c r="R489" s="243" t="s">
        <v>3904</v>
      </c>
    </row>
    <row r="490" spans="1:18">
      <c r="A490" s="217"/>
      <c r="B490" s="217" t="s">
        <v>542</v>
      </c>
      <c r="C490" s="218">
        <v>41294</v>
      </c>
      <c r="D490" s="214" t="str">
        <f>IF(B490="","",IFERROR(INDEX(Vöruskrá!F:F,MATCH(B490,Vöruskrá!B:B,0)),""))</f>
        <v>Nautgripakjöt 100 %.</v>
      </c>
      <c r="E490" s="214" t="str">
        <f>IF(B490="","",IFERROR(IF(INDEX(Vöruskrá!G:G,MATCH(B490,Vöruskrá!B:B,0))="","Engir skráðir",INDEX(Vöruskrá!G:G,MATCH(B490,Vöruskrá!B:B,0))),"Engir skráðir"))</f>
        <v>Engir skráðir</v>
      </c>
      <c r="F490" s="214">
        <f>IF(B490="","",IFERROR(INDEX(Vöruskrá!H:H,MATCH(B490,Vöruskrá!B:B,0)),""))</f>
        <v>0</v>
      </c>
      <c r="G490" s="215">
        <f>IF(OR(B490="",C490=""),"",IFERROR(INDEX(Vöruskrá!J:J,MATCH(B490,Vöruskrá!B:B,0))*C490/100000,""))</f>
        <v>73.916259999999994</v>
      </c>
      <c r="H490" s="215">
        <f>IF(OR(B490="",C490=""),"",IFERROR(INDEX(Vöruskrá!K:K,MATCH(B490,Vöruskrá!B:B,0))*C490/100000,""))</f>
        <v>4.5423400000000003</v>
      </c>
      <c r="I490" s="215">
        <f>IF(OR(B490="",C490=""),"",IFERROR(INDEX(Vöruskrá!L:L,MATCH(B490,Vöruskrá!B:B,0))*C490/100000,""))</f>
        <v>1.2801140000000002</v>
      </c>
      <c r="J490" s="215">
        <f>IF(OR(B490="",C490=""),"",IFERROR(INDEX(Vöruskrá!M:M,MATCH(B490,Vöruskrá!B:B,0))*C490/100000,""))</f>
        <v>0</v>
      </c>
      <c r="K490" s="215">
        <f>IF(OR(B490="",C490=""),"",IFERROR(INDEX(Vöruskrá!N:N,MATCH(B490,Vöruskrá!B:B,0))*C490/100000,""))</f>
        <v>0</v>
      </c>
      <c r="L490" s="215">
        <f>IF(OR(B490="",C490=""),"",IFERROR(INDEX(Vöruskrá!O:O,MATCH(B490,Vöruskrá!B:B,0))*C490/100000,""))</f>
        <v>8.2588000000000008</v>
      </c>
      <c r="M490" s="215">
        <f>IF(OR(B490="",C490=""),"",IFERROR(INDEX(Vöruskrá!P:P,MATCH(B490,Vöruskrá!B:B,0))*C490/100000,""))</f>
        <v>8.2588000000000009E-2</v>
      </c>
      <c r="N490" s="215">
        <f>IF(OR(B490="",C490=""),"",IFERROR(INDEX(Vöruskrá!Q:Q,MATCH(B490,Vöruskrá!B:B,0))*C490/100000,""))</f>
        <v>0</v>
      </c>
      <c r="O490" s="216">
        <f>IF(OR(B490="",C490=""),"",IFERROR(C490/1000*INDEX(Vöruskrá!R:R,MATCH(B490,Vöruskrá!B:B,0))/1000,""))</f>
        <v>0</v>
      </c>
      <c r="P490" s="217"/>
      <c r="Q490" s="252"/>
      <c r="R490" s="253"/>
    </row>
    <row r="491" spans="1:18">
      <c r="A491" s="219"/>
      <c r="B491" s="219" t="s">
        <v>743</v>
      </c>
      <c r="C491" s="220">
        <v>20647</v>
      </c>
      <c r="D491" s="214" t="str">
        <f>IF(B491="","",IFERROR(INDEX(Vöruskrá!F:F,MATCH(B491,Vöruskrá!B:B,0)),""))</f>
        <v>Tómatar 100%.</v>
      </c>
      <c r="E491" s="214" t="str">
        <f>IF(B491="","",IFERROR(IF(INDEX(Vöruskrá!G:G,MATCH(B491,Vöruskrá!B:B,0))="","Engir skráðir",INDEX(Vöruskrá!G:G,MATCH(B491,Vöruskrá!B:B,0))),"Engir skráðir"))</f>
        <v>Engir skráðir</v>
      </c>
      <c r="F491" s="214">
        <f>IF(B491="","",IFERROR(INDEX(Vöruskrá!H:H,MATCH(B491,Vöruskrá!B:B,0)),""))</f>
        <v>0</v>
      </c>
      <c r="G491" s="215">
        <f>IF(OR(B491="",C491=""),"",IFERROR(INDEX(Vöruskrá!J:J,MATCH(B491,Vöruskrá!B:B,0))*C491/100000,""))</f>
        <v>5.7811599999999999</v>
      </c>
      <c r="H491" s="215">
        <f>IF(OR(B491="",C491=""),"",IFERROR(INDEX(Vöruskrá!K:K,MATCH(B491,Vöruskrá!B:B,0))*C491/100000,""))</f>
        <v>2.0647000000000002E-2</v>
      </c>
      <c r="I491" s="215">
        <f>IF(OR(B491="",C491=""),"",IFERROR(INDEX(Vöruskrá!L:L,MATCH(B491,Vöruskrá!B:B,0))*C491/100000,""))</f>
        <v>0</v>
      </c>
      <c r="J491" s="215">
        <f>IF(OR(B491="",C491=""),"",IFERROR(INDEX(Vöruskrá!M:M,MATCH(B491,Vöruskrá!B:B,0))*C491/100000,""))</f>
        <v>1.0323500000000001</v>
      </c>
      <c r="K491" s="215">
        <f>IF(OR(B491="",C491=""),"",IFERROR(INDEX(Vöruskrá!N:N,MATCH(B491,Vöruskrá!B:B,0))*C491/100000,""))</f>
        <v>0.70199800000000001</v>
      </c>
      <c r="L491" s="215">
        <f>IF(OR(B491="",C491=""),"",IFERROR(INDEX(Vöruskrá!O:O,MATCH(B491,Vöruskrá!B:B,0))*C491/100000,""))</f>
        <v>0.30970500000000001</v>
      </c>
      <c r="M491" s="215">
        <f>IF(OR(B491="",C491=""),"",IFERROR(INDEX(Vöruskrá!P:P,MATCH(B491,Vöruskrá!B:B,0))*C491/100000,""))</f>
        <v>0</v>
      </c>
      <c r="N491" s="215">
        <f>IF(OR(B491="",C491=""),"",IFERROR(INDEX(Vöruskrá!Q:Q,MATCH(B491,Vöruskrá!B:B,0))*C491/100000,""))</f>
        <v>0</v>
      </c>
      <c r="O491" s="216">
        <f>IF(OR(B491="",C491=""),"",IFERROR(C491/1000*INDEX(Vöruskrá!R:R,MATCH(B491,Vöruskrá!B:B,0))/1000,""))</f>
        <v>0</v>
      </c>
      <c r="P491" s="219"/>
      <c r="Q491" s="204"/>
      <c r="R491" s="6"/>
    </row>
    <row r="492" spans="1:18">
      <c r="A492" s="217"/>
      <c r="B492" s="217" t="s">
        <v>1010</v>
      </c>
      <c r="C492" s="218">
        <v>6882</v>
      </c>
      <c r="D492" s="214" t="str">
        <f>IF(B492="","",IFERROR(INDEX(Vöruskrá!F:F,MATCH(B492,Vöruskrá!B:B,0)),""))</f>
        <v>Laukur</v>
      </c>
      <c r="E492" s="214" t="str">
        <f>IF(B492="","",IFERROR(IF(INDEX(Vöruskrá!G:G,MATCH(B492,Vöruskrá!B:B,0))="","Engir skráðir",INDEX(Vöruskrá!G:G,MATCH(B492,Vöruskrá!B:B,0))),"Engir skráðir"))</f>
        <v>Engir skráðir</v>
      </c>
      <c r="F492" s="214">
        <f>IF(B492="","",IFERROR(INDEX(Vöruskrá!H:H,MATCH(B492,Vöruskrá!B:B,0)),""))</f>
        <v>0</v>
      </c>
      <c r="G492" s="215">
        <f>IF(OR(B492="",C492=""),"",IFERROR(INDEX(Vöruskrá!J:J,MATCH(B492,Vöruskrá!B:B,0))*C492/100000,""))</f>
        <v>2.7528000000000001</v>
      </c>
      <c r="H492" s="215">
        <f>IF(OR(B492="",C492=""),"",IFERROR(INDEX(Vöruskrá!K:K,MATCH(B492,Vöruskrá!B:B,0))*C492/100000,""))</f>
        <v>6.8820000000000001E-3</v>
      </c>
      <c r="I492" s="215">
        <f>IF(OR(B492="",C492=""),"",IFERROR(INDEX(Vöruskrá!L:L,MATCH(B492,Vöruskrá!B:B,0))*C492/100000,""))</f>
        <v>0</v>
      </c>
      <c r="J492" s="215">
        <f>IF(OR(B492="",C492=""),"",IFERROR(INDEX(Vöruskrá!M:M,MATCH(B492,Vöruskrá!B:B,0))*C492/100000,""))</f>
        <v>0.64002600000000009</v>
      </c>
      <c r="K492" s="215">
        <f>IF(OR(B492="",C492=""),"",IFERROR(INDEX(Vöruskrá!N:N,MATCH(B492,Vöruskrá!B:B,0))*C492/100000,""))</f>
        <v>0.28904400000000002</v>
      </c>
      <c r="L492" s="215">
        <f>IF(OR(B492="",C492=""),"",IFERROR(INDEX(Vöruskrá!O:O,MATCH(B492,Vöruskrá!B:B,0))*C492/100000,""))</f>
        <v>7.5702000000000005E-2</v>
      </c>
      <c r="M492" s="215">
        <f>IF(OR(B492="",C492=""),"",IFERROR(INDEX(Vöruskrá!P:P,MATCH(B492,Vöruskrá!B:B,0))*C492/100000,""))</f>
        <v>0</v>
      </c>
      <c r="N492" s="215">
        <f>IF(OR(B492="",C492=""),"",IFERROR(INDEX(Vöruskrá!Q:Q,MATCH(B492,Vöruskrá!B:B,0))*C492/100000,""))</f>
        <v>0.116994</v>
      </c>
      <c r="O492" s="216">
        <f>IF(OR(B492="",C492=""),"",IFERROR(C492/1000*INDEX(Vöruskrá!R:R,MATCH(B492,Vöruskrá!B:B,0))/1000,""))</f>
        <v>0</v>
      </c>
      <c r="P492" s="217"/>
      <c r="Q492" s="203"/>
      <c r="R492" s="27"/>
    </row>
    <row r="493" spans="1:18">
      <c r="A493" s="219"/>
      <c r="B493" s="219" t="s">
        <v>1017</v>
      </c>
      <c r="C493" s="220">
        <v>688</v>
      </c>
      <c r="D493" s="214" t="str">
        <f>IF(B493="","",IFERROR(INDEX(Vöruskrá!F:F,MATCH(B493,Vöruskrá!B:B,0)),""))</f>
        <v>Hvítlaukur</v>
      </c>
      <c r="E493" s="214" t="str">
        <f>IF(B493="","",IFERROR(IF(INDEX(Vöruskrá!G:G,MATCH(B493,Vöruskrá!B:B,0))="","Engir skráðir",INDEX(Vöruskrá!G:G,MATCH(B493,Vöruskrá!B:B,0))),"Engir skráðir"))</f>
        <v>Engir skráðir</v>
      </c>
      <c r="F493" s="214">
        <f>IF(B493="","",IFERROR(INDEX(Vöruskrá!H:H,MATCH(B493,Vöruskrá!B:B,0)),""))</f>
        <v>0</v>
      </c>
      <c r="G493" s="215">
        <f>IF(OR(B493="",C493=""),"",IFERROR(INDEX(Vöruskrá!J:J,MATCH(B493,Vöruskrá!B:B,0))*C493/100000,""))</f>
        <v>1.02512</v>
      </c>
      <c r="H493" s="215">
        <f>IF(OR(B493="",C493=""),"",IFERROR(INDEX(Vöruskrá!K:K,MATCH(B493,Vöruskrá!B:B,0))*C493/100000,""))</f>
        <v>3.4399999999999999E-3</v>
      </c>
      <c r="I493" s="215">
        <f>IF(OR(B493="",C493=""),"",IFERROR(INDEX(Vöruskrá!L:L,MATCH(B493,Vöruskrá!B:B,0))*C493/100000,""))</f>
        <v>6.8799999999999992E-4</v>
      </c>
      <c r="J493" s="215">
        <f>IF(OR(B493="",C493=""),"",IFERROR(INDEX(Vöruskrá!M:M,MATCH(B493,Vöruskrá!B:B,0))*C493/100000,""))</f>
        <v>0.22772799999999999</v>
      </c>
      <c r="K493" s="215">
        <f>IF(OR(B493="",C493=""),"",IFERROR(INDEX(Vöruskrá!N:N,MATCH(B493,Vöruskrá!B:B,0))*C493/100000,""))</f>
        <v>6.8799999999999998E-3</v>
      </c>
      <c r="L493" s="215">
        <f>IF(OR(B493="",C493=""),"",IFERROR(INDEX(Vöruskrá!O:O,MATCH(B493,Vöruskrá!B:B,0))*C493/100000,""))</f>
        <v>4.4031999999999995E-2</v>
      </c>
      <c r="M493" s="215">
        <f>IF(OR(B493="",C493=""),"",IFERROR(INDEX(Vöruskrá!P:P,MATCH(B493,Vöruskrá!B:B,0))*C493/100000,""))</f>
        <v>0</v>
      </c>
      <c r="N493" s="215">
        <f>IF(OR(B493="",C493=""),"",IFERROR(INDEX(Vöruskrá!Q:Q,MATCH(B493,Vöruskrá!B:B,0))*C493/100000,""))</f>
        <v>1.4447999999999999E-2</v>
      </c>
      <c r="O493" s="216">
        <f>IF(OR(B493="",C493=""),"",IFERROR(C493/1000*INDEX(Vöruskrá!R:R,MATCH(B493,Vöruskrá!B:B,0))/1000,""))</f>
        <v>0</v>
      </c>
      <c r="P493" s="219"/>
      <c r="Q493" s="204"/>
      <c r="R493" s="6"/>
    </row>
    <row r="494" spans="1:18">
      <c r="A494" s="217"/>
      <c r="B494" s="217" t="s">
        <v>504</v>
      </c>
      <c r="C494" s="218">
        <v>2065</v>
      </c>
      <c r="D494" s="214" t="str">
        <f>IF(B494="","",IFERROR(INDEX(Vöruskrá!F:F,MATCH(B494,Vöruskrá!B:B,0)),""))</f>
        <v>Tómatar</v>
      </c>
      <c r="E494" s="214" t="str">
        <f>IF(B494="","",IFERROR(IF(INDEX(Vöruskrá!G:G,MATCH(B494,Vöruskrá!B:B,0))="","Engir skráðir",INDEX(Vöruskrá!G:G,MATCH(B494,Vöruskrá!B:B,0))),"Engir skráðir"))</f>
        <v>Engir skráðir</v>
      </c>
      <c r="F494" s="214">
        <f>IF(B494="","",IFERROR(INDEX(Vöruskrá!H:H,MATCH(B494,Vöruskrá!B:B,0)),""))</f>
        <v>0</v>
      </c>
      <c r="G494" s="215">
        <f>IF(OR(B494="",C494=""),"",IFERROR(INDEX(Vöruskrá!J:J,MATCH(B494,Vöruskrá!B:B,0))*C494/100000,""))</f>
        <v>2.33345</v>
      </c>
      <c r="H494" s="215">
        <f>IF(OR(B494="",C494=""),"",IFERROR(INDEX(Vöruskrá!K:K,MATCH(B494,Vöruskrá!B:B,0))*C494/100000,""))</f>
        <v>8.26E-3</v>
      </c>
      <c r="I494" s="215">
        <f>IF(OR(B494="",C494=""),"",IFERROR(INDEX(Vöruskrá!L:L,MATCH(B494,Vöruskrá!B:B,0))*C494/100000,""))</f>
        <v>0</v>
      </c>
      <c r="J494" s="215">
        <f>IF(OR(B494="",C494=""),"",IFERROR(INDEX(Vöruskrá!M:M,MATCH(B494,Vöruskrá!B:B,0))*C494/100000,""))</f>
        <v>0.39234999999999998</v>
      </c>
      <c r="K494" s="215">
        <f>IF(OR(B494="",C494=""),"",IFERROR(INDEX(Vöruskrá!N:N,MATCH(B494,Vöruskrá!B:B,0))*C494/100000,""))</f>
        <v>0.28910000000000002</v>
      </c>
      <c r="L494" s="215">
        <f>IF(OR(B494="",C494=""),"",IFERROR(INDEX(Vöruskrá!O:O,MATCH(B494,Vöruskrá!B:B,0))*C494/100000,""))</f>
        <v>0.1239</v>
      </c>
      <c r="M494" s="215">
        <f>IF(OR(B494="",C494=""),"",IFERROR(INDEX(Vöruskrá!P:P,MATCH(B494,Vöruskrá!B:B,0))*C494/100000,""))</f>
        <v>2.065E-3</v>
      </c>
      <c r="N494" s="215">
        <f>IF(OR(B494="",C494=""),"",IFERROR(INDEX(Vöruskrá!Q:Q,MATCH(B494,Vöruskrá!B:B,0))*C494/100000,""))</f>
        <v>0</v>
      </c>
      <c r="O494" s="216">
        <f>IF(OR(B494="",C494=""),"",IFERROR(C494/1000*INDEX(Vöruskrá!R:R,MATCH(B494,Vöruskrá!B:B,0))/1000,""))</f>
        <v>0</v>
      </c>
      <c r="P494" s="217"/>
      <c r="Q494" s="203"/>
      <c r="R494" s="27"/>
    </row>
    <row r="495" spans="1:18">
      <c r="A495" s="219"/>
      <c r="B495" s="219" t="s">
        <v>299</v>
      </c>
      <c r="C495" s="220">
        <v>688</v>
      </c>
      <c r="D495" s="214" t="str">
        <f>IF(B495="","",IFERROR(INDEX(Vöruskrá!F:F,MATCH(B495,Vöruskrá!B:B,0)),""))</f>
        <v>Salt (salt, kekkjavarnarefni E535, lyftiefni E500).</v>
      </c>
      <c r="E495" s="214" t="str">
        <f>IF(B495="","",IFERROR(IF(INDEX(Vöruskrá!G:G,MATCH(B495,Vöruskrá!B:B,0))="","Engir skráðir",INDEX(Vöruskrá!G:G,MATCH(B495,Vöruskrá!B:B,0))),"Engir skráðir"))</f>
        <v>Engir skráðir</v>
      </c>
      <c r="F495" s="214" t="str">
        <f>IF(B495="","",IFERROR(INDEX(Vöruskrá!H:H,MATCH(B495,Vöruskrá!B:B,0)),""))</f>
        <v>Framleitt á svæði þar sem unnið er með mjólk, glúten, egg, sesam, sellerí, soja og sinnep.</v>
      </c>
      <c r="G495" s="215">
        <f>IF(OR(B495="",C495=""),"",IFERROR(INDEX(Vöruskrá!J:J,MATCH(B495,Vöruskrá!B:B,0))*C495/100000,""))</f>
        <v>0</v>
      </c>
      <c r="H495" s="215">
        <f>IF(OR(B495="",C495=""),"",IFERROR(INDEX(Vöruskrá!K:K,MATCH(B495,Vöruskrá!B:B,0))*C495/100000,""))</f>
        <v>0</v>
      </c>
      <c r="I495" s="215">
        <f>IF(OR(B495="",C495=""),"",IFERROR(INDEX(Vöruskrá!L:L,MATCH(B495,Vöruskrá!B:B,0))*C495/100000,""))</f>
        <v>0</v>
      </c>
      <c r="J495" s="215">
        <f>IF(OR(B495="",C495=""),"",IFERROR(INDEX(Vöruskrá!M:M,MATCH(B495,Vöruskrá!B:B,0))*C495/100000,""))</f>
        <v>0</v>
      </c>
      <c r="K495" s="215">
        <f>IF(OR(B495="",C495=""),"",IFERROR(INDEX(Vöruskrá!N:N,MATCH(B495,Vöruskrá!B:B,0))*C495/100000,""))</f>
        <v>0</v>
      </c>
      <c r="L495" s="215">
        <f>IF(OR(B495="",C495=""),"",IFERROR(INDEX(Vöruskrá!O:O,MATCH(B495,Vöruskrá!B:B,0))*C495/100000,""))</f>
        <v>0</v>
      </c>
      <c r="M495" s="215">
        <f>IF(OR(B495="",C495=""),"",IFERROR(INDEX(Vöruskrá!P:P,MATCH(B495,Vöruskrá!B:B,0))*C495/100000,""))</f>
        <v>0.68799999999999994</v>
      </c>
      <c r="N495" s="215">
        <f>IF(OR(B495="",C495=""),"",IFERROR(INDEX(Vöruskrá!Q:Q,MATCH(B495,Vöruskrá!B:B,0))*C495/100000,""))</f>
        <v>0</v>
      </c>
      <c r="O495" s="216">
        <f>IF(OR(B495="",C495=""),"",IFERROR(C495/1000*INDEX(Vöruskrá!R:R,MATCH(B495,Vöruskrá!B:B,0))/1000,""))</f>
        <v>0</v>
      </c>
      <c r="P495" s="219"/>
      <c r="Q495" s="204"/>
      <c r="R495" s="6"/>
    </row>
    <row r="496" spans="1:18">
      <c r="A496" s="217"/>
      <c r="B496" s="217" t="s">
        <v>819</v>
      </c>
      <c r="C496" s="218">
        <v>206</v>
      </c>
      <c r="D496" s="214" t="str">
        <f>IF(B496="","",IFERROR(INDEX(Vöruskrá!F:F,MATCH(B496,Vöruskrá!B:B,0)),""))</f>
        <v>Svartur pipar 100% (Piper nigrum), hitaþurrkað.</v>
      </c>
      <c r="E496" s="214" t="str">
        <f>IF(B496="","",IFERROR(IF(INDEX(Vöruskrá!G:G,MATCH(B496,Vöruskrá!B:B,0))="","Engir skráðir",INDEX(Vöruskrá!G:G,MATCH(B496,Vöruskrá!B:B,0))),"Engir skráðir"))</f>
        <v>Engir skráðir</v>
      </c>
      <c r="F496" s="214" t="str">
        <f>IF(B496="","",IFERROR(INDEX(Vöruskrá!H:H,MATCH(B496,Vöruskrá!B:B,0)),""))</f>
        <v>Framleitt á svæði þar sem unnið er með glúten, fisk, krabbadýr, lindýr, mjólk, soja, sellerí, sinnep og sesam.</v>
      </c>
      <c r="G496" s="215">
        <f>IF(OR(B496="",C496=""),"",IFERROR(INDEX(Vöruskrá!J:J,MATCH(B496,Vöruskrá!B:B,0))*C496/100000,""))</f>
        <v>0.79515999999999998</v>
      </c>
      <c r="H496" s="215">
        <f>IF(OR(B496="",C496=""),"",IFERROR(INDEX(Vöruskrá!K:K,MATCH(B496,Vöruskrá!B:B,0))*C496/100000,""))</f>
        <v>6.7979999999999994E-3</v>
      </c>
      <c r="I496" s="215">
        <f>IF(OR(B496="",C496=""),"",IFERROR(INDEX(Vöruskrá!L:L,MATCH(B496,Vöruskrá!B:B,0))*C496/100000,""))</f>
        <v>2.0600000000000002E-3</v>
      </c>
      <c r="J496" s="215">
        <f>IF(OR(B496="",C496=""),"",IFERROR(INDEX(Vöruskrá!M:M,MATCH(B496,Vöruskrá!B:B,0))*C496/100000,""))</f>
        <v>0.13389999999999999</v>
      </c>
      <c r="K496" s="215">
        <f>IF(OR(B496="",C496=""),"",IFERROR(INDEX(Vöruskrá!N:N,MATCH(B496,Vöruskrá!B:B,0))*C496/100000,""))</f>
        <v>1.2359999999999999E-3</v>
      </c>
      <c r="L496" s="215">
        <f>IF(OR(B496="",C496=""),"",IFERROR(INDEX(Vöruskrá!O:O,MATCH(B496,Vöruskrá!B:B,0))*C496/100000,""))</f>
        <v>2.266E-2</v>
      </c>
      <c r="M496" s="215">
        <f>IF(OR(B496="",C496=""),"",IFERROR(INDEX(Vöruskrá!P:P,MATCH(B496,Vöruskrá!B:B,0))*C496/100000,""))</f>
        <v>2.0600000000000002E-4</v>
      </c>
      <c r="N496" s="215">
        <f>IF(OR(B496="",C496=""),"",IFERROR(INDEX(Vöruskrá!Q:Q,MATCH(B496,Vöruskrá!B:B,0))*C496/100000,""))</f>
        <v>0</v>
      </c>
      <c r="O496" s="216">
        <f>IF(OR(B496="",C496=""),"",IFERROR(C496/1000*INDEX(Vöruskrá!R:R,MATCH(B496,Vöruskrá!B:B,0))/1000,""))</f>
        <v>0</v>
      </c>
      <c r="P496" s="217"/>
      <c r="Q496" s="250"/>
      <c r="R496" s="251"/>
    </row>
    <row r="497" spans="1:18" ht="50">
      <c r="A497" s="176" t="s">
        <v>3744</v>
      </c>
      <c r="B497" s="176"/>
      <c r="C497" s="177"/>
      <c r="D497" s="211" t="str">
        <f>_xlfn.TEXTJOIN(" | ",TRUE,D498:D505)</f>
        <v>Nautgripakjöt 100 %. | 0 | Tómatar 100%. | Salt, chilipipar, kúmen, hvítlaukur, svartur pipar, cayennepipar, laukur, engifer, sykur, sýrustillir (sítrónusýra), kekkjavarnarefni (E552), repjuolía, kryddþykkni. | Laukur | Hvítlaukur | Tómatar | Maís (Zea mays)</v>
      </c>
      <c r="E497" s="211" t="str" cm="1">
        <f t="array" ref="E497">IFERROR(_xlfn.TEXTJOIN(", ",TRUE,_xlfn.UNIQUE(_xlfn._xlws.FILTER(E498:E505,(E498:E505&lt;&gt;"Engir skráðir")*(E498:E505&lt;&gt;"")))),"Engir skráðir")</f>
        <v>Engir</v>
      </c>
      <c r="F497" s="211"/>
      <c r="G497" s="212">
        <f>IFERROR(SUM(G498:G505)/(SUM($C$498:$C$505)/100000),"")</f>
        <v>99.2062379376206</v>
      </c>
      <c r="H497" s="212">
        <f>IFERROR(SUM(H498:H505)/(SUM($C$498:$C$505)/100000),"")</f>
        <v>5.0639833601663984</v>
      </c>
      <c r="I497" s="212">
        <f>IFERROR(SUM(I498:I505)/(SUM($C$498:$C$505)/100000),"")</f>
        <v>1.3963240367596326</v>
      </c>
      <c r="J497" s="212">
        <f>IFERROR(SUM(J498:J505)/(SUM($C$498:$C$505)/100000),"")</f>
        <v>3.9198848011519889</v>
      </c>
      <c r="K497" s="212">
        <f>IFERROR(SUM(K498:K505)/(SUM($C$498:$C$505)/100000),"")</f>
        <v>1.4279677203227967</v>
      </c>
      <c r="L497" s="212">
        <f>IFERROR(SUM(L498:L505)/(SUM($C$498:$C$505)/100000),"")</f>
        <v>9.6441135588644116</v>
      </c>
      <c r="M497" s="212">
        <f>IFERROR(SUM(M498:M505)/(SUM($C$498:$C$505)/100000),"")</f>
        <v>0.75973740262597378</v>
      </c>
      <c r="N497" s="212">
        <f>IFERROR(SUM(N498:N505)/(SUM($C$498:$C$505)/100000),"")</f>
        <v>0.28749312506874924</v>
      </c>
      <c r="O497" s="213" t="str">
        <f>IF(OR(B497="",C497=""),"",IFERROR(C497/1000*INDEX(Vöruskrá!R:R,MATCH(B497,Vöruskrá!B:B,0))/1000,""))</f>
        <v/>
      </c>
      <c r="P497" s="245" t="s">
        <v>3745</v>
      </c>
      <c r="Q497" s="248" t="s">
        <v>3905</v>
      </c>
      <c r="R497" s="247" t="s">
        <v>3906</v>
      </c>
    </row>
    <row r="498" spans="1:18">
      <c r="A498" s="217"/>
      <c r="B498" s="217" t="s">
        <v>542</v>
      </c>
      <c r="C498" s="218">
        <v>44118</v>
      </c>
      <c r="D498" s="214" t="str">
        <f>IF(B498="","",IFERROR(INDEX(Vöruskrá!F:F,MATCH(B498,Vöruskrá!B:B,0)),""))</f>
        <v>Nautgripakjöt 100 %.</v>
      </c>
      <c r="E498" s="214" t="str">
        <f>IF(B498="","",IFERROR(IF(INDEX(Vöruskrá!G:G,MATCH(B498,Vöruskrá!B:B,0))="","Engir skráðir",INDEX(Vöruskrá!G:G,MATCH(B498,Vöruskrá!B:B,0))),"Engir skráðir"))</f>
        <v>Engir skráðir</v>
      </c>
      <c r="F498" s="214">
        <f>IF(B498="","",IFERROR(INDEX(Vöruskrá!H:H,MATCH(B498,Vöruskrá!B:B,0)),""))</f>
        <v>0</v>
      </c>
      <c r="G498" s="215">
        <f>IF(OR(B498="",C498=""),"",IFERROR(INDEX(Vöruskrá!J:J,MATCH(B498,Vöruskrá!B:B,0))*C498/100000,""))</f>
        <v>78.971220000000002</v>
      </c>
      <c r="H498" s="215">
        <f>IF(OR(B498="",C498=""),"",IFERROR(INDEX(Vöruskrá!K:K,MATCH(B498,Vöruskrá!B:B,0))*C498/100000,""))</f>
        <v>4.8529799999999996</v>
      </c>
      <c r="I498" s="215">
        <f>IF(OR(B498="",C498=""),"",IFERROR(INDEX(Vöruskrá!L:L,MATCH(B498,Vöruskrá!B:B,0))*C498/100000,""))</f>
        <v>1.3676580000000003</v>
      </c>
      <c r="J498" s="215">
        <f>IF(OR(B498="",C498=""),"",IFERROR(INDEX(Vöruskrá!M:M,MATCH(B498,Vöruskrá!B:B,0))*C498/100000,""))</f>
        <v>0</v>
      </c>
      <c r="K498" s="215">
        <f>IF(OR(B498="",C498=""),"",IFERROR(INDEX(Vöruskrá!N:N,MATCH(B498,Vöruskrá!B:B,0))*C498/100000,""))</f>
        <v>0</v>
      </c>
      <c r="L498" s="215">
        <f>IF(OR(B498="",C498=""),"",IFERROR(INDEX(Vöruskrá!O:O,MATCH(B498,Vöruskrá!B:B,0))*C498/100000,""))</f>
        <v>8.8236000000000008</v>
      </c>
      <c r="M498" s="215">
        <f>IF(OR(B498="",C498=""),"",IFERROR(INDEX(Vöruskrá!P:P,MATCH(B498,Vöruskrá!B:B,0))*C498/100000,""))</f>
        <v>8.8236000000000009E-2</v>
      </c>
      <c r="N498" s="215">
        <f>IF(OR(B498="",C498=""),"",IFERROR(INDEX(Vöruskrá!Q:Q,MATCH(B498,Vöruskrá!B:B,0))*C498/100000,""))</f>
        <v>0</v>
      </c>
      <c r="O498" s="216">
        <f>IF(OR(B498="",C498=""),"",IFERROR(C498/1000*INDEX(Vöruskrá!R:R,MATCH(B498,Vöruskrá!B:B,0))/1000,""))</f>
        <v>0</v>
      </c>
      <c r="P498" s="217"/>
      <c r="Q498" s="252"/>
      <c r="R498" s="253"/>
    </row>
    <row r="499" spans="1:18">
      <c r="A499" s="219"/>
      <c r="B499" s="219" t="s">
        <v>3658</v>
      </c>
      <c r="C499" s="220">
        <v>22059</v>
      </c>
      <c r="D499" s="214">
        <f>IF(B499="","",IFERROR(INDEX(Vöruskrá!F:F,MATCH(B499,Vöruskrá!B:B,0)),""))</f>
        <v>0</v>
      </c>
      <c r="E499" s="214" t="str">
        <f>IF(B499="","",IFERROR(IF(INDEX(Vöruskrá!G:G,MATCH(B499,Vöruskrá!B:B,0))="","Engir skráðir",INDEX(Vöruskrá!G:G,MATCH(B499,Vöruskrá!B:B,0))),"Engir skráðir"))</f>
        <v>Engir skráðir</v>
      </c>
      <c r="F499" s="214">
        <f>IF(B499="","",IFERROR(INDEX(Vöruskrá!H:H,MATCH(B499,Vöruskrá!B:B,0)),""))</f>
        <v>0</v>
      </c>
      <c r="G499" s="215">
        <f>IF(OR(B499="",C499=""),"",IFERROR(INDEX(Vöruskrá!J:J,MATCH(B499,Vöruskrá!B:B,0))*C499/100000,""))</f>
        <v>0</v>
      </c>
      <c r="H499" s="215">
        <f>IF(OR(B499="",C499=""),"",IFERROR(INDEX(Vöruskrá!K:K,MATCH(B499,Vöruskrá!B:B,0))*C499/100000,""))</f>
        <v>0</v>
      </c>
      <c r="I499" s="215">
        <f>IF(OR(B499="",C499=""),"",IFERROR(INDEX(Vöruskrá!L:L,MATCH(B499,Vöruskrá!B:B,0))*C499/100000,""))</f>
        <v>0</v>
      </c>
      <c r="J499" s="215">
        <f>IF(OR(B499="",C499=""),"",IFERROR(INDEX(Vöruskrá!M:M,MATCH(B499,Vöruskrá!B:B,0))*C499/100000,""))</f>
        <v>0</v>
      </c>
      <c r="K499" s="215">
        <f>IF(OR(B499="",C499=""),"",IFERROR(INDEX(Vöruskrá!N:N,MATCH(B499,Vöruskrá!B:B,0))*C499/100000,""))</f>
        <v>0</v>
      </c>
      <c r="L499" s="215">
        <f>IF(OR(B499="",C499=""),"",IFERROR(INDEX(Vöruskrá!O:O,MATCH(B499,Vöruskrá!B:B,0))*C499/100000,""))</f>
        <v>0</v>
      </c>
      <c r="M499" s="215">
        <f>IF(OR(B499="",C499=""),"",IFERROR(INDEX(Vöruskrá!P:P,MATCH(B499,Vöruskrá!B:B,0))*C499/100000,""))</f>
        <v>0</v>
      </c>
      <c r="N499" s="215">
        <f>IF(OR(B499="",C499=""),"",IFERROR(INDEX(Vöruskrá!Q:Q,MATCH(B499,Vöruskrá!B:B,0))*C499/100000,""))</f>
        <v>0</v>
      </c>
      <c r="O499" s="216">
        <f>IF(OR(B499="",C499=""),"",IFERROR(C499/1000*INDEX(Vöruskrá!R:R,MATCH(B499,Vöruskrá!B:B,0))/1000,""))</f>
        <v>0</v>
      </c>
      <c r="P499" s="219"/>
      <c r="Q499" s="204"/>
      <c r="R499" s="6"/>
    </row>
    <row r="500" spans="1:18">
      <c r="A500" s="217"/>
      <c r="B500" s="217" t="s">
        <v>743</v>
      </c>
      <c r="C500" s="218">
        <v>14706</v>
      </c>
      <c r="D500" s="214" t="str">
        <f>IF(B500="","",IFERROR(INDEX(Vöruskrá!F:F,MATCH(B500,Vöruskrá!B:B,0)),""))</f>
        <v>Tómatar 100%.</v>
      </c>
      <c r="E500" s="214" t="str">
        <f>IF(B500="","",IFERROR(IF(INDEX(Vöruskrá!G:G,MATCH(B500,Vöruskrá!B:B,0))="","Engir skráðir",INDEX(Vöruskrá!G:G,MATCH(B500,Vöruskrá!B:B,0))),"Engir skráðir"))</f>
        <v>Engir skráðir</v>
      </c>
      <c r="F500" s="214">
        <f>IF(B500="","",IFERROR(INDEX(Vöruskrá!H:H,MATCH(B500,Vöruskrá!B:B,0)),""))</f>
        <v>0</v>
      </c>
      <c r="G500" s="215">
        <f>IF(OR(B500="",C500=""),"",IFERROR(INDEX(Vöruskrá!J:J,MATCH(B500,Vöruskrá!B:B,0))*C500/100000,""))</f>
        <v>4.11768</v>
      </c>
      <c r="H500" s="215">
        <f>IF(OR(B500="",C500=""),"",IFERROR(INDEX(Vöruskrá!K:K,MATCH(B500,Vöruskrá!B:B,0))*C500/100000,""))</f>
        <v>1.4706000000000002E-2</v>
      </c>
      <c r="I500" s="215">
        <f>IF(OR(B500="",C500=""),"",IFERROR(INDEX(Vöruskrá!L:L,MATCH(B500,Vöruskrá!B:B,0))*C500/100000,""))</f>
        <v>0</v>
      </c>
      <c r="J500" s="215">
        <f>IF(OR(B500="",C500=""),"",IFERROR(INDEX(Vöruskrá!M:M,MATCH(B500,Vöruskrá!B:B,0))*C500/100000,""))</f>
        <v>0.73529999999999995</v>
      </c>
      <c r="K500" s="215">
        <f>IF(OR(B500="",C500=""),"",IFERROR(INDEX(Vöruskrá!N:N,MATCH(B500,Vöruskrá!B:B,0))*C500/100000,""))</f>
        <v>0.500004</v>
      </c>
      <c r="L500" s="215">
        <f>IF(OR(B500="",C500=""),"",IFERROR(INDEX(Vöruskrá!O:O,MATCH(B500,Vöruskrá!B:B,0))*C500/100000,""))</f>
        <v>0.22059000000000001</v>
      </c>
      <c r="M500" s="215">
        <f>IF(OR(B500="",C500=""),"",IFERROR(INDEX(Vöruskrá!P:P,MATCH(B500,Vöruskrá!B:B,0))*C500/100000,""))</f>
        <v>0</v>
      </c>
      <c r="N500" s="215">
        <f>IF(OR(B500="",C500=""),"",IFERROR(INDEX(Vöruskrá!Q:Q,MATCH(B500,Vöruskrá!B:B,0))*C500/100000,""))</f>
        <v>0</v>
      </c>
      <c r="O500" s="216">
        <f>IF(OR(B500="",C500=""),"",IFERROR(C500/1000*INDEX(Vöruskrá!R:R,MATCH(B500,Vöruskrá!B:B,0))/1000,""))</f>
        <v>0</v>
      </c>
      <c r="P500" s="217"/>
      <c r="Q500" s="203"/>
      <c r="R500" s="27"/>
    </row>
    <row r="501" spans="1:18">
      <c r="A501" s="219"/>
      <c r="B501" s="219" t="s">
        <v>489</v>
      </c>
      <c r="C501" s="220">
        <v>1471</v>
      </c>
      <c r="D501" s="214" t="str">
        <f>IF(B501="","",IFERROR(INDEX(Vöruskrá!F:F,MATCH(B501,Vöruskrá!B:B,0)),""))</f>
        <v>Salt, chilipipar, kúmen, hvítlaukur, svartur pipar, cayennepipar, laukur, engifer, sykur, sýrustillir (sítrónusýra), kekkjavarnarefni (E552), repjuolía, kryddþykkni.</v>
      </c>
      <c r="E501" s="214" t="str">
        <f>IF(B501="","",IFERROR(IF(INDEX(Vöruskrá!G:G,MATCH(B501,Vöruskrá!B:B,0))="","Engir skráðir",INDEX(Vöruskrá!G:G,MATCH(B501,Vöruskrá!B:B,0))),"Engir skráðir"))</f>
        <v>Engir skráðir</v>
      </c>
      <c r="F501" s="214" t="str">
        <f>IF(B501="","",IFERROR(INDEX(Vöruskrá!H:H,MATCH(B501,Vöruskrá!B:B,0)),""))</f>
        <v>Framleitt á svæði þar sem unnið er með glúten, fisk, krabbadýr, lindýr, mjólk, soja, sellerí, sinnep og sesam.</v>
      </c>
      <c r="G501" s="215">
        <f>IF(OR(B501="",C501=""),"",IFERROR(INDEX(Vöruskrá!J:J,MATCH(B501,Vöruskrá!B:B,0))*C501/100000,""))</f>
        <v>3.2656200000000002</v>
      </c>
      <c r="H501" s="215">
        <f>IF(OR(B501="",C501=""),"",IFERROR(INDEX(Vöruskrá!K:K,MATCH(B501,Vöruskrá!B:B,0))*C501/100000,""))</f>
        <v>8.8260000000000005E-2</v>
      </c>
      <c r="I501" s="215">
        <f>IF(OR(B501="",C501=""),"",IFERROR(INDEX(Vöruskrá!L:L,MATCH(B501,Vöruskrá!B:B,0))*C501/100000,""))</f>
        <v>1.3239000000000001E-2</v>
      </c>
      <c r="J501" s="215">
        <f>IF(OR(B501="",C501=""),"",IFERROR(INDEX(Vöruskrá!M:M,MATCH(B501,Vöruskrá!B:B,0))*C501/100000,""))</f>
        <v>0.44130000000000003</v>
      </c>
      <c r="K501" s="215">
        <f>IF(OR(B501="",C501=""),"",IFERROR(INDEX(Vöruskrá!N:N,MATCH(B501,Vöruskrá!B:B,0))*C501/100000,""))</f>
        <v>6.766599999999999E-2</v>
      </c>
      <c r="L501" s="215">
        <f>IF(OR(B501="",C501=""),"",IFERROR(INDEX(Vöruskrá!O:O,MATCH(B501,Vöruskrá!B:B,0))*C501/100000,""))</f>
        <v>0.10444100000000001</v>
      </c>
      <c r="M501" s="215">
        <f>IF(OR(B501="",C501=""),"",IFERROR(INDEX(Vöruskrá!P:P,MATCH(B501,Vöruskrá!B:B,0))*C501/100000,""))</f>
        <v>0.66195000000000004</v>
      </c>
      <c r="N501" s="215">
        <f>IF(OR(B501="",C501=""),"",IFERROR(INDEX(Vöruskrá!Q:Q,MATCH(B501,Vöruskrá!B:B,0))*C501/100000,""))</f>
        <v>0</v>
      </c>
      <c r="O501" s="216">
        <f>IF(OR(B501="",C501=""),"",IFERROR(C501/1000*INDEX(Vöruskrá!R:R,MATCH(B501,Vöruskrá!B:B,0))/1000,""))</f>
        <v>0</v>
      </c>
      <c r="P501" s="219"/>
      <c r="Q501" s="204"/>
      <c r="R501" s="6"/>
    </row>
    <row r="502" spans="1:18">
      <c r="A502" s="217"/>
      <c r="B502" s="217" t="s">
        <v>1010</v>
      </c>
      <c r="C502" s="218">
        <v>7353</v>
      </c>
      <c r="D502" s="214" t="str">
        <f>IF(B502="","",IFERROR(INDEX(Vöruskrá!F:F,MATCH(B502,Vöruskrá!B:B,0)),""))</f>
        <v>Laukur</v>
      </c>
      <c r="E502" s="214" t="str">
        <f>IF(B502="","",IFERROR(IF(INDEX(Vöruskrá!G:G,MATCH(B502,Vöruskrá!B:B,0))="","Engir skráðir",INDEX(Vöruskrá!G:G,MATCH(B502,Vöruskrá!B:B,0))),"Engir skráðir"))</f>
        <v>Engir skráðir</v>
      </c>
      <c r="F502" s="214">
        <f>IF(B502="","",IFERROR(INDEX(Vöruskrá!H:H,MATCH(B502,Vöruskrá!B:B,0)),""))</f>
        <v>0</v>
      </c>
      <c r="G502" s="215">
        <f>IF(OR(B502="",C502=""),"",IFERROR(INDEX(Vöruskrá!J:J,MATCH(B502,Vöruskrá!B:B,0))*C502/100000,""))</f>
        <v>2.9411999999999998</v>
      </c>
      <c r="H502" s="215">
        <f>IF(OR(B502="",C502=""),"",IFERROR(INDEX(Vöruskrá!K:K,MATCH(B502,Vöruskrá!B:B,0))*C502/100000,""))</f>
        <v>7.353000000000001E-3</v>
      </c>
      <c r="I502" s="215">
        <f>IF(OR(B502="",C502=""),"",IFERROR(INDEX(Vöruskrá!L:L,MATCH(B502,Vöruskrá!B:B,0))*C502/100000,""))</f>
        <v>0</v>
      </c>
      <c r="J502" s="215">
        <f>IF(OR(B502="",C502=""),"",IFERROR(INDEX(Vöruskrá!M:M,MATCH(B502,Vöruskrá!B:B,0))*C502/100000,""))</f>
        <v>0.68382900000000013</v>
      </c>
      <c r="K502" s="215">
        <f>IF(OR(B502="",C502=""),"",IFERROR(INDEX(Vöruskrá!N:N,MATCH(B502,Vöruskrá!B:B,0))*C502/100000,""))</f>
        <v>0.30882600000000004</v>
      </c>
      <c r="L502" s="215">
        <f>IF(OR(B502="",C502=""),"",IFERROR(INDEX(Vöruskrá!O:O,MATCH(B502,Vöruskrá!B:B,0))*C502/100000,""))</f>
        <v>8.088300000000001E-2</v>
      </c>
      <c r="M502" s="215">
        <f>IF(OR(B502="",C502=""),"",IFERROR(INDEX(Vöruskrá!P:P,MATCH(B502,Vöruskrá!B:B,0))*C502/100000,""))</f>
        <v>0</v>
      </c>
      <c r="N502" s="215">
        <f>IF(OR(B502="",C502=""),"",IFERROR(INDEX(Vöruskrá!Q:Q,MATCH(B502,Vöruskrá!B:B,0))*C502/100000,""))</f>
        <v>0.125001</v>
      </c>
      <c r="O502" s="216">
        <f>IF(OR(B502="",C502=""),"",IFERROR(C502/1000*INDEX(Vöruskrá!R:R,MATCH(B502,Vöruskrá!B:B,0))/1000,""))</f>
        <v>0</v>
      </c>
      <c r="P502" s="217"/>
      <c r="Q502" s="203"/>
      <c r="R502" s="27"/>
    </row>
    <row r="503" spans="1:18">
      <c r="A503" s="219"/>
      <c r="B503" s="219" t="s">
        <v>1017</v>
      </c>
      <c r="C503" s="220">
        <v>735</v>
      </c>
      <c r="D503" s="214" t="str">
        <f>IF(B503="","",IFERROR(INDEX(Vöruskrá!F:F,MATCH(B503,Vöruskrá!B:B,0)),""))</f>
        <v>Hvítlaukur</v>
      </c>
      <c r="E503" s="214" t="str">
        <f>IF(B503="","",IFERROR(IF(INDEX(Vöruskrá!G:G,MATCH(B503,Vöruskrá!B:B,0))="","Engir skráðir",INDEX(Vöruskrá!G:G,MATCH(B503,Vöruskrá!B:B,0))),"Engir skráðir"))</f>
        <v>Engir skráðir</v>
      </c>
      <c r="F503" s="214">
        <f>IF(B503="","",IFERROR(INDEX(Vöruskrá!H:H,MATCH(B503,Vöruskrá!B:B,0)),""))</f>
        <v>0</v>
      </c>
      <c r="G503" s="215">
        <f>IF(OR(B503="",C503=""),"",IFERROR(INDEX(Vöruskrá!J:J,MATCH(B503,Vöruskrá!B:B,0))*C503/100000,""))</f>
        <v>1.0951500000000001</v>
      </c>
      <c r="H503" s="215">
        <f>IF(OR(B503="",C503=""),"",IFERROR(INDEX(Vöruskrá!K:K,MATCH(B503,Vöruskrá!B:B,0))*C503/100000,""))</f>
        <v>3.6749999999999999E-3</v>
      </c>
      <c r="I503" s="215">
        <f>IF(OR(B503="",C503=""),"",IFERROR(INDEX(Vöruskrá!L:L,MATCH(B503,Vöruskrá!B:B,0))*C503/100000,""))</f>
        <v>7.3499999999999998E-4</v>
      </c>
      <c r="J503" s="215">
        <f>IF(OR(B503="",C503=""),"",IFERROR(INDEX(Vöruskrá!M:M,MATCH(B503,Vöruskrá!B:B,0))*C503/100000,""))</f>
        <v>0.243285</v>
      </c>
      <c r="K503" s="215">
        <f>IF(OR(B503="",C503=""),"",IFERROR(INDEX(Vöruskrá!N:N,MATCH(B503,Vöruskrá!B:B,0))*C503/100000,""))</f>
        <v>7.3499999999999998E-3</v>
      </c>
      <c r="L503" s="215">
        <f>IF(OR(B503="",C503=""),"",IFERROR(INDEX(Vöruskrá!O:O,MATCH(B503,Vöruskrá!B:B,0))*C503/100000,""))</f>
        <v>4.7039999999999998E-2</v>
      </c>
      <c r="M503" s="215">
        <f>IF(OR(B503="",C503=""),"",IFERROR(INDEX(Vöruskrá!P:P,MATCH(B503,Vöruskrá!B:B,0))*C503/100000,""))</f>
        <v>0</v>
      </c>
      <c r="N503" s="215">
        <f>IF(OR(B503="",C503=""),"",IFERROR(INDEX(Vöruskrá!Q:Q,MATCH(B503,Vöruskrá!B:B,0))*C503/100000,""))</f>
        <v>1.5435000000000001E-2</v>
      </c>
      <c r="O503" s="216">
        <f>IF(OR(B503="",C503=""),"",IFERROR(C503/1000*INDEX(Vöruskrá!R:R,MATCH(B503,Vöruskrá!B:B,0))/1000,""))</f>
        <v>0</v>
      </c>
      <c r="P503" s="219"/>
      <c r="Q503" s="204"/>
      <c r="R503" s="6"/>
    </row>
    <row r="504" spans="1:18">
      <c r="A504" s="217"/>
      <c r="B504" s="217" t="s">
        <v>504</v>
      </c>
      <c r="C504" s="218">
        <v>2206</v>
      </c>
      <c r="D504" s="214" t="str">
        <f>IF(B504="","",IFERROR(INDEX(Vöruskrá!F:F,MATCH(B504,Vöruskrá!B:B,0)),""))</f>
        <v>Tómatar</v>
      </c>
      <c r="E504" s="214" t="str">
        <f>IF(B504="","",IFERROR(IF(INDEX(Vöruskrá!G:G,MATCH(B504,Vöruskrá!B:B,0))="","Engir skráðir",INDEX(Vöruskrá!G:G,MATCH(B504,Vöruskrá!B:B,0))),"Engir skráðir"))</f>
        <v>Engir skráðir</v>
      </c>
      <c r="F504" s="214">
        <f>IF(B504="","",IFERROR(INDEX(Vöruskrá!H:H,MATCH(B504,Vöruskrá!B:B,0)),""))</f>
        <v>0</v>
      </c>
      <c r="G504" s="215">
        <f>IF(OR(B504="",C504=""),"",IFERROR(INDEX(Vöruskrá!J:J,MATCH(B504,Vöruskrá!B:B,0))*C504/100000,""))</f>
        <v>2.4927800000000002</v>
      </c>
      <c r="H504" s="215">
        <f>IF(OR(B504="",C504=""),"",IFERROR(INDEX(Vöruskrá!K:K,MATCH(B504,Vöruskrá!B:B,0))*C504/100000,""))</f>
        <v>8.8240000000000002E-3</v>
      </c>
      <c r="I504" s="215">
        <f>IF(OR(B504="",C504=""),"",IFERROR(INDEX(Vöruskrá!L:L,MATCH(B504,Vöruskrá!B:B,0))*C504/100000,""))</f>
        <v>0</v>
      </c>
      <c r="J504" s="215">
        <f>IF(OR(B504="",C504=""),"",IFERROR(INDEX(Vöruskrá!M:M,MATCH(B504,Vöruskrá!B:B,0))*C504/100000,""))</f>
        <v>0.41914000000000001</v>
      </c>
      <c r="K504" s="215">
        <f>IF(OR(B504="",C504=""),"",IFERROR(INDEX(Vöruskrá!N:N,MATCH(B504,Vöruskrá!B:B,0))*C504/100000,""))</f>
        <v>0.30884</v>
      </c>
      <c r="L504" s="215">
        <f>IF(OR(B504="",C504=""),"",IFERROR(INDEX(Vöruskrá!O:O,MATCH(B504,Vöruskrá!B:B,0))*C504/100000,""))</f>
        <v>0.13236000000000001</v>
      </c>
      <c r="M504" s="215">
        <f>IF(OR(B504="",C504=""),"",IFERROR(INDEX(Vöruskrá!P:P,MATCH(B504,Vöruskrá!B:B,0))*C504/100000,""))</f>
        <v>2.2060000000000001E-3</v>
      </c>
      <c r="N504" s="215">
        <f>IF(OR(B504="",C504=""),"",IFERROR(INDEX(Vöruskrá!Q:Q,MATCH(B504,Vöruskrá!B:B,0))*C504/100000,""))</f>
        <v>0</v>
      </c>
      <c r="O504" s="216">
        <f>IF(OR(B504="",C504=""),"",IFERROR(C504/1000*INDEX(Vöruskrá!R:R,MATCH(B504,Vöruskrá!B:B,0))/1000,""))</f>
        <v>0</v>
      </c>
      <c r="P504" s="217"/>
      <c r="Q504" s="203"/>
      <c r="R504" s="27"/>
    </row>
    <row r="505" spans="1:18">
      <c r="A505" s="219"/>
      <c r="B505" s="219" t="s">
        <v>1097</v>
      </c>
      <c r="C505" s="220">
        <v>7353</v>
      </c>
      <c r="D505" s="214" t="str">
        <f>IF(B505="","",IFERROR(INDEX(Vöruskrá!F:F,MATCH(B505,Vöruskrá!B:B,0)),""))</f>
        <v>Maís (Zea mays)</v>
      </c>
      <c r="E505" s="214" t="str">
        <f>IF(B505="","",IFERROR(IF(INDEX(Vöruskrá!G:G,MATCH(B505,Vöruskrá!B:B,0))="","Engir skráðir",INDEX(Vöruskrá!G:G,MATCH(B505,Vöruskrá!B:B,0))),"Engir skráðir"))</f>
        <v>Engir</v>
      </c>
      <c r="F505" s="214" t="str">
        <f>IF(B505="","",IFERROR(INDEX(Vöruskrá!H:H,MATCH(B505,Vöruskrá!B:B,0)),""))</f>
        <v>https://garri.overcastcdn.com/documents/42001141.pdf</v>
      </c>
      <c r="G505" s="215">
        <f>IF(OR(B505="",C505=""),"",IFERROR(INDEX(Vöruskrá!J:J,MATCH(B505,Vöruskrá!B:B,0))*C505/100000,""))</f>
        <v>6.3235799999999998</v>
      </c>
      <c r="H505" s="215">
        <f>IF(OR(B505="",C505=""),"",IFERROR(INDEX(Vöruskrá!K:K,MATCH(B505,Vöruskrá!B:B,0))*C505/100000,""))</f>
        <v>8.8236000000000009E-2</v>
      </c>
      <c r="I505" s="215">
        <f>IF(OR(B505="",C505=""),"",IFERROR(INDEX(Vöruskrá!L:L,MATCH(B505,Vöruskrá!B:B,0))*C505/100000,""))</f>
        <v>1.4706000000000002E-2</v>
      </c>
      <c r="J505" s="215">
        <f>IF(OR(B505="",C505=""),"",IFERROR(INDEX(Vöruskrá!M:M,MATCH(B505,Vöruskrá!B:B,0))*C505/100000,""))</f>
        <v>1.39707</v>
      </c>
      <c r="K505" s="215">
        <f>IF(OR(B505="",C505=""),"",IFERROR(INDEX(Vöruskrá!N:N,MATCH(B505,Vöruskrá!B:B,0))*C505/100000,""))</f>
        <v>0.23529600000000003</v>
      </c>
      <c r="L505" s="215">
        <f>IF(OR(B505="",C505=""),"",IFERROR(INDEX(Vöruskrá!O:O,MATCH(B505,Vöruskrá!B:B,0))*C505/100000,""))</f>
        <v>0.23529600000000003</v>
      </c>
      <c r="M505" s="215">
        <f>IF(OR(B505="",C505=""),"",IFERROR(INDEX(Vöruskrá!P:P,MATCH(B505,Vöruskrá!B:B,0))*C505/100000,""))</f>
        <v>7.353000000000001E-3</v>
      </c>
      <c r="N505" s="215">
        <f>IF(OR(B505="",C505=""),"",IFERROR(INDEX(Vöruskrá!Q:Q,MATCH(B505,Vöruskrá!B:B,0))*C505/100000,""))</f>
        <v>0.14706</v>
      </c>
      <c r="O505" s="216">
        <f>IF(OR(B505="",C505=""),"",IFERROR(C505/1000*INDEX(Vöruskrá!R:R,MATCH(B505,Vöruskrá!B:B,0))/1000,""))</f>
        <v>0</v>
      </c>
      <c r="P505" s="219"/>
      <c r="Q505" s="249"/>
      <c r="R505" s="205"/>
    </row>
    <row r="506" spans="1:18" ht="50">
      <c r="A506" s="176" t="s">
        <v>3746</v>
      </c>
      <c r="B506" s="176"/>
      <c r="C506" s="177"/>
      <c r="D506" s="211" t="str">
        <f>_xlfn.TEXTJOIN(" | ",TRUE,D507:D514)</f>
        <v>Nautakjöt 100% | 0 | Laukur | Fersk paprika | Hvítlaukur | Salt, chilipipar, kúmen, hvítlaukur, svartur pipar, cayennepipar, laukur, engifer, sykur, sýrustillir (sítrónusýra), kekkjavarnarefni (E552), repjuolía, kryddþykkni. | Salt (salt, kekkjavarnarefni E535, lyftiefni E500). | Repjuolía</v>
      </c>
      <c r="E506" s="211" t="str" cm="1">
        <f t="array" ref="E506">IFERROR(_xlfn.TEXTJOIN(", ",TRUE,_xlfn.UNIQUE(_xlfn._xlws.FILTER(E507:E514,(E507:E514&lt;&gt;"Engir skráðir")*(E507:E514&lt;&gt;"")))),"Engir skráðir")</f>
        <v>Engir</v>
      </c>
      <c r="F506" s="211"/>
      <c r="G506" s="212">
        <f>IFERROR(SUM(G507:G514)/(SUM($C$507:$C$514)/100000),"")</f>
        <v>127.95182</v>
      </c>
      <c r="H506" s="212">
        <f>IFERROR(SUM(H507:H514)/(SUM($C$507:$C$514)/100000),"")</f>
        <v>8.0818790000000007</v>
      </c>
      <c r="I506" s="212">
        <f>IFERROR(SUM(I507:I514)/(SUM($C$507:$C$514)/100000),"")</f>
        <v>1.9471480000000003</v>
      </c>
      <c r="J506" s="212">
        <f>IFERROR(SUM(J507:J514)/(SUM($C$507:$C$514)/100000),"")</f>
        <v>2.6688320000000001</v>
      </c>
      <c r="K506" s="212">
        <f>IFERROR(SUM(K507:K514)/(SUM($C$507:$C$514)/100000),"")</f>
        <v>1.0856980000000001</v>
      </c>
      <c r="L506" s="212">
        <f>IFERROR(SUM(L507:L514)/(SUM($C$507:$C$514)/100000),"")</f>
        <v>12.106845999999999</v>
      </c>
      <c r="M506" s="212">
        <f>IFERROR(SUM(M507:M514)/(SUM($C$507:$C$514)/100000),"")</f>
        <v>1.2083059999999999</v>
      </c>
      <c r="N506" s="212">
        <f>IFERROR(SUM(N507:N514)/(SUM($C$507:$C$514)/100000),"")</f>
        <v>0.296377</v>
      </c>
      <c r="O506" s="213" t="str">
        <f>IF(OR(B506="",C506=""),"",IFERROR(C506/1000*INDEX(Vöruskrá!R:R,MATCH(B506,Vöruskrá!B:B,0))/1000,""))</f>
        <v/>
      </c>
      <c r="P506" s="245" t="s">
        <v>3747</v>
      </c>
      <c r="Q506" s="244" t="s">
        <v>3907</v>
      </c>
      <c r="R506" s="243" t="s">
        <v>3908</v>
      </c>
    </row>
    <row r="507" spans="1:18">
      <c r="A507" s="217"/>
      <c r="B507" s="217" t="s">
        <v>1111</v>
      </c>
      <c r="C507" s="218">
        <v>59128</v>
      </c>
      <c r="D507" s="214" t="str">
        <f>IF(B507="","",IFERROR(INDEX(Vöruskrá!F:F,MATCH(B507,Vöruskrá!B:B,0)),""))</f>
        <v>Nautakjöt 100%</v>
      </c>
      <c r="E507" s="214" t="str">
        <f>IF(B507="","",IFERROR(IF(INDEX(Vöruskrá!G:G,MATCH(B507,Vöruskrá!B:B,0))="","Engir skráðir",INDEX(Vöruskrá!G:G,MATCH(B507,Vöruskrá!B:B,0))),"Engir skráðir"))</f>
        <v>Engir</v>
      </c>
      <c r="F507" s="214" t="str">
        <f>IF(B507="","",IFERROR(INDEX(Vöruskrá!H:H,MATCH(B507,Vöruskrá!B:B,0)),""))</f>
        <v>Sbr. Nautgripahakk 2kg frosið (50003) í vöruskrá</v>
      </c>
      <c r="G507" s="215">
        <f>IF(OR(B507="",C507=""),"",IFERROR(INDEX(Vöruskrá!J:J,MATCH(B507,Vöruskrá!B:B,0))*C507/100000,""))</f>
        <v>105.83911999999999</v>
      </c>
      <c r="H507" s="215">
        <f>IF(OR(B507="",C507=""),"",IFERROR(INDEX(Vöruskrá!K:K,MATCH(B507,Vöruskrá!B:B,0))*C507/100000,""))</f>
        <v>6.5040800000000001</v>
      </c>
      <c r="I507" s="215">
        <f>IF(OR(B507="",C507=""),"",IFERROR(INDEX(Vöruskrá!L:L,MATCH(B507,Vöruskrá!B:B,0))*C507/100000,""))</f>
        <v>1.8329680000000002</v>
      </c>
      <c r="J507" s="215">
        <f>IF(OR(B507="",C507=""),"",IFERROR(INDEX(Vöruskrá!M:M,MATCH(B507,Vöruskrá!B:B,0))*C507/100000,""))</f>
        <v>0</v>
      </c>
      <c r="K507" s="215">
        <f>IF(OR(B507="",C507=""),"",IFERROR(INDEX(Vöruskrá!N:N,MATCH(B507,Vöruskrá!B:B,0))*C507/100000,""))</f>
        <v>0</v>
      </c>
      <c r="L507" s="215">
        <f>IF(OR(B507="",C507=""),"",IFERROR(INDEX(Vöruskrá!O:O,MATCH(B507,Vöruskrá!B:B,0))*C507/100000,""))</f>
        <v>11.8256</v>
      </c>
      <c r="M507" s="215">
        <f>IF(OR(B507="",C507=""),"",IFERROR(INDEX(Vöruskrá!P:P,MATCH(B507,Vöruskrá!B:B,0))*C507/100000,""))</f>
        <v>0.118256</v>
      </c>
      <c r="N507" s="215">
        <f>IF(OR(B507="",C507=""),"",IFERROR(INDEX(Vöruskrá!Q:Q,MATCH(B507,Vöruskrá!B:B,0))*C507/100000,""))</f>
        <v>0</v>
      </c>
      <c r="O507" s="216">
        <f>IF(OR(B507="",C507=""),"",IFERROR(C507/1000*INDEX(Vöruskrá!R:R,MATCH(B507,Vöruskrá!B:B,0))/1000,""))</f>
        <v>0</v>
      </c>
      <c r="P507" s="217"/>
      <c r="Q507" s="246"/>
      <c r="R507" s="210"/>
    </row>
    <row r="508" spans="1:18">
      <c r="A508" s="219"/>
      <c r="B508" s="219" t="s">
        <v>3644</v>
      </c>
      <c r="C508" s="220">
        <v>22173</v>
      </c>
      <c r="D508" s="214">
        <f>IF(B508="","",IFERROR(INDEX(Vöruskrá!F:F,MATCH(B508,Vöruskrá!B:B,0)),""))</f>
        <v>0</v>
      </c>
      <c r="E508" s="214" t="str">
        <f>IF(B508="","",IFERROR(IF(INDEX(Vöruskrá!G:G,MATCH(B508,Vöruskrá!B:B,0))="","Engir skráðir",INDEX(Vöruskrá!G:G,MATCH(B508,Vöruskrá!B:B,0))),"Engir skráðir"))</f>
        <v>Engir skráðir</v>
      </c>
      <c r="F508" s="214">
        <f>IF(B508="","",IFERROR(INDEX(Vöruskrá!H:H,MATCH(B508,Vöruskrá!B:B,0)),""))</f>
        <v>0</v>
      </c>
      <c r="G508" s="215">
        <f>IF(OR(B508="",C508=""),"",IFERROR(INDEX(Vöruskrá!J:J,MATCH(B508,Vöruskrá!B:B,0))*C508/100000,""))</f>
        <v>0</v>
      </c>
      <c r="H508" s="215">
        <f>IF(OR(B508="",C508=""),"",IFERROR(INDEX(Vöruskrá!K:K,MATCH(B508,Vöruskrá!B:B,0))*C508/100000,""))</f>
        <v>0</v>
      </c>
      <c r="I508" s="215">
        <f>IF(OR(B508="",C508=""),"",IFERROR(INDEX(Vöruskrá!L:L,MATCH(B508,Vöruskrá!B:B,0))*C508/100000,""))</f>
        <v>0</v>
      </c>
      <c r="J508" s="215">
        <f>IF(OR(B508="",C508=""),"",IFERROR(INDEX(Vöruskrá!M:M,MATCH(B508,Vöruskrá!B:B,0))*C508/100000,""))</f>
        <v>0</v>
      </c>
      <c r="K508" s="215">
        <f>IF(OR(B508="",C508=""),"",IFERROR(INDEX(Vöruskrá!N:N,MATCH(B508,Vöruskrá!B:B,0))*C508/100000,""))</f>
        <v>0</v>
      </c>
      <c r="L508" s="215">
        <f>IF(OR(B508="",C508=""),"",IFERROR(INDEX(Vöruskrá!O:O,MATCH(B508,Vöruskrá!B:B,0))*C508/100000,""))</f>
        <v>0</v>
      </c>
      <c r="M508" s="215">
        <f>IF(OR(B508="",C508=""),"",IFERROR(INDEX(Vöruskrá!P:P,MATCH(B508,Vöruskrá!B:B,0))*C508/100000,""))</f>
        <v>0</v>
      </c>
      <c r="N508" s="215">
        <f>IF(OR(B508="",C508=""),"",IFERROR(INDEX(Vöruskrá!Q:Q,MATCH(B508,Vöruskrá!B:B,0))*C508/100000,""))</f>
        <v>0</v>
      </c>
      <c r="O508" s="216">
        <f>IF(OR(B508="",C508=""),"",IFERROR(C508/1000*INDEX(Vöruskrá!R:R,MATCH(B508,Vöruskrá!B:B,0))/1000,""))</f>
        <v>0</v>
      </c>
      <c r="P508" s="219"/>
      <c r="Q508" s="203"/>
      <c r="R508" s="27"/>
    </row>
    <row r="509" spans="1:18">
      <c r="A509" s="217"/>
      <c r="B509" s="217" t="s">
        <v>1010</v>
      </c>
      <c r="C509" s="218">
        <v>7391</v>
      </c>
      <c r="D509" s="214" t="str">
        <f>IF(B509="","",IFERROR(INDEX(Vöruskrá!F:F,MATCH(B509,Vöruskrá!B:B,0)),""))</f>
        <v>Laukur</v>
      </c>
      <c r="E509" s="214" t="str">
        <f>IF(B509="","",IFERROR(IF(INDEX(Vöruskrá!G:G,MATCH(B509,Vöruskrá!B:B,0))="","Engir skráðir",INDEX(Vöruskrá!G:G,MATCH(B509,Vöruskrá!B:B,0))),"Engir skráðir"))</f>
        <v>Engir skráðir</v>
      </c>
      <c r="F509" s="214">
        <f>IF(B509="","",IFERROR(INDEX(Vöruskrá!H:H,MATCH(B509,Vöruskrá!B:B,0)),""))</f>
        <v>0</v>
      </c>
      <c r="G509" s="215">
        <f>IF(OR(B509="",C509=""),"",IFERROR(INDEX(Vöruskrá!J:J,MATCH(B509,Vöruskrá!B:B,0))*C509/100000,""))</f>
        <v>2.9563999999999999</v>
      </c>
      <c r="H509" s="215">
        <f>IF(OR(B509="",C509=""),"",IFERROR(INDEX(Vöruskrá!K:K,MATCH(B509,Vöruskrá!B:B,0))*C509/100000,""))</f>
        <v>7.391E-3</v>
      </c>
      <c r="I509" s="215">
        <f>IF(OR(B509="",C509=""),"",IFERROR(INDEX(Vöruskrá!L:L,MATCH(B509,Vöruskrá!B:B,0))*C509/100000,""))</f>
        <v>0</v>
      </c>
      <c r="J509" s="215">
        <f>IF(OR(B509="",C509=""),"",IFERROR(INDEX(Vöruskrá!M:M,MATCH(B509,Vöruskrá!B:B,0))*C509/100000,""))</f>
        <v>0.68736300000000006</v>
      </c>
      <c r="K509" s="215">
        <f>IF(OR(B509="",C509=""),"",IFERROR(INDEX(Vöruskrá!N:N,MATCH(B509,Vöruskrá!B:B,0))*C509/100000,""))</f>
        <v>0.31042200000000003</v>
      </c>
      <c r="L509" s="215">
        <f>IF(OR(B509="",C509=""),"",IFERROR(INDEX(Vöruskrá!O:O,MATCH(B509,Vöruskrá!B:B,0))*C509/100000,""))</f>
        <v>8.1300999999999998E-2</v>
      </c>
      <c r="M509" s="215">
        <f>IF(OR(B509="",C509=""),"",IFERROR(INDEX(Vöruskrá!P:P,MATCH(B509,Vöruskrá!B:B,0))*C509/100000,""))</f>
        <v>0</v>
      </c>
      <c r="N509" s="215">
        <f>IF(OR(B509="",C509=""),"",IFERROR(INDEX(Vöruskrá!Q:Q,MATCH(B509,Vöruskrá!B:B,0))*C509/100000,""))</f>
        <v>0.12564699999999998</v>
      </c>
      <c r="O509" s="216">
        <f>IF(OR(B509="",C509=""),"",IFERROR(C509/1000*INDEX(Vöruskrá!R:R,MATCH(B509,Vöruskrá!B:B,0))/1000,""))</f>
        <v>0</v>
      </c>
      <c r="P509" s="217"/>
      <c r="Q509" s="204"/>
      <c r="R509" s="6"/>
    </row>
    <row r="510" spans="1:18">
      <c r="A510" s="219"/>
      <c r="B510" s="219" t="s">
        <v>1116</v>
      </c>
      <c r="C510" s="220">
        <v>7391</v>
      </c>
      <c r="D510" s="214" t="str">
        <f>IF(B510="","",IFERROR(INDEX(Vöruskrá!F:F,MATCH(B510,Vöruskrá!B:B,0)),""))</f>
        <v>Fersk paprika</v>
      </c>
      <c r="E510" s="214" t="str">
        <f>IF(B510="","",IFERROR(IF(INDEX(Vöruskrá!G:G,MATCH(B510,Vöruskrá!B:B,0))="","Engir skráðir",INDEX(Vöruskrá!G:G,MATCH(B510,Vöruskrá!B:B,0))),"Engir skráðir"))</f>
        <v>Engir</v>
      </c>
      <c r="F510" s="214">
        <f>IF(B510="","",IFERROR(INDEX(Vöruskrá!H:H,MATCH(B510,Vöruskrá!B:B,0)),""))</f>
        <v>0</v>
      </c>
      <c r="G510" s="215">
        <f>IF(OR(B510="",C510=""),"",IFERROR(INDEX(Vöruskrá!J:J,MATCH(B510,Vöruskrá!B:B,0))*C510/100000,""))</f>
        <v>2.29121</v>
      </c>
      <c r="H510" s="215">
        <f>IF(OR(B510="",C510=""),"",IFERROR(INDEX(Vöruskrá!K:K,MATCH(B510,Vöruskrá!B:B,0))*C510/100000,""))</f>
        <v>2.2172999999999998E-2</v>
      </c>
      <c r="I510" s="215">
        <f>IF(OR(B510="",C510=""),"",IFERROR(INDEX(Vöruskrá!L:L,MATCH(B510,Vöruskrá!B:B,0))*C510/100000,""))</f>
        <v>0</v>
      </c>
      <c r="J510" s="215">
        <f>IF(OR(B510="",C510=""),"",IFERROR(INDEX(Vöruskrá!M:M,MATCH(B510,Vöruskrá!B:B,0))*C510/100000,""))</f>
        <v>0.44346000000000002</v>
      </c>
      <c r="K510" s="215">
        <f>IF(OR(B510="",C510=""),"",IFERROR(INDEX(Vöruskrá!N:N,MATCH(B510,Vöruskrá!B:B,0))*C510/100000,""))</f>
        <v>0.31042200000000003</v>
      </c>
      <c r="L510" s="215">
        <f>IF(OR(B510="",C510=""),"",IFERROR(INDEX(Vöruskrá!O:O,MATCH(B510,Vöruskrá!B:B,0))*C510/100000,""))</f>
        <v>7.3910000000000003E-2</v>
      </c>
      <c r="M510" s="215">
        <f>IF(OR(B510="",C510=""),"",IFERROR(INDEX(Vöruskrá!P:P,MATCH(B510,Vöruskrá!B:B,0))*C510/100000,""))</f>
        <v>0</v>
      </c>
      <c r="N510" s="215">
        <f>IF(OR(B510="",C510=""),"",IFERROR(INDEX(Vöruskrá!Q:Q,MATCH(B510,Vöruskrá!B:B,0))*C510/100000,""))</f>
        <v>0.15521100000000002</v>
      </c>
      <c r="O510" s="216">
        <f>IF(OR(B510="",C510=""),"",IFERROR(C510/1000*INDEX(Vöruskrá!R:R,MATCH(B510,Vöruskrá!B:B,0))/1000,""))</f>
        <v>0</v>
      </c>
      <c r="P510" s="219"/>
      <c r="Q510" s="203"/>
      <c r="R510" s="27"/>
    </row>
    <row r="511" spans="1:18">
      <c r="A511" s="217"/>
      <c r="B511" s="217" t="s">
        <v>1017</v>
      </c>
      <c r="C511" s="218">
        <v>739</v>
      </c>
      <c r="D511" s="214" t="str">
        <f>IF(B511="","",IFERROR(INDEX(Vöruskrá!F:F,MATCH(B511,Vöruskrá!B:B,0)),""))</f>
        <v>Hvítlaukur</v>
      </c>
      <c r="E511" s="214" t="str">
        <f>IF(B511="","",IFERROR(IF(INDEX(Vöruskrá!G:G,MATCH(B511,Vöruskrá!B:B,0))="","Engir skráðir",INDEX(Vöruskrá!G:G,MATCH(B511,Vöruskrá!B:B,0))),"Engir skráðir"))</f>
        <v>Engir skráðir</v>
      </c>
      <c r="F511" s="214">
        <f>IF(B511="","",IFERROR(INDEX(Vöruskrá!H:H,MATCH(B511,Vöruskrá!B:B,0)),""))</f>
        <v>0</v>
      </c>
      <c r="G511" s="215">
        <f>IF(OR(B511="",C511=""),"",IFERROR(INDEX(Vöruskrá!J:J,MATCH(B511,Vöruskrá!B:B,0))*C511/100000,""))</f>
        <v>1.10111</v>
      </c>
      <c r="H511" s="215">
        <f>IF(OR(B511="",C511=""),"",IFERROR(INDEX(Vöruskrá!K:K,MATCH(B511,Vöruskrá!B:B,0))*C511/100000,""))</f>
        <v>3.6949999999999999E-3</v>
      </c>
      <c r="I511" s="215">
        <f>IF(OR(B511="",C511=""),"",IFERROR(INDEX(Vöruskrá!L:L,MATCH(B511,Vöruskrá!B:B,0))*C511/100000,""))</f>
        <v>7.3900000000000007E-4</v>
      </c>
      <c r="J511" s="215">
        <f>IF(OR(B511="",C511=""),"",IFERROR(INDEX(Vöruskrá!M:M,MATCH(B511,Vöruskrá!B:B,0))*C511/100000,""))</f>
        <v>0.24460900000000002</v>
      </c>
      <c r="K511" s="215">
        <f>IF(OR(B511="",C511=""),"",IFERROR(INDEX(Vöruskrá!N:N,MATCH(B511,Vöruskrá!B:B,0))*C511/100000,""))</f>
        <v>7.3899999999999999E-3</v>
      </c>
      <c r="L511" s="215">
        <f>IF(OR(B511="",C511=""),"",IFERROR(INDEX(Vöruskrá!O:O,MATCH(B511,Vöruskrá!B:B,0))*C511/100000,""))</f>
        <v>4.7296000000000005E-2</v>
      </c>
      <c r="M511" s="215">
        <f>IF(OR(B511="",C511=""),"",IFERROR(INDEX(Vöruskrá!P:P,MATCH(B511,Vöruskrá!B:B,0))*C511/100000,""))</f>
        <v>0</v>
      </c>
      <c r="N511" s="215">
        <f>IF(OR(B511="",C511=""),"",IFERROR(INDEX(Vöruskrá!Q:Q,MATCH(B511,Vöruskrá!B:B,0))*C511/100000,""))</f>
        <v>1.5519000000000002E-2</v>
      </c>
      <c r="O511" s="216">
        <f>IF(OR(B511="",C511=""),"",IFERROR(C511/1000*INDEX(Vöruskrá!R:R,MATCH(B511,Vöruskrá!B:B,0))/1000,""))</f>
        <v>0</v>
      </c>
      <c r="P511" s="217"/>
      <c r="Q511" s="204"/>
      <c r="R511" s="6"/>
    </row>
    <row r="512" spans="1:18">
      <c r="A512" s="219"/>
      <c r="B512" s="219" t="s">
        <v>489</v>
      </c>
      <c r="C512" s="220">
        <v>1109</v>
      </c>
      <c r="D512" s="214" t="str">
        <f>IF(B512="","",IFERROR(INDEX(Vöruskrá!F:F,MATCH(B512,Vöruskrá!B:B,0)),""))</f>
        <v>Salt, chilipipar, kúmen, hvítlaukur, svartur pipar, cayennepipar, laukur, engifer, sykur, sýrustillir (sítrónusýra), kekkjavarnarefni (E552), repjuolía, kryddþykkni.</v>
      </c>
      <c r="E512" s="214" t="str">
        <f>IF(B512="","",IFERROR(IF(INDEX(Vöruskrá!G:G,MATCH(B512,Vöruskrá!B:B,0))="","Engir skráðir",INDEX(Vöruskrá!G:G,MATCH(B512,Vöruskrá!B:B,0))),"Engir skráðir"))</f>
        <v>Engir skráðir</v>
      </c>
      <c r="F512" s="214" t="str">
        <f>IF(B512="","",IFERROR(INDEX(Vöruskrá!H:H,MATCH(B512,Vöruskrá!B:B,0)),""))</f>
        <v>Framleitt á svæði þar sem unnið er með glúten, fisk, krabbadýr, lindýr, mjólk, soja, sellerí, sinnep og sesam.</v>
      </c>
      <c r="G512" s="215">
        <f>IF(OR(B512="",C512=""),"",IFERROR(INDEX(Vöruskrá!J:J,MATCH(B512,Vöruskrá!B:B,0))*C512/100000,""))</f>
        <v>2.4619800000000001</v>
      </c>
      <c r="H512" s="215">
        <f>IF(OR(B512="",C512=""),"",IFERROR(INDEX(Vöruskrá!K:K,MATCH(B512,Vöruskrá!B:B,0))*C512/100000,""))</f>
        <v>6.6540000000000002E-2</v>
      </c>
      <c r="I512" s="215">
        <f>IF(OR(B512="",C512=""),"",IFERROR(INDEX(Vöruskrá!L:L,MATCH(B512,Vöruskrá!B:B,0))*C512/100000,""))</f>
        <v>9.9810000000000003E-3</v>
      </c>
      <c r="J512" s="215">
        <f>IF(OR(B512="",C512=""),"",IFERROR(INDEX(Vöruskrá!M:M,MATCH(B512,Vöruskrá!B:B,0))*C512/100000,""))</f>
        <v>0.3327</v>
      </c>
      <c r="K512" s="215">
        <f>IF(OR(B512="",C512=""),"",IFERROR(INDEX(Vöruskrá!N:N,MATCH(B512,Vöruskrá!B:B,0))*C512/100000,""))</f>
        <v>5.1013999999999997E-2</v>
      </c>
      <c r="L512" s="215">
        <f>IF(OR(B512="",C512=""),"",IFERROR(INDEX(Vöruskrá!O:O,MATCH(B512,Vöruskrá!B:B,0))*C512/100000,""))</f>
        <v>7.873899999999999E-2</v>
      </c>
      <c r="M512" s="215">
        <f>IF(OR(B512="",C512=""),"",IFERROR(INDEX(Vöruskrá!P:P,MATCH(B512,Vöruskrá!B:B,0))*C512/100000,""))</f>
        <v>0.49904999999999999</v>
      </c>
      <c r="N512" s="215">
        <f>IF(OR(B512="",C512=""),"",IFERROR(INDEX(Vöruskrá!Q:Q,MATCH(B512,Vöruskrá!B:B,0))*C512/100000,""))</f>
        <v>0</v>
      </c>
      <c r="O512" s="216">
        <f>IF(OR(B512="",C512=""),"",IFERROR(C512/1000*INDEX(Vöruskrá!R:R,MATCH(B512,Vöruskrá!B:B,0))/1000,""))</f>
        <v>0</v>
      </c>
      <c r="P512" s="219"/>
      <c r="Q512" s="203"/>
      <c r="R512" s="27"/>
    </row>
    <row r="513" spans="1:18">
      <c r="A513" s="217"/>
      <c r="B513" s="217" t="s">
        <v>299</v>
      </c>
      <c r="C513" s="218">
        <v>591</v>
      </c>
      <c r="D513" s="214" t="str">
        <f>IF(B513="","",IFERROR(INDEX(Vöruskrá!F:F,MATCH(B513,Vöruskrá!B:B,0)),""))</f>
        <v>Salt (salt, kekkjavarnarefni E535, lyftiefni E500).</v>
      </c>
      <c r="E513" s="214" t="str">
        <f>IF(B513="","",IFERROR(IF(INDEX(Vöruskrá!G:G,MATCH(B513,Vöruskrá!B:B,0))="","Engir skráðir",INDEX(Vöruskrá!G:G,MATCH(B513,Vöruskrá!B:B,0))),"Engir skráðir"))</f>
        <v>Engir skráðir</v>
      </c>
      <c r="F513" s="214" t="str">
        <f>IF(B513="","",IFERROR(INDEX(Vöruskrá!H:H,MATCH(B513,Vöruskrá!B:B,0)),""))</f>
        <v>Framleitt á svæði þar sem unnið er með mjólk, glúten, egg, sesam, sellerí, soja og sinnep.</v>
      </c>
      <c r="G513" s="215">
        <f>IF(OR(B513="",C513=""),"",IFERROR(INDEX(Vöruskrá!J:J,MATCH(B513,Vöruskrá!B:B,0))*C513/100000,""))</f>
        <v>0</v>
      </c>
      <c r="H513" s="215">
        <f>IF(OR(B513="",C513=""),"",IFERROR(INDEX(Vöruskrá!K:K,MATCH(B513,Vöruskrá!B:B,0))*C513/100000,""))</f>
        <v>0</v>
      </c>
      <c r="I513" s="215">
        <f>IF(OR(B513="",C513=""),"",IFERROR(INDEX(Vöruskrá!L:L,MATCH(B513,Vöruskrá!B:B,0))*C513/100000,""))</f>
        <v>0</v>
      </c>
      <c r="J513" s="215">
        <f>IF(OR(B513="",C513=""),"",IFERROR(INDEX(Vöruskrá!M:M,MATCH(B513,Vöruskrá!B:B,0))*C513/100000,""))</f>
        <v>0</v>
      </c>
      <c r="K513" s="215">
        <f>IF(OR(B513="",C513=""),"",IFERROR(INDEX(Vöruskrá!N:N,MATCH(B513,Vöruskrá!B:B,0))*C513/100000,""))</f>
        <v>0</v>
      </c>
      <c r="L513" s="215">
        <f>IF(OR(B513="",C513=""),"",IFERROR(INDEX(Vöruskrá!O:O,MATCH(B513,Vöruskrá!B:B,0))*C513/100000,""))</f>
        <v>0</v>
      </c>
      <c r="M513" s="215">
        <f>IF(OR(B513="",C513=""),"",IFERROR(INDEX(Vöruskrá!P:P,MATCH(B513,Vöruskrá!B:B,0))*C513/100000,""))</f>
        <v>0.59099999999999997</v>
      </c>
      <c r="N513" s="215">
        <f>IF(OR(B513="",C513=""),"",IFERROR(INDEX(Vöruskrá!Q:Q,MATCH(B513,Vöruskrá!B:B,0))*C513/100000,""))</f>
        <v>0</v>
      </c>
      <c r="O513" s="216">
        <f>IF(OR(B513="",C513=""),"",IFERROR(C513/1000*INDEX(Vöruskrá!R:R,MATCH(B513,Vöruskrá!B:B,0))/1000,""))</f>
        <v>0</v>
      </c>
      <c r="P513" s="217"/>
      <c r="Q513" s="204"/>
      <c r="R513" s="6"/>
    </row>
    <row r="514" spans="1:18">
      <c r="A514" s="219"/>
      <c r="B514" s="219" t="s">
        <v>1270</v>
      </c>
      <c r="C514" s="220">
        <v>1478</v>
      </c>
      <c r="D514" s="214" t="str">
        <f>IF(B514="","",IFERROR(INDEX(Vöruskrá!F:F,MATCH(B514,Vöruskrá!B:B,0)),""))</f>
        <v>Repjuolía</v>
      </c>
      <c r="E514" s="214" t="str">
        <f>IF(B514="","",IFERROR(IF(INDEX(Vöruskrá!G:G,MATCH(B514,Vöruskrá!B:B,0))="","Engir skráðir",INDEX(Vöruskrá!G:G,MATCH(B514,Vöruskrá!B:B,0))),"Engir skráðir"))</f>
        <v>Engir skráðir</v>
      </c>
      <c r="F514" s="214">
        <f>IF(B514="","",IFERROR(INDEX(Vöruskrá!H:H,MATCH(B514,Vöruskrá!B:B,0)),""))</f>
        <v>0</v>
      </c>
      <c r="G514" s="215">
        <f>IF(OR(B514="",C514=""),"",IFERROR(INDEX(Vöruskrá!J:J,MATCH(B514,Vöruskrá!B:B,0))*C514/100000,""))</f>
        <v>13.302</v>
      </c>
      <c r="H514" s="215">
        <f>IF(OR(B514="",C514=""),"",IFERROR(INDEX(Vöruskrá!K:K,MATCH(B514,Vöruskrá!B:B,0))*C514/100000,""))</f>
        <v>1.478</v>
      </c>
      <c r="I514" s="215">
        <f>IF(OR(B514="",C514=""),"",IFERROR(INDEX(Vöruskrá!L:L,MATCH(B514,Vöruskrá!B:B,0))*C514/100000,""))</f>
        <v>0.10346</v>
      </c>
      <c r="J514" s="215">
        <f>IF(OR(B514="",C514=""),"",IFERROR(INDEX(Vöruskrá!M:M,MATCH(B514,Vöruskrá!B:B,0))*C514/100000,""))</f>
        <v>0.9607</v>
      </c>
      <c r="K514" s="215">
        <f>IF(OR(B514="",C514=""),"",IFERROR(INDEX(Vöruskrá!N:N,MATCH(B514,Vöruskrá!B:B,0))*C514/100000,""))</f>
        <v>0.40644999999999998</v>
      </c>
      <c r="L514" s="215">
        <f>IF(OR(B514="",C514=""),"",IFERROR(INDEX(Vöruskrá!O:O,MATCH(B514,Vöruskrá!B:B,0))*C514/100000,""))</f>
        <v>0</v>
      </c>
      <c r="M514" s="215">
        <f>IF(OR(B514="",C514=""),"",IFERROR(INDEX(Vöruskrá!P:P,MATCH(B514,Vöruskrá!B:B,0))*C514/100000,""))</f>
        <v>0</v>
      </c>
      <c r="N514" s="215">
        <f>IF(OR(B514="",C514=""),"",IFERROR(INDEX(Vöruskrá!Q:Q,MATCH(B514,Vöruskrá!B:B,0))*C514/100000,""))</f>
        <v>0</v>
      </c>
      <c r="O514" s="216">
        <f>IF(OR(B514="",C514=""),"",IFERROR(C514/1000*INDEX(Vöruskrá!R:R,MATCH(B514,Vöruskrá!B:B,0))/1000,""))</f>
        <v>0</v>
      </c>
      <c r="P514" s="219"/>
      <c r="Q514" s="250"/>
      <c r="R514" s="251"/>
    </row>
    <row r="515" spans="1:18" ht="50">
      <c r="A515" s="176" t="s">
        <v>3748</v>
      </c>
      <c r="B515" s="176"/>
      <c r="C515" s="177"/>
      <c r="D515" s="211" t="str">
        <f>_xlfn.TEXTJOIN(" | ",TRUE,D516:D522)</f>
        <v>Nautgripakjöt 100 %. | Salt, chilipipar, kúmen, hvítlaukur, svartur pipar, cayennepipar, laukur, engifer, sykur, sýrustillir (sítrónusýra), kekkjavarnarefni (E552), repjuolía, kryddþykkni. | Fersk paprika | Laukur | Tómatar 100%. | Maís (Zea mays) | Salt (salt, kekkjavarnarefni E535, lyftiefni E500).</v>
      </c>
      <c r="E515" s="211" t="str" cm="1">
        <f t="array" ref="E515">IFERROR(_xlfn.TEXTJOIN(", ",TRUE,_xlfn.UNIQUE(_xlfn._xlws.FILTER(E516:E522,(E516:E522&lt;&gt;"Engir skráðir")*(E516:E522&lt;&gt;"")))),"Engir skráðir")</f>
        <v>Engir</v>
      </c>
      <c r="F515" s="211"/>
      <c r="G515" s="212">
        <f>IFERROR(SUM(G516:G522)/(SUM($C$516:$C$522)/100000),"")</f>
        <v>118.03001733853486</v>
      </c>
      <c r="H515" s="212">
        <f>IFERROR(SUM(H516:H522)/(SUM($C$516:$C$522)/100000),"")</f>
        <v>6.1168712071954925</v>
      </c>
      <c r="I515" s="212">
        <f>IFERROR(SUM(I516:I522)/(SUM($C$516:$C$522)/100000),"")</f>
        <v>1.6825801907238838</v>
      </c>
      <c r="J515" s="212">
        <f>IFERROR(SUM(J516:J522)/(SUM($C$516:$C$522)/100000),"")</f>
        <v>4.459369581707846</v>
      </c>
      <c r="K515" s="212">
        <f>IFERROR(SUM(K516:K522)/(SUM($C$516:$C$522)/100000),"")</f>
        <v>1.7128034243606416</v>
      </c>
      <c r="L515" s="212">
        <f>IFERROR(SUM(L516:L522)/(SUM($C$516:$C$522)/100000),"")</f>
        <v>11.499727730819245</v>
      </c>
      <c r="M515" s="212">
        <f>IFERROR(SUM(M516:M522)/(SUM($C$516:$C$522)/100000),"")</f>
        <v>1.6229532401387083</v>
      </c>
      <c r="N515" s="212">
        <f>IFERROR(SUM(N516:N522)/(SUM($C$516:$C$522)/100000),"")</f>
        <v>0.51420947117468574</v>
      </c>
      <c r="O515" s="213" t="str">
        <f>IF(OR(B515="",C515=""),"",IFERROR(C515/1000*INDEX(Vöruskrá!R:R,MATCH(B515,Vöruskrá!B:B,0))/1000,""))</f>
        <v/>
      </c>
      <c r="P515" s="245" t="s">
        <v>3749</v>
      </c>
      <c r="Q515" s="248" t="s">
        <v>3909</v>
      </c>
      <c r="R515" s="247" t="s">
        <v>3910</v>
      </c>
    </row>
    <row r="516" spans="1:18">
      <c r="A516" s="217"/>
      <c r="B516" s="217" t="s">
        <v>542</v>
      </c>
      <c r="C516" s="218">
        <v>39267</v>
      </c>
      <c r="D516" s="214" t="str">
        <f>IF(B516="","",IFERROR(INDEX(Vöruskrá!F:F,MATCH(B516,Vöruskrá!B:B,0)),""))</f>
        <v>Nautgripakjöt 100 %.</v>
      </c>
      <c r="E516" s="214" t="str">
        <f>IF(B516="","",IFERROR(IF(INDEX(Vöruskrá!G:G,MATCH(B516,Vöruskrá!B:B,0))="","Engir skráðir",INDEX(Vöruskrá!G:G,MATCH(B516,Vöruskrá!B:B,0))),"Engir skráðir"))</f>
        <v>Engir skráðir</v>
      </c>
      <c r="F516" s="214">
        <f>IF(B516="","",IFERROR(INDEX(Vöruskrá!H:H,MATCH(B516,Vöruskrá!B:B,0)),""))</f>
        <v>0</v>
      </c>
      <c r="G516" s="215">
        <f>IF(OR(B516="",C516=""),"",IFERROR(INDEX(Vöruskrá!J:J,MATCH(B516,Vöruskrá!B:B,0))*C516/100000,""))</f>
        <v>70.287930000000003</v>
      </c>
      <c r="H516" s="215">
        <f>IF(OR(B516="",C516=""),"",IFERROR(INDEX(Vöruskrá!K:K,MATCH(B516,Vöruskrá!B:B,0))*C516/100000,""))</f>
        <v>4.3193700000000002</v>
      </c>
      <c r="I516" s="215">
        <f>IF(OR(B516="",C516=""),"",IFERROR(INDEX(Vöruskrá!L:L,MATCH(B516,Vöruskrá!B:B,0))*C516/100000,""))</f>
        <v>1.2172769999999999</v>
      </c>
      <c r="J516" s="215">
        <f>IF(OR(B516="",C516=""),"",IFERROR(INDEX(Vöruskrá!M:M,MATCH(B516,Vöruskrá!B:B,0))*C516/100000,""))</f>
        <v>0</v>
      </c>
      <c r="K516" s="215">
        <f>IF(OR(B516="",C516=""),"",IFERROR(INDEX(Vöruskrá!N:N,MATCH(B516,Vöruskrá!B:B,0))*C516/100000,""))</f>
        <v>0</v>
      </c>
      <c r="L516" s="215">
        <f>IF(OR(B516="",C516=""),"",IFERROR(INDEX(Vöruskrá!O:O,MATCH(B516,Vöruskrá!B:B,0))*C516/100000,""))</f>
        <v>7.8533999999999997</v>
      </c>
      <c r="M516" s="215">
        <f>IF(OR(B516="",C516=""),"",IFERROR(INDEX(Vöruskrá!P:P,MATCH(B516,Vöruskrá!B:B,0))*C516/100000,""))</f>
        <v>7.8534000000000007E-2</v>
      </c>
      <c r="N516" s="215">
        <f>IF(OR(B516="",C516=""),"",IFERROR(INDEX(Vöruskrá!Q:Q,MATCH(B516,Vöruskrá!B:B,0))*C516/100000,""))</f>
        <v>0</v>
      </c>
      <c r="O516" s="216">
        <f>IF(OR(B516="",C516=""),"",IFERROR(C516/1000*INDEX(Vöruskrá!R:R,MATCH(B516,Vöruskrá!B:B,0))/1000,""))</f>
        <v>0</v>
      </c>
      <c r="P516" s="217"/>
      <c r="Q516" s="252"/>
      <c r="R516" s="253"/>
    </row>
    <row r="517" spans="1:18">
      <c r="A517" s="219"/>
      <c r="B517" s="219" t="s">
        <v>489</v>
      </c>
      <c r="C517" s="220">
        <v>1309</v>
      </c>
      <c r="D517" s="214" t="str">
        <f>IF(B517="","",IFERROR(INDEX(Vöruskrá!F:F,MATCH(B517,Vöruskrá!B:B,0)),""))</f>
        <v>Salt, chilipipar, kúmen, hvítlaukur, svartur pipar, cayennepipar, laukur, engifer, sykur, sýrustillir (sítrónusýra), kekkjavarnarefni (E552), repjuolía, kryddþykkni.</v>
      </c>
      <c r="E517" s="214" t="str">
        <f>IF(B517="","",IFERROR(IF(INDEX(Vöruskrá!G:G,MATCH(B517,Vöruskrá!B:B,0))="","Engir skráðir",INDEX(Vöruskrá!G:G,MATCH(B517,Vöruskrá!B:B,0))),"Engir skráðir"))</f>
        <v>Engir skráðir</v>
      </c>
      <c r="F517" s="214" t="str">
        <f>IF(B517="","",IFERROR(INDEX(Vöruskrá!H:H,MATCH(B517,Vöruskrá!B:B,0)),""))</f>
        <v>Framleitt á svæði þar sem unnið er með glúten, fisk, krabbadýr, lindýr, mjólk, soja, sellerí, sinnep og sesam.</v>
      </c>
      <c r="G517" s="215">
        <f>IF(OR(B517="",C517=""),"",IFERROR(INDEX(Vöruskrá!J:J,MATCH(B517,Vöruskrá!B:B,0))*C517/100000,""))</f>
        <v>2.90598</v>
      </c>
      <c r="H517" s="215">
        <f>IF(OR(B517="",C517=""),"",IFERROR(INDEX(Vöruskrá!K:K,MATCH(B517,Vöruskrá!B:B,0))*C517/100000,""))</f>
        <v>7.8539999999999999E-2</v>
      </c>
      <c r="I517" s="215">
        <f>IF(OR(B517="",C517=""),"",IFERROR(INDEX(Vöruskrá!L:L,MATCH(B517,Vöruskrá!B:B,0))*C517/100000,""))</f>
        <v>1.1781000000000002E-2</v>
      </c>
      <c r="J517" s="215">
        <f>IF(OR(B517="",C517=""),"",IFERROR(INDEX(Vöruskrá!M:M,MATCH(B517,Vöruskrá!B:B,0))*C517/100000,""))</f>
        <v>0.39269999999999999</v>
      </c>
      <c r="K517" s="215">
        <f>IF(OR(B517="",C517=""),"",IFERROR(INDEX(Vöruskrá!N:N,MATCH(B517,Vöruskrá!B:B,0))*C517/100000,""))</f>
        <v>6.0213999999999997E-2</v>
      </c>
      <c r="L517" s="215">
        <f>IF(OR(B517="",C517=""),"",IFERROR(INDEX(Vöruskrá!O:O,MATCH(B517,Vöruskrá!B:B,0))*C517/100000,""))</f>
        <v>9.2938999999999994E-2</v>
      </c>
      <c r="M517" s="215">
        <f>IF(OR(B517="",C517=""),"",IFERROR(INDEX(Vöruskrá!P:P,MATCH(B517,Vöruskrá!B:B,0))*C517/100000,""))</f>
        <v>0.58904999999999996</v>
      </c>
      <c r="N517" s="215">
        <f>IF(OR(B517="",C517=""),"",IFERROR(INDEX(Vöruskrá!Q:Q,MATCH(B517,Vöruskrá!B:B,0))*C517/100000,""))</f>
        <v>0</v>
      </c>
      <c r="O517" s="216">
        <f>IF(OR(B517="",C517=""),"",IFERROR(C517/1000*INDEX(Vöruskrá!R:R,MATCH(B517,Vöruskrá!B:B,0))/1000,""))</f>
        <v>0</v>
      </c>
      <c r="P517" s="219"/>
      <c r="Q517" s="204"/>
      <c r="R517" s="6"/>
    </row>
    <row r="518" spans="1:18">
      <c r="A518" s="217"/>
      <c r="B518" s="217" t="s">
        <v>1116</v>
      </c>
      <c r="C518" s="218">
        <v>6545</v>
      </c>
      <c r="D518" s="214" t="str">
        <f>IF(B518="","",IFERROR(INDEX(Vöruskrá!F:F,MATCH(B518,Vöruskrá!B:B,0)),""))</f>
        <v>Fersk paprika</v>
      </c>
      <c r="E518" s="214" t="str">
        <f>IF(B518="","",IFERROR(IF(INDEX(Vöruskrá!G:G,MATCH(B518,Vöruskrá!B:B,0))="","Engir skráðir",INDEX(Vöruskrá!G:G,MATCH(B518,Vöruskrá!B:B,0))),"Engir skráðir"))</f>
        <v>Engir</v>
      </c>
      <c r="F518" s="214">
        <f>IF(B518="","",IFERROR(INDEX(Vöruskrá!H:H,MATCH(B518,Vöruskrá!B:B,0)),""))</f>
        <v>0</v>
      </c>
      <c r="G518" s="215">
        <f>IF(OR(B518="",C518=""),"",IFERROR(INDEX(Vöruskrá!J:J,MATCH(B518,Vöruskrá!B:B,0))*C518/100000,""))</f>
        <v>2.02895</v>
      </c>
      <c r="H518" s="215">
        <f>IF(OR(B518="",C518=""),"",IFERROR(INDEX(Vöruskrá!K:K,MATCH(B518,Vöruskrá!B:B,0))*C518/100000,""))</f>
        <v>1.9635E-2</v>
      </c>
      <c r="I518" s="215">
        <f>IF(OR(B518="",C518=""),"",IFERROR(INDEX(Vöruskrá!L:L,MATCH(B518,Vöruskrá!B:B,0))*C518/100000,""))</f>
        <v>0</v>
      </c>
      <c r="J518" s="215">
        <f>IF(OR(B518="",C518=""),"",IFERROR(INDEX(Vöruskrá!M:M,MATCH(B518,Vöruskrá!B:B,0))*C518/100000,""))</f>
        <v>0.39269999999999999</v>
      </c>
      <c r="K518" s="215">
        <f>IF(OR(B518="",C518=""),"",IFERROR(INDEX(Vöruskrá!N:N,MATCH(B518,Vöruskrá!B:B,0))*C518/100000,""))</f>
        <v>0.27489000000000002</v>
      </c>
      <c r="L518" s="215">
        <f>IF(OR(B518="",C518=""),"",IFERROR(INDEX(Vöruskrá!O:O,MATCH(B518,Vöruskrá!B:B,0))*C518/100000,""))</f>
        <v>6.5449999999999994E-2</v>
      </c>
      <c r="M518" s="215">
        <f>IF(OR(B518="",C518=""),"",IFERROR(INDEX(Vöruskrá!P:P,MATCH(B518,Vöruskrá!B:B,0))*C518/100000,""))</f>
        <v>0</v>
      </c>
      <c r="N518" s="215">
        <f>IF(OR(B518="",C518=""),"",IFERROR(INDEX(Vöruskrá!Q:Q,MATCH(B518,Vöruskrá!B:B,0))*C518/100000,""))</f>
        <v>0.13744500000000001</v>
      </c>
      <c r="O518" s="216">
        <f>IF(OR(B518="",C518=""),"",IFERROR(C518/1000*INDEX(Vöruskrá!R:R,MATCH(B518,Vöruskrá!B:B,0))/1000,""))</f>
        <v>0</v>
      </c>
      <c r="P518" s="217"/>
      <c r="Q518" s="203"/>
      <c r="R518" s="27"/>
    </row>
    <row r="519" spans="1:18">
      <c r="A519" s="219"/>
      <c r="B519" s="219" t="s">
        <v>1010</v>
      </c>
      <c r="C519" s="220">
        <v>6545</v>
      </c>
      <c r="D519" s="214" t="str">
        <f>IF(B519="","",IFERROR(INDEX(Vöruskrá!F:F,MATCH(B519,Vöruskrá!B:B,0)),""))</f>
        <v>Laukur</v>
      </c>
      <c r="E519" s="214" t="str">
        <f>IF(B519="","",IFERROR(IF(INDEX(Vöruskrá!G:G,MATCH(B519,Vöruskrá!B:B,0))="","Engir skráðir",INDEX(Vöruskrá!G:G,MATCH(B519,Vöruskrá!B:B,0))),"Engir skráðir"))</f>
        <v>Engir skráðir</v>
      </c>
      <c r="F519" s="214">
        <f>IF(B519="","",IFERROR(INDEX(Vöruskrá!H:H,MATCH(B519,Vöruskrá!B:B,0)),""))</f>
        <v>0</v>
      </c>
      <c r="G519" s="215">
        <f>IF(OR(B519="",C519=""),"",IFERROR(INDEX(Vöruskrá!J:J,MATCH(B519,Vöruskrá!B:B,0))*C519/100000,""))</f>
        <v>2.6179999999999999</v>
      </c>
      <c r="H519" s="215">
        <f>IF(OR(B519="",C519=""),"",IFERROR(INDEX(Vöruskrá!K:K,MATCH(B519,Vöruskrá!B:B,0))*C519/100000,""))</f>
        <v>6.5449999999999996E-3</v>
      </c>
      <c r="I519" s="215">
        <f>IF(OR(B519="",C519=""),"",IFERROR(INDEX(Vöruskrá!L:L,MATCH(B519,Vöruskrá!B:B,0))*C519/100000,""))</f>
        <v>0</v>
      </c>
      <c r="J519" s="215">
        <f>IF(OR(B519="",C519=""),"",IFERROR(INDEX(Vöruskrá!M:M,MATCH(B519,Vöruskrá!B:B,0))*C519/100000,""))</f>
        <v>0.60868500000000003</v>
      </c>
      <c r="K519" s="215">
        <f>IF(OR(B519="",C519=""),"",IFERROR(INDEX(Vöruskrá!N:N,MATCH(B519,Vöruskrá!B:B,0))*C519/100000,""))</f>
        <v>0.27489000000000002</v>
      </c>
      <c r="L519" s="215">
        <f>IF(OR(B519="",C519=""),"",IFERROR(INDEX(Vöruskrá!O:O,MATCH(B519,Vöruskrá!B:B,0))*C519/100000,""))</f>
        <v>7.1995000000000003E-2</v>
      </c>
      <c r="M519" s="215">
        <f>IF(OR(B519="",C519=""),"",IFERROR(INDEX(Vöruskrá!P:P,MATCH(B519,Vöruskrá!B:B,0))*C519/100000,""))</f>
        <v>0</v>
      </c>
      <c r="N519" s="215">
        <f>IF(OR(B519="",C519=""),"",IFERROR(INDEX(Vöruskrá!Q:Q,MATCH(B519,Vöruskrá!B:B,0))*C519/100000,""))</f>
        <v>0.111265</v>
      </c>
      <c r="O519" s="216">
        <f>IF(OR(B519="",C519=""),"",IFERROR(C519/1000*INDEX(Vöruskrá!R:R,MATCH(B519,Vöruskrá!B:B,0))/1000,""))</f>
        <v>0</v>
      </c>
      <c r="P519" s="219"/>
      <c r="Q519" s="204"/>
      <c r="R519" s="6"/>
    </row>
    <row r="520" spans="1:18">
      <c r="A520" s="217"/>
      <c r="B520" s="217" t="s">
        <v>743</v>
      </c>
      <c r="C520" s="218">
        <v>13089</v>
      </c>
      <c r="D520" s="214" t="str">
        <f>IF(B520="","",IFERROR(INDEX(Vöruskrá!F:F,MATCH(B520,Vöruskrá!B:B,0)),""))</f>
        <v>Tómatar 100%.</v>
      </c>
      <c r="E520" s="214" t="str">
        <f>IF(B520="","",IFERROR(IF(INDEX(Vöruskrá!G:G,MATCH(B520,Vöruskrá!B:B,0))="","Engir skráðir",INDEX(Vöruskrá!G:G,MATCH(B520,Vöruskrá!B:B,0))),"Engir skráðir"))</f>
        <v>Engir skráðir</v>
      </c>
      <c r="F520" s="214">
        <f>IF(B520="","",IFERROR(INDEX(Vöruskrá!H:H,MATCH(B520,Vöruskrá!B:B,0)),""))</f>
        <v>0</v>
      </c>
      <c r="G520" s="215">
        <f>IF(OR(B520="",C520=""),"",IFERROR(INDEX(Vöruskrá!J:J,MATCH(B520,Vöruskrá!B:B,0))*C520/100000,""))</f>
        <v>3.66492</v>
      </c>
      <c r="H520" s="215">
        <f>IF(OR(B520="",C520=""),"",IFERROR(INDEX(Vöruskrá!K:K,MATCH(B520,Vöruskrá!B:B,0))*C520/100000,""))</f>
        <v>1.3089000000000002E-2</v>
      </c>
      <c r="I520" s="215">
        <f>IF(OR(B520="",C520=""),"",IFERROR(INDEX(Vöruskrá!L:L,MATCH(B520,Vöruskrá!B:B,0))*C520/100000,""))</f>
        <v>0</v>
      </c>
      <c r="J520" s="215">
        <f>IF(OR(B520="",C520=""),"",IFERROR(INDEX(Vöruskrá!M:M,MATCH(B520,Vöruskrá!B:B,0))*C520/100000,""))</f>
        <v>0.65444999999999998</v>
      </c>
      <c r="K520" s="215">
        <f>IF(OR(B520="",C520=""),"",IFERROR(INDEX(Vöruskrá!N:N,MATCH(B520,Vöruskrá!B:B,0))*C520/100000,""))</f>
        <v>0.44502599999999998</v>
      </c>
      <c r="L520" s="215">
        <f>IF(OR(B520="",C520=""),"",IFERROR(INDEX(Vöruskrá!O:O,MATCH(B520,Vöruskrá!B:B,0))*C520/100000,""))</f>
        <v>0.19633500000000001</v>
      </c>
      <c r="M520" s="215">
        <f>IF(OR(B520="",C520=""),"",IFERROR(INDEX(Vöruskrá!P:P,MATCH(B520,Vöruskrá!B:B,0))*C520/100000,""))</f>
        <v>0</v>
      </c>
      <c r="N520" s="215">
        <f>IF(OR(B520="",C520=""),"",IFERROR(INDEX(Vöruskrá!Q:Q,MATCH(B520,Vöruskrá!B:B,0))*C520/100000,""))</f>
        <v>0</v>
      </c>
      <c r="O520" s="216">
        <f>IF(OR(B520="",C520=""),"",IFERROR(C520/1000*INDEX(Vöruskrá!R:R,MATCH(B520,Vöruskrá!B:B,0))/1000,""))</f>
        <v>0</v>
      </c>
      <c r="P520" s="217"/>
      <c r="Q520" s="203"/>
      <c r="R520" s="27"/>
    </row>
    <row r="521" spans="1:18">
      <c r="A521" s="219"/>
      <c r="B521" s="219" t="s">
        <v>1097</v>
      </c>
      <c r="C521" s="220">
        <v>6545</v>
      </c>
      <c r="D521" s="214" t="str">
        <f>IF(B521="","",IFERROR(INDEX(Vöruskrá!F:F,MATCH(B521,Vöruskrá!B:B,0)),""))</f>
        <v>Maís (Zea mays)</v>
      </c>
      <c r="E521" s="214" t="str">
        <f>IF(B521="","",IFERROR(IF(INDEX(Vöruskrá!G:G,MATCH(B521,Vöruskrá!B:B,0))="","Engir skráðir",INDEX(Vöruskrá!G:G,MATCH(B521,Vöruskrá!B:B,0))),"Engir skráðir"))</f>
        <v>Engir</v>
      </c>
      <c r="F521" s="214" t="str">
        <f>IF(B521="","",IFERROR(INDEX(Vöruskrá!H:H,MATCH(B521,Vöruskrá!B:B,0)),""))</f>
        <v>https://garri.overcastcdn.com/documents/42001141.pdf</v>
      </c>
      <c r="G521" s="215">
        <f>IF(OR(B521="",C521=""),"",IFERROR(INDEX(Vöruskrá!J:J,MATCH(B521,Vöruskrá!B:B,0))*C521/100000,""))</f>
        <v>5.6287000000000003</v>
      </c>
      <c r="H521" s="215">
        <f>IF(OR(B521="",C521=""),"",IFERROR(INDEX(Vöruskrá!K:K,MATCH(B521,Vöruskrá!B:B,0))*C521/100000,""))</f>
        <v>7.8539999999999999E-2</v>
      </c>
      <c r="I521" s="215">
        <f>IF(OR(B521="",C521=""),"",IFERROR(INDEX(Vöruskrá!L:L,MATCH(B521,Vöruskrá!B:B,0))*C521/100000,""))</f>
        <v>1.3089999999999999E-2</v>
      </c>
      <c r="J521" s="215">
        <f>IF(OR(B521="",C521=""),"",IFERROR(INDEX(Vöruskrá!M:M,MATCH(B521,Vöruskrá!B:B,0))*C521/100000,""))</f>
        <v>1.2435499999999999</v>
      </c>
      <c r="K521" s="215">
        <f>IF(OR(B521="",C521=""),"",IFERROR(INDEX(Vöruskrá!N:N,MATCH(B521,Vöruskrá!B:B,0))*C521/100000,""))</f>
        <v>0.20943999999999999</v>
      </c>
      <c r="L521" s="215">
        <f>IF(OR(B521="",C521=""),"",IFERROR(INDEX(Vöruskrá!O:O,MATCH(B521,Vöruskrá!B:B,0))*C521/100000,""))</f>
        <v>0.20943999999999999</v>
      </c>
      <c r="M521" s="215">
        <f>IF(OR(B521="",C521=""),"",IFERROR(INDEX(Vöruskrá!P:P,MATCH(B521,Vöruskrá!B:B,0))*C521/100000,""))</f>
        <v>6.5449999999999996E-3</v>
      </c>
      <c r="N521" s="215">
        <f>IF(OR(B521="",C521=""),"",IFERROR(INDEX(Vöruskrá!Q:Q,MATCH(B521,Vöruskrá!B:B,0))*C521/100000,""))</f>
        <v>0.13089999999999999</v>
      </c>
      <c r="O521" s="216">
        <f>IF(OR(B521="",C521=""),"",IFERROR(C521/1000*INDEX(Vöruskrá!R:R,MATCH(B521,Vöruskrá!B:B,0))/1000,""))</f>
        <v>0</v>
      </c>
      <c r="P521" s="219"/>
      <c r="Q521" s="204"/>
      <c r="R521" s="6"/>
    </row>
    <row r="522" spans="1:18">
      <c r="A522" s="217"/>
      <c r="B522" s="217" t="s">
        <v>299</v>
      </c>
      <c r="C522" s="218">
        <v>524</v>
      </c>
      <c r="D522" s="214" t="str">
        <f>IF(B522="","",IFERROR(INDEX(Vöruskrá!F:F,MATCH(B522,Vöruskrá!B:B,0)),""))</f>
        <v>Salt (salt, kekkjavarnarefni E535, lyftiefni E500).</v>
      </c>
      <c r="E522" s="214" t="str">
        <f>IF(B522="","",IFERROR(IF(INDEX(Vöruskrá!G:G,MATCH(B522,Vöruskrá!B:B,0))="","Engir skráðir",INDEX(Vöruskrá!G:G,MATCH(B522,Vöruskrá!B:B,0))),"Engir skráðir"))</f>
        <v>Engir skráðir</v>
      </c>
      <c r="F522" s="214" t="str">
        <f>IF(B522="","",IFERROR(INDEX(Vöruskrá!H:H,MATCH(B522,Vöruskrá!B:B,0)),""))</f>
        <v>Framleitt á svæði þar sem unnið er með mjólk, glúten, egg, sesam, sellerí, soja og sinnep.</v>
      </c>
      <c r="G522" s="215">
        <f>IF(OR(B522="",C522=""),"",IFERROR(INDEX(Vöruskrá!J:J,MATCH(B522,Vöruskrá!B:B,0))*C522/100000,""))</f>
        <v>0</v>
      </c>
      <c r="H522" s="215">
        <f>IF(OR(B522="",C522=""),"",IFERROR(INDEX(Vöruskrá!K:K,MATCH(B522,Vöruskrá!B:B,0))*C522/100000,""))</f>
        <v>0</v>
      </c>
      <c r="I522" s="215">
        <f>IF(OR(B522="",C522=""),"",IFERROR(INDEX(Vöruskrá!L:L,MATCH(B522,Vöruskrá!B:B,0))*C522/100000,""))</f>
        <v>0</v>
      </c>
      <c r="J522" s="215">
        <f>IF(OR(B522="",C522=""),"",IFERROR(INDEX(Vöruskrá!M:M,MATCH(B522,Vöruskrá!B:B,0))*C522/100000,""))</f>
        <v>0</v>
      </c>
      <c r="K522" s="215">
        <f>IF(OR(B522="",C522=""),"",IFERROR(INDEX(Vöruskrá!N:N,MATCH(B522,Vöruskrá!B:B,0))*C522/100000,""))</f>
        <v>0</v>
      </c>
      <c r="L522" s="215">
        <f>IF(OR(B522="",C522=""),"",IFERROR(INDEX(Vöruskrá!O:O,MATCH(B522,Vöruskrá!B:B,0))*C522/100000,""))</f>
        <v>0</v>
      </c>
      <c r="M522" s="215">
        <f>IF(OR(B522="",C522=""),"",IFERROR(INDEX(Vöruskrá!P:P,MATCH(B522,Vöruskrá!B:B,0))*C522/100000,""))</f>
        <v>0.52400000000000002</v>
      </c>
      <c r="N522" s="215">
        <f>IF(OR(B522="",C522=""),"",IFERROR(INDEX(Vöruskrá!Q:Q,MATCH(B522,Vöruskrá!B:B,0))*C522/100000,""))</f>
        <v>0</v>
      </c>
      <c r="O522" s="216">
        <f>IF(OR(B522="",C522=""),"",IFERROR(C522/1000*INDEX(Vöruskrá!R:R,MATCH(B522,Vöruskrá!B:B,0))/1000,""))</f>
        <v>0</v>
      </c>
      <c r="P522" s="217"/>
      <c r="Q522" s="250"/>
      <c r="R522" s="251"/>
    </row>
    <row r="523" spans="1:18" ht="62.5">
      <c r="A523" s="176" t="s">
        <v>3750</v>
      </c>
      <c r="B523" s="176"/>
      <c r="C523" s="177"/>
      <c r="D523" s="211" t="str">
        <f>_xlfn.TEXTJOIN(" | ",TRUE,D524:D529)</f>
        <v>Nautakjöt 100% | Hvítlaukur | **Rjómi**, salt. | Þurrkað rósmarín (Rosmarinus officinalis) | Salt (salt, kekkjavarnarefni E535, lyftiefni E500). | Svartur pipar 100% (Piper nigrum), hitaþurrkað.</v>
      </c>
      <c r="E523" s="211" t="str" cm="1">
        <f t="array" ref="E523">IFERROR(_xlfn.TEXTJOIN(", ",TRUE,_xlfn.UNIQUE(_xlfn._xlws.FILTER(E524:E529,(E524:E529&lt;&gt;"Engir skráðir")*(E524:E529&lt;&gt;"")))),"Engir skráðir")</f>
        <v>Engir, Mjólk</v>
      </c>
      <c r="F523" s="211"/>
      <c r="G523" s="212">
        <f>IFERROR(SUM(G524:G529)/(SUM($C$524:$C$529)/100000),"")</f>
        <v>197.84972300553991</v>
      </c>
      <c r="H523" s="212">
        <f>IFERROR(SUM(H524:H529)/(SUM($C$524:$C$529)/100000),"")</f>
        <v>13.201944961100779</v>
      </c>
      <c r="I523" s="212">
        <f>IFERROR(SUM(I524:I529)/(SUM($C$524:$C$529)/100000),"")</f>
        <v>4.6367732645347095</v>
      </c>
      <c r="J523" s="212">
        <f>IFERROR(SUM(J524:J529)/(SUM($C$524:$C$529)/100000),"")</f>
        <v>0.94126517469650617</v>
      </c>
      <c r="K523" s="212">
        <f>IFERROR(SUM(K524:K529)/(SUM($C$524:$C$529)/100000),"")</f>
        <v>2.9145417091658174E-2</v>
      </c>
      <c r="L523" s="212">
        <f>IFERROR(SUM(L524:L529)/(SUM($C$524:$C$529)/100000),"")</f>
        <v>18.824509509809804</v>
      </c>
      <c r="M523" s="212">
        <f>IFERROR(SUM(M524:M529)/(SUM($C$524:$C$529)/100000),"")</f>
        <v>1.3949991000179998</v>
      </c>
      <c r="N523" s="212">
        <f>IFERROR(SUM(N524:N529)/(SUM($C$524:$C$529)/100000),"")</f>
        <v>0.17358252834943305</v>
      </c>
      <c r="O523" s="213" t="str">
        <f>IF(OR(B523="",C523=""),"",IFERROR(C523/1000*INDEX(Vöruskrá!R:R,MATCH(B523,Vöruskrá!B:B,0))/1000,""))</f>
        <v/>
      </c>
      <c r="P523" s="245" t="s">
        <v>3751</v>
      </c>
      <c r="Q523" s="244" t="s">
        <v>3911</v>
      </c>
      <c r="R523" s="243" t="s">
        <v>3912</v>
      </c>
    </row>
    <row r="524" spans="1:18">
      <c r="A524" s="217"/>
      <c r="B524" s="217" t="s">
        <v>1111</v>
      </c>
      <c r="C524" s="218">
        <v>93240</v>
      </c>
      <c r="D524" s="214" t="str">
        <f>IF(B524="","",IFERROR(INDEX(Vöruskrá!F:F,MATCH(B524,Vöruskrá!B:B,0)),""))</f>
        <v>Nautakjöt 100%</v>
      </c>
      <c r="E524" s="214" t="str">
        <f>IF(B524="","",IFERROR(IF(INDEX(Vöruskrá!G:G,MATCH(B524,Vöruskrá!B:B,0))="","Engir skráðir",INDEX(Vöruskrá!G:G,MATCH(B524,Vöruskrá!B:B,0))),"Engir skráðir"))</f>
        <v>Engir</v>
      </c>
      <c r="F524" s="214" t="str">
        <f>IF(B524="","",IFERROR(INDEX(Vöruskrá!H:H,MATCH(B524,Vöruskrá!B:B,0)),""))</f>
        <v>Sbr. Nautgripahakk 2kg frosið (50003) í vöruskrá</v>
      </c>
      <c r="G524" s="215">
        <f>IF(OR(B524="",C524=""),"",IFERROR(INDEX(Vöruskrá!J:J,MATCH(B524,Vöruskrá!B:B,0))*C524/100000,""))</f>
        <v>166.89959999999999</v>
      </c>
      <c r="H524" s="215">
        <f>IF(OR(B524="",C524=""),"",IFERROR(INDEX(Vöruskrá!K:K,MATCH(B524,Vöruskrá!B:B,0))*C524/100000,""))</f>
        <v>10.256399999999999</v>
      </c>
      <c r="I524" s="215">
        <f>IF(OR(B524="",C524=""),"",IFERROR(INDEX(Vöruskrá!L:L,MATCH(B524,Vöruskrá!B:B,0))*C524/100000,""))</f>
        <v>2.8904399999999999</v>
      </c>
      <c r="J524" s="215">
        <f>IF(OR(B524="",C524=""),"",IFERROR(INDEX(Vöruskrá!M:M,MATCH(B524,Vöruskrá!B:B,0))*C524/100000,""))</f>
        <v>0</v>
      </c>
      <c r="K524" s="215">
        <f>IF(OR(B524="",C524=""),"",IFERROR(INDEX(Vöruskrá!N:N,MATCH(B524,Vöruskrá!B:B,0))*C524/100000,""))</f>
        <v>0</v>
      </c>
      <c r="L524" s="215">
        <f>IF(OR(B524="",C524=""),"",IFERROR(INDEX(Vöruskrá!O:O,MATCH(B524,Vöruskrá!B:B,0))*C524/100000,""))</f>
        <v>18.648</v>
      </c>
      <c r="M524" s="215">
        <f>IF(OR(B524="",C524=""),"",IFERROR(INDEX(Vöruskrá!P:P,MATCH(B524,Vöruskrá!B:B,0))*C524/100000,""))</f>
        <v>0.18648000000000001</v>
      </c>
      <c r="N524" s="215">
        <f>IF(OR(B524="",C524=""),"",IFERROR(INDEX(Vöruskrá!Q:Q,MATCH(B524,Vöruskrá!B:B,0))*C524/100000,""))</f>
        <v>0</v>
      </c>
      <c r="O524" s="216">
        <f>IF(OR(B524="",C524=""),"",IFERROR(C524/1000*INDEX(Vöruskrá!R:R,MATCH(B524,Vöruskrá!B:B,0))/1000,""))</f>
        <v>0</v>
      </c>
      <c r="P524" s="217"/>
      <c r="Q524" s="252"/>
      <c r="R524" s="253"/>
    </row>
    <row r="525" spans="1:18">
      <c r="A525" s="219"/>
      <c r="B525" s="219" t="s">
        <v>1017</v>
      </c>
      <c r="C525" s="220">
        <v>1166</v>
      </c>
      <c r="D525" s="214" t="str">
        <f>IF(B525="","",IFERROR(INDEX(Vöruskrá!F:F,MATCH(B525,Vöruskrá!B:B,0)),""))</f>
        <v>Hvítlaukur</v>
      </c>
      <c r="E525" s="214" t="str">
        <f>IF(B525="","",IFERROR(IF(INDEX(Vöruskrá!G:G,MATCH(B525,Vöruskrá!B:B,0))="","Engir skráðir",INDEX(Vöruskrá!G:G,MATCH(B525,Vöruskrá!B:B,0))),"Engir skráðir"))</f>
        <v>Engir skráðir</v>
      </c>
      <c r="F525" s="214">
        <f>IF(B525="","",IFERROR(INDEX(Vöruskrá!H:H,MATCH(B525,Vöruskrá!B:B,0)),""))</f>
        <v>0</v>
      </c>
      <c r="G525" s="215">
        <f>IF(OR(B525="",C525=""),"",IFERROR(INDEX(Vöruskrá!J:J,MATCH(B525,Vöruskrá!B:B,0))*C525/100000,""))</f>
        <v>1.7373400000000001</v>
      </c>
      <c r="H525" s="215">
        <f>IF(OR(B525="",C525=""),"",IFERROR(INDEX(Vöruskrá!K:K,MATCH(B525,Vöruskrá!B:B,0))*C525/100000,""))</f>
        <v>5.8300000000000001E-3</v>
      </c>
      <c r="I525" s="215">
        <f>IF(OR(B525="",C525=""),"",IFERROR(INDEX(Vöruskrá!L:L,MATCH(B525,Vöruskrá!B:B,0))*C525/100000,""))</f>
        <v>1.1660000000000002E-3</v>
      </c>
      <c r="J525" s="215">
        <f>IF(OR(B525="",C525=""),"",IFERROR(INDEX(Vöruskrá!M:M,MATCH(B525,Vöruskrá!B:B,0))*C525/100000,""))</f>
        <v>0.38594600000000001</v>
      </c>
      <c r="K525" s="215">
        <f>IF(OR(B525="",C525=""),"",IFERROR(INDEX(Vöruskrá!N:N,MATCH(B525,Vöruskrá!B:B,0))*C525/100000,""))</f>
        <v>1.166E-2</v>
      </c>
      <c r="L525" s="215">
        <f>IF(OR(B525="",C525=""),"",IFERROR(INDEX(Vöruskrá!O:O,MATCH(B525,Vöruskrá!B:B,0))*C525/100000,""))</f>
        <v>7.462400000000001E-2</v>
      </c>
      <c r="M525" s="215">
        <f>IF(OR(B525="",C525=""),"",IFERROR(INDEX(Vöruskrá!P:P,MATCH(B525,Vöruskrá!B:B,0))*C525/100000,""))</f>
        <v>0</v>
      </c>
      <c r="N525" s="215">
        <f>IF(OR(B525="",C525=""),"",IFERROR(INDEX(Vöruskrá!Q:Q,MATCH(B525,Vöruskrá!B:B,0))*C525/100000,""))</f>
        <v>2.4486000000000001E-2</v>
      </c>
      <c r="O525" s="216">
        <f>IF(OR(B525="",C525=""),"",IFERROR(C525/1000*INDEX(Vöruskrá!R:R,MATCH(B525,Vöruskrá!B:B,0))/1000,""))</f>
        <v>0</v>
      </c>
      <c r="P525" s="219"/>
      <c r="Q525" s="204"/>
      <c r="R525" s="6"/>
    </row>
    <row r="526" spans="1:18">
      <c r="A526" s="217"/>
      <c r="B526" s="217" t="s">
        <v>445</v>
      </c>
      <c r="C526" s="218">
        <v>3497</v>
      </c>
      <c r="D526" s="214" t="str">
        <f>IF(B526="","",IFERROR(INDEX(Vöruskrá!F:F,MATCH(B526,Vöruskrá!B:B,0)),""))</f>
        <v>**Rjómi**, salt.</v>
      </c>
      <c r="E526" s="214" t="str">
        <f>IF(B526="","",IFERROR(IF(INDEX(Vöruskrá!G:G,MATCH(B526,Vöruskrá!B:B,0))="","Engir skráðir",INDEX(Vöruskrá!G:G,MATCH(B526,Vöruskrá!B:B,0))),"Engir skráðir"))</f>
        <v>Mjólk</v>
      </c>
      <c r="F526" s="214">
        <f>IF(B526="","",IFERROR(INDEX(Vöruskrá!H:H,MATCH(B526,Vöruskrá!B:B,0)),""))</f>
        <v>0</v>
      </c>
      <c r="G526" s="215">
        <f>IF(OR(B526="",C526=""),"",IFERROR(INDEX(Vöruskrá!J:J,MATCH(B526,Vöruskrá!B:B,0))*C526/100000,""))</f>
        <v>25.807860000000002</v>
      </c>
      <c r="H526" s="215">
        <f>IF(OR(B526="",C526=""),"",IFERROR(INDEX(Vöruskrá!K:K,MATCH(B526,Vöruskrá!B:B,0))*C526/100000,""))</f>
        <v>2.86754</v>
      </c>
      <c r="I526" s="215">
        <f>IF(OR(B526="",C526=""),"",IFERROR(INDEX(Vöruskrá!L:L,MATCH(B526,Vöruskrá!B:B,0))*C526/100000,""))</f>
        <v>1.71353</v>
      </c>
      <c r="J526" s="215">
        <f>IF(OR(B526="",C526=""),"",IFERROR(INDEX(Vöruskrá!M:M,MATCH(B526,Vöruskrá!B:B,0))*C526/100000,""))</f>
        <v>1.3988000000000002E-2</v>
      </c>
      <c r="K526" s="215">
        <f>IF(OR(B526="",C526=""),"",IFERROR(INDEX(Vöruskrá!N:N,MATCH(B526,Vöruskrá!B:B,0))*C526/100000,""))</f>
        <v>1.3988000000000002E-2</v>
      </c>
      <c r="L526" s="215">
        <f>IF(OR(B526="",C526=""),"",IFERROR(INDEX(Vöruskrá!O:O,MATCH(B526,Vöruskrá!B:B,0))*C526/100000,""))</f>
        <v>2.0981999999999997E-2</v>
      </c>
      <c r="M526" s="215">
        <f>IF(OR(B526="",C526=""),"",IFERROR(INDEX(Vöruskrá!P:P,MATCH(B526,Vöruskrá!B:B,0))*C526/100000,""))</f>
        <v>4.1963999999999994E-2</v>
      </c>
      <c r="N526" s="215">
        <f>IF(OR(B526="",C526=""),"",IFERROR(INDEX(Vöruskrá!Q:Q,MATCH(B526,Vöruskrá!B:B,0))*C526/100000,""))</f>
        <v>0</v>
      </c>
      <c r="O526" s="216">
        <f>IF(OR(B526="",C526=""),"",IFERROR(C526/1000*INDEX(Vöruskrá!R:R,MATCH(B526,Vöruskrá!B:B,0))/1000,""))</f>
        <v>0</v>
      </c>
      <c r="P526" s="217"/>
      <c r="Q526" s="203"/>
      <c r="R526" s="27"/>
    </row>
    <row r="527" spans="1:18">
      <c r="A527" s="219"/>
      <c r="B527" s="219" t="s">
        <v>1035</v>
      </c>
      <c r="C527" s="220">
        <v>350</v>
      </c>
      <c r="D527" s="214" t="str">
        <f>IF(B527="","",IFERROR(INDEX(Vöruskrá!F:F,MATCH(B527,Vöruskrá!B:B,0)),""))</f>
        <v>Þurrkað rósmarín (Rosmarinus officinalis)</v>
      </c>
      <c r="E527" s="214" t="str">
        <f>IF(B527="","",IFERROR(IF(INDEX(Vöruskrá!G:G,MATCH(B527,Vöruskrá!B:B,0))="","Engir skráðir",INDEX(Vöruskrá!G:G,MATCH(B527,Vöruskrá!B:B,0))),"Engir skráðir"))</f>
        <v>Engir skráðir</v>
      </c>
      <c r="F527" s="214" t="str">
        <f>IF(B527="","",IFERROR(INDEX(Vöruskrá!H:H,MATCH(B527,Vöruskrá!B:B,0)),""))</f>
        <v>Framleitt á svæði þar sem unnið er með glúten, fisk, mjólk, soja, sellerí, sinnep og sesam.</v>
      </c>
      <c r="G527" s="215">
        <f>IF(OR(B527="",C527=""),"",IFERROR(INDEX(Vöruskrá!J:J,MATCH(B527,Vöruskrá!B:B,0))*C527/100000,""))</f>
        <v>1.1585000000000001</v>
      </c>
      <c r="H527" s="215">
        <f>IF(OR(B527="",C527=""),"",IFERROR(INDEX(Vöruskrá!K:K,MATCH(B527,Vöruskrá!B:B,0))*C527/100000,""))</f>
        <v>5.3199999999999997E-2</v>
      </c>
      <c r="I527" s="215">
        <f>IF(OR(B527="",C527=""),"",IFERROR(INDEX(Vöruskrá!L:L,MATCH(B527,Vöruskrá!B:B,0))*C527/100000,""))</f>
        <v>2.5899999999999999E-2</v>
      </c>
      <c r="J527" s="215">
        <f>IF(OR(B527="",C527=""),"",IFERROR(INDEX(Vöruskrá!M:M,MATCH(B527,Vöruskrá!B:B,0))*C527/100000,""))</f>
        <v>0.16239999999999999</v>
      </c>
      <c r="K527" s="215">
        <f>IF(OR(B527="",C527=""),"",IFERROR(INDEX(Vöruskrá!N:N,MATCH(B527,Vöruskrá!B:B,0))*C527/100000,""))</f>
        <v>0</v>
      </c>
      <c r="L527" s="215">
        <f>IF(OR(B527="",C527=""),"",IFERROR(INDEX(Vöruskrá!O:O,MATCH(B527,Vöruskrá!B:B,0))*C527/100000,""))</f>
        <v>1.7150000000000002E-2</v>
      </c>
      <c r="M527" s="215">
        <f>IF(OR(B527="",C527=""),"",IFERROR(INDEX(Vöruskrá!P:P,MATCH(B527,Vöruskrá!B:B,0))*C527/100000,""))</f>
        <v>0</v>
      </c>
      <c r="N527" s="215">
        <f>IF(OR(B527="",C527=""),"",IFERROR(INDEX(Vöruskrá!Q:Q,MATCH(B527,Vöruskrá!B:B,0))*C527/100000,""))</f>
        <v>0.14910000000000001</v>
      </c>
      <c r="O527" s="216">
        <f>IF(OR(B527="",C527=""),"",IFERROR(C527/1000*INDEX(Vöruskrá!R:R,MATCH(B527,Vöruskrá!B:B,0))/1000,""))</f>
        <v>0</v>
      </c>
      <c r="P527" s="219"/>
      <c r="Q527" s="204"/>
      <c r="R527" s="6"/>
    </row>
    <row r="528" spans="1:18">
      <c r="A528" s="217"/>
      <c r="B528" s="217" t="s">
        <v>299</v>
      </c>
      <c r="C528" s="218">
        <v>1166</v>
      </c>
      <c r="D528" s="214" t="str">
        <f>IF(B528="","",IFERROR(INDEX(Vöruskrá!F:F,MATCH(B528,Vöruskrá!B:B,0)),""))</f>
        <v>Salt (salt, kekkjavarnarefni E535, lyftiefni E500).</v>
      </c>
      <c r="E528" s="214" t="str">
        <f>IF(B528="","",IFERROR(IF(INDEX(Vöruskrá!G:G,MATCH(B528,Vöruskrá!B:B,0))="","Engir skráðir",INDEX(Vöruskrá!G:G,MATCH(B528,Vöruskrá!B:B,0))),"Engir skráðir"))</f>
        <v>Engir skráðir</v>
      </c>
      <c r="F528" s="214" t="str">
        <f>IF(B528="","",IFERROR(INDEX(Vöruskrá!H:H,MATCH(B528,Vöruskrá!B:B,0)),""))</f>
        <v>Framleitt á svæði þar sem unnið er með mjólk, glúten, egg, sesam, sellerí, soja og sinnep.</v>
      </c>
      <c r="G528" s="215">
        <f>IF(OR(B528="",C528=""),"",IFERROR(INDEX(Vöruskrá!J:J,MATCH(B528,Vöruskrá!B:B,0))*C528/100000,""))</f>
        <v>0</v>
      </c>
      <c r="H528" s="215">
        <f>IF(OR(B528="",C528=""),"",IFERROR(INDEX(Vöruskrá!K:K,MATCH(B528,Vöruskrá!B:B,0))*C528/100000,""))</f>
        <v>0</v>
      </c>
      <c r="I528" s="215">
        <f>IF(OR(B528="",C528=""),"",IFERROR(INDEX(Vöruskrá!L:L,MATCH(B528,Vöruskrá!B:B,0))*C528/100000,""))</f>
        <v>0</v>
      </c>
      <c r="J528" s="215">
        <f>IF(OR(B528="",C528=""),"",IFERROR(INDEX(Vöruskrá!M:M,MATCH(B528,Vöruskrá!B:B,0))*C528/100000,""))</f>
        <v>0</v>
      </c>
      <c r="K528" s="215">
        <f>IF(OR(B528="",C528=""),"",IFERROR(INDEX(Vöruskrá!N:N,MATCH(B528,Vöruskrá!B:B,0))*C528/100000,""))</f>
        <v>0</v>
      </c>
      <c r="L528" s="215">
        <f>IF(OR(B528="",C528=""),"",IFERROR(INDEX(Vöruskrá!O:O,MATCH(B528,Vöruskrá!B:B,0))*C528/100000,""))</f>
        <v>0</v>
      </c>
      <c r="M528" s="215">
        <f>IF(OR(B528="",C528=""),"",IFERROR(INDEX(Vöruskrá!P:P,MATCH(B528,Vöruskrá!B:B,0))*C528/100000,""))</f>
        <v>1.1659999999999999</v>
      </c>
      <c r="N528" s="215">
        <f>IF(OR(B528="",C528=""),"",IFERROR(INDEX(Vöruskrá!Q:Q,MATCH(B528,Vöruskrá!B:B,0))*C528/100000,""))</f>
        <v>0</v>
      </c>
      <c r="O528" s="216">
        <f>IF(OR(B528="",C528=""),"",IFERROR(C528/1000*INDEX(Vöruskrá!R:R,MATCH(B528,Vöruskrá!B:B,0))/1000,""))</f>
        <v>0</v>
      </c>
      <c r="P528" s="217"/>
      <c r="Q528" s="203"/>
      <c r="R528" s="27"/>
    </row>
    <row r="529" spans="1:18">
      <c r="A529" s="219"/>
      <c r="B529" s="219" t="s">
        <v>819</v>
      </c>
      <c r="C529" s="220">
        <v>583</v>
      </c>
      <c r="D529" s="214" t="str">
        <f>IF(B529="","",IFERROR(INDEX(Vöruskrá!F:F,MATCH(B529,Vöruskrá!B:B,0)),""))</f>
        <v>Svartur pipar 100% (Piper nigrum), hitaþurrkað.</v>
      </c>
      <c r="E529" s="214" t="str">
        <f>IF(B529="","",IFERROR(IF(INDEX(Vöruskrá!G:G,MATCH(B529,Vöruskrá!B:B,0))="","Engir skráðir",INDEX(Vöruskrá!G:G,MATCH(B529,Vöruskrá!B:B,0))),"Engir skráðir"))</f>
        <v>Engir skráðir</v>
      </c>
      <c r="F529" s="214" t="str">
        <f>IF(B529="","",IFERROR(INDEX(Vöruskrá!H:H,MATCH(B529,Vöruskrá!B:B,0)),""))</f>
        <v>Framleitt á svæði þar sem unnið er með glúten, fisk, krabbadýr, lindýr, mjólk, soja, sellerí, sinnep og sesam.</v>
      </c>
      <c r="G529" s="215">
        <f>IF(OR(B529="",C529=""),"",IFERROR(INDEX(Vöruskrá!J:J,MATCH(B529,Vöruskrá!B:B,0))*C529/100000,""))</f>
        <v>2.2503799999999998</v>
      </c>
      <c r="H529" s="215">
        <f>IF(OR(B529="",C529=""),"",IFERROR(INDEX(Vöruskrá!K:K,MATCH(B529,Vöruskrá!B:B,0))*C529/100000,""))</f>
        <v>1.9238999999999999E-2</v>
      </c>
      <c r="I529" s="215">
        <f>IF(OR(B529="",C529=""),"",IFERROR(INDEX(Vöruskrá!L:L,MATCH(B529,Vöruskrá!B:B,0))*C529/100000,""))</f>
        <v>5.8300000000000001E-3</v>
      </c>
      <c r="J529" s="215">
        <f>IF(OR(B529="",C529=""),"",IFERROR(INDEX(Vöruskrá!M:M,MATCH(B529,Vöruskrá!B:B,0))*C529/100000,""))</f>
        <v>0.37895000000000001</v>
      </c>
      <c r="K529" s="215">
        <f>IF(OR(B529="",C529=""),"",IFERROR(INDEX(Vöruskrá!N:N,MATCH(B529,Vöruskrá!B:B,0))*C529/100000,""))</f>
        <v>3.4980000000000002E-3</v>
      </c>
      <c r="L529" s="215">
        <f>IF(OR(B529="",C529=""),"",IFERROR(INDEX(Vöruskrá!O:O,MATCH(B529,Vöruskrá!B:B,0))*C529/100000,""))</f>
        <v>6.4130000000000006E-2</v>
      </c>
      <c r="M529" s="215">
        <f>IF(OR(B529="",C529=""),"",IFERROR(INDEX(Vöruskrá!P:P,MATCH(B529,Vöruskrá!B:B,0))*C529/100000,""))</f>
        <v>5.8300000000000008E-4</v>
      </c>
      <c r="N529" s="215">
        <f>IF(OR(B529="",C529=""),"",IFERROR(INDEX(Vöruskrá!Q:Q,MATCH(B529,Vöruskrá!B:B,0))*C529/100000,""))</f>
        <v>0</v>
      </c>
      <c r="O529" s="216">
        <f>IF(OR(B529="",C529=""),"",IFERROR(C529/1000*INDEX(Vöruskrá!R:R,MATCH(B529,Vöruskrá!B:B,0))/1000,""))</f>
        <v>0</v>
      </c>
      <c r="P529" s="219"/>
      <c r="Q529" s="249"/>
      <c r="R529" s="205"/>
    </row>
    <row r="530" spans="1:18" ht="50">
      <c r="A530" s="176" t="s">
        <v>3752</v>
      </c>
      <c r="B530" s="176"/>
      <c r="C530" s="177"/>
      <c r="D530" s="211" t="str">
        <f>_xlfn.TEXTJOIN(" | ",TRUE,D531:D538)</f>
        <v>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0 | Salt (salt, kekkjavarnarefni E535, lyftiefni E500). | Svartur pipar 100% (Piper nigrum), hitaþurrkað.</v>
      </c>
      <c r="E530" s="211" t="str" cm="1">
        <f t="array" ref="E530">IFERROR(_xlfn.TEXTJOIN(", ",TRUE,_xlfn.UNIQUE(_xlfn._xlws.FILTER(E531:E538,(E531:E538&lt;&gt;"Engir skráðir")*(E531:E538&lt;&gt;"")))),"Engir skráðir")</f>
        <v>Glúten (hveiti, bygg)., Engir, Sinnep, súlfít</v>
      </c>
      <c r="F530" s="211"/>
      <c r="G530" s="212">
        <f>IFERROR(SUM(G531:G538)/(SUM($C$531:$C$538)/100000),"")</f>
        <v>167.90167098329013</v>
      </c>
      <c r="H530" s="212">
        <f>IFERROR(SUM(H531:H538)/(SUM($C$531:$C$538)/100000),"")</f>
        <v>7.3301956980430187</v>
      </c>
      <c r="I530" s="212">
        <f>IFERROR(SUM(I531:I538)/(SUM($C$531:$C$538)/100000),"")</f>
        <v>1.9522564774352256</v>
      </c>
      <c r="J530" s="212">
        <f>IFERROR(SUM(J531:J538)/(SUM($C$531:$C$538)/100000),"")</f>
        <v>10.782946170538292</v>
      </c>
      <c r="K530" s="212">
        <f>IFERROR(SUM(K531:K538)/(SUM($C$531:$C$538)/100000),"")</f>
        <v>0.73589764102358979</v>
      </c>
      <c r="L530" s="212">
        <f>IFERROR(SUM(L531:L538)/(SUM($C$531:$C$538)/100000),"")</f>
        <v>14.297394026059738</v>
      </c>
      <c r="M530" s="212">
        <f>IFERROR(SUM(M531:M538)/(SUM($C$531:$C$538)/100000),"")</f>
        <v>1.1080149198508014</v>
      </c>
      <c r="N530" s="212">
        <f>IFERROR(SUM(N531:N538)/(SUM($C$531:$C$538)/100000),"")</f>
        <v>0.55926640733592659</v>
      </c>
      <c r="O530" s="213" t="str">
        <f>IF(OR(B530="",C530=""),"",IFERROR(C530/1000*INDEX(Vöruskrá!R:R,MATCH(B530,Vöruskrá!B:B,0))/1000,""))</f>
        <v/>
      </c>
      <c r="P530" s="245" t="s">
        <v>3753</v>
      </c>
      <c r="Q530" s="248" t="s">
        <v>3913</v>
      </c>
      <c r="R530" s="247" t="s">
        <v>3914</v>
      </c>
    </row>
    <row r="531" spans="1:18">
      <c r="A531" s="217"/>
      <c r="B531" s="217" t="s">
        <v>542</v>
      </c>
      <c r="C531" s="218">
        <v>59657</v>
      </c>
      <c r="D531" s="214" t="str">
        <f>IF(B531="","",IFERROR(INDEX(Vöruskrá!F:F,MATCH(B531,Vöruskrá!B:B,0)),""))</f>
        <v>Nautgripakjöt 100 %.</v>
      </c>
      <c r="E531" s="214" t="str">
        <f>IF(B531="","",IFERROR(IF(INDEX(Vöruskrá!G:G,MATCH(B531,Vöruskrá!B:B,0))="","Engir skráðir",INDEX(Vöruskrá!G:G,MATCH(B531,Vöruskrá!B:B,0))),"Engir skráðir"))</f>
        <v>Engir skráðir</v>
      </c>
      <c r="F531" s="214">
        <f>IF(B531="","",IFERROR(INDEX(Vöruskrá!H:H,MATCH(B531,Vöruskrá!B:B,0)),""))</f>
        <v>0</v>
      </c>
      <c r="G531" s="215">
        <f>IF(OR(B531="",C531=""),"",IFERROR(INDEX(Vöruskrá!J:J,MATCH(B531,Vöruskrá!B:B,0))*C531/100000,""))</f>
        <v>106.78603</v>
      </c>
      <c r="H531" s="215">
        <f>IF(OR(B531="",C531=""),"",IFERROR(INDEX(Vöruskrá!K:K,MATCH(B531,Vöruskrá!B:B,0))*C531/100000,""))</f>
        <v>6.5622699999999998</v>
      </c>
      <c r="I531" s="215">
        <f>IF(OR(B531="",C531=""),"",IFERROR(INDEX(Vöruskrá!L:L,MATCH(B531,Vöruskrá!B:B,0))*C531/100000,""))</f>
        <v>1.8493670000000002</v>
      </c>
      <c r="J531" s="215">
        <f>IF(OR(B531="",C531=""),"",IFERROR(INDEX(Vöruskrá!M:M,MATCH(B531,Vöruskrá!B:B,0))*C531/100000,""))</f>
        <v>0</v>
      </c>
      <c r="K531" s="215">
        <f>IF(OR(B531="",C531=""),"",IFERROR(INDEX(Vöruskrá!N:N,MATCH(B531,Vöruskrá!B:B,0))*C531/100000,""))</f>
        <v>0</v>
      </c>
      <c r="L531" s="215">
        <f>IF(OR(B531="",C531=""),"",IFERROR(INDEX(Vöruskrá!O:O,MATCH(B531,Vöruskrá!B:B,0))*C531/100000,""))</f>
        <v>11.9314</v>
      </c>
      <c r="M531" s="215">
        <f>IF(OR(B531="",C531=""),"",IFERROR(INDEX(Vöruskrá!P:P,MATCH(B531,Vöruskrá!B:B,0))*C531/100000,""))</f>
        <v>0.11931400000000002</v>
      </c>
      <c r="N531" s="215">
        <f>IF(OR(B531="",C531=""),"",IFERROR(INDEX(Vöruskrá!Q:Q,MATCH(B531,Vöruskrá!B:B,0))*C531/100000,""))</f>
        <v>0</v>
      </c>
      <c r="O531" s="216">
        <f>IF(OR(B531="",C531=""),"",IFERROR(C531/1000*INDEX(Vöruskrá!R:R,MATCH(B531,Vöruskrá!B:B,0))/1000,""))</f>
        <v>0</v>
      </c>
      <c r="P531" s="217"/>
      <c r="Q531" s="246"/>
      <c r="R531" s="210"/>
    </row>
    <row r="532" spans="1:18">
      <c r="A532" s="219"/>
      <c r="B532" s="219" t="s">
        <v>463</v>
      </c>
      <c r="C532" s="220">
        <v>22371</v>
      </c>
      <c r="D532" s="214" t="str">
        <f>IF(B532="","",IFERROR(INDEX(Vöruskrá!F:F,MATCH(B532,Vöruskrá!B:B,0)),""))</f>
        <v>**Hveiti**mjöl*, vatn, heilkorna **hveiti**súrdeig 4% (heilkorna gerjað **hveiti**mjöl*, vatn), ger*, extra virgin ólífuolía 1,3%*, salt, **bygg**maltmjöl*, **hveiti**glúten*. *Lífrænt.</v>
      </c>
      <c r="E532" s="214" t="str">
        <f>IF(B532="","",IFERROR(IF(INDEX(Vöruskrá!G:G,MATCH(B532,Vöruskrá!B:B,0))="","Engir skráðir",INDEX(Vöruskrá!G:G,MATCH(B532,Vöruskrá!B:B,0))),"Engir skráðir"))</f>
        <v>Glúten (hveiti, bygg).</v>
      </c>
      <c r="F532" s="214" t="str">
        <f>IF(B532="","",IFERROR(INDEX(Vöruskrá!H:H,MATCH(B532,Vöruskrá!B:B,0)),""))</f>
        <v>Getur innihaldið snefil af soja, egg, mjólk, sesam, sinnep</v>
      </c>
      <c r="G532" s="215">
        <f>IF(OR(B532="",C532=""),"",IFERROR(INDEX(Vöruskrá!J:J,MATCH(B532,Vöruskrá!B:B,0))*C532/100000,""))</f>
        <v>54.137819999999998</v>
      </c>
      <c r="H532" s="215">
        <f>IF(OR(B532="",C532=""),"",IFERROR(INDEX(Vöruskrá!K:K,MATCH(B532,Vöruskrá!B:B,0))*C532/100000,""))</f>
        <v>0.55927499999999997</v>
      </c>
      <c r="I532" s="215">
        <f>IF(OR(B532="",C532=""),"",IFERROR(INDEX(Vöruskrá!L:L,MATCH(B532,Vöruskrá!B:B,0))*C532/100000,""))</f>
        <v>8.9483999999999994E-2</v>
      </c>
      <c r="J532" s="215">
        <f>IF(OR(B532="",C532=""),"",IFERROR(INDEX(Vöruskrá!M:M,MATCH(B532,Vöruskrá!B:B,0))*C532/100000,""))</f>
        <v>9.8432399999999998</v>
      </c>
      <c r="K532" s="215">
        <f>IF(OR(B532="",C532=""),"",IFERROR(INDEX(Vöruskrá!N:N,MATCH(B532,Vöruskrá!B:B,0))*C532/100000,""))</f>
        <v>0.13422600000000001</v>
      </c>
      <c r="L532" s="215">
        <f>IF(OR(B532="",C532=""),"",IFERROR(INDEX(Vöruskrá!O:O,MATCH(B532,Vöruskrá!B:B,0))*C532/100000,""))</f>
        <v>2.1028739999999999</v>
      </c>
      <c r="M532" s="215">
        <f>IF(OR(B532="",C532=""),"",IFERROR(INDEX(Vöruskrá!P:P,MATCH(B532,Vöruskrá!B:B,0))*C532/100000,""))</f>
        <v>0.290823</v>
      </c>
      <c r="N532" s="215">
        <f>IF(OR(B532="",C532=""),"",IFERROR(INDEX(Vöruskrá!Q:Q,MATCH(B532,Vöruskrá!B:B,0))*C532/100000,""))</f>
        <v>0.40267800000000004</v>
      </c>
      <c r="O532" s="216">
        <f>IF(OR(B532="",C532=""),"",IFERROR(C532/1000*INDEX(Vöruskrá!R:R,MATCH(B532,Vöruskrá!B:B,0))/1000,""))</f>
        <v>0</v>
      </c>
      <c r="P532" s="219"/>
      <c r="Q532" s="203"/>
      <c r="R532" s="27"/>
    </row>
    <row r="533" spans="1:18">
      <c r="A533" s="217"/>
      <c r="B533" s="217" t="s">
        <v>627</v>
      </c>
      <c r="C533" s="218">
        <v>3729</v>
      </c>
      <c r="D533" s="214" t="str">
        <f>IF(B533="","",IFERROR(INDEX(Vöruskrá!F:F,MATCH(B533,Vöruskrá!B:B,0)),""))</f>
        <v>Hvítkál (64%), gulrætur (13%), ananas, gúrka (8%), appelsínusósa (sykur, vatn, sítrónusýra E330, bragðefni, bindiefni E440, rotvarnarefni E202, E211)</v>
      </c>
      <c r="E533" s="214" t="str">
        <f>IF(B533="","",IFERROR(IF(INDEX(Vöruskrá!G:G,MATCH(B533,Vöruskrá!B:B,0))="","Engir skráðir",INDEX(Vöruskrá!G:G,MATCH(B533,Vöruskrá!B:B,0))),"Engir skráðir"))</f>
        <v>Engir skráðir</v>
      </c>
      <c r="F533" s="214">
        <f>IF(B533="","",IFERROR(INDEX(Vöruskrá!H:H,MATCH(B533,Vöruskrá!B:B,0)),""))</f>
        <v>0</v>
      </c>
      <c r="G533" s="215">
        <f>IF(OR(B533="",C533=""),"",IFERROR(INDEX(Vöruskrá!J:J,MATCH(B533,Vöruskrá!B:B,0))*C533/100000,""))</f>
        <v>1.8645</v>
      </c>
      <c r="H533" s="215">
        <f>IF(OR(B533="",C533=""),"",IFERROR(INDEX(Vöruskrá!K:K,MATCH(B533,Vöruskrá!B:B,0))*C533/100000,""))</f>
        <v>7.4580000000000011E-3</v>
      </c>
      <c r="I533" s="215">
        <f>IF(OR(B533="",C533=""),"",IFERROR(INDEX(Vöruskrá!L:L,MATCH(B533,Vöruskrá!B:B,0))*C533/100000,""))</f>
        <v>0</v>
      </c>
      <c r="J533" s="215">
        <f>IF(OR(B533="",C533=""),"",IFERROR(INDEX(Vöruskrá!M:M,MATCH(B533,Vöruskrá!B:B,0))*C533/100000,""))</f>
        <v>0.36917099999999997</v>
      </c>
      <c r="K533" s="215">
        <f>IF(OR(B533="",C533=""),"",IFERROR(INDEX(Vöruskrá!N:N,MATCH(B533,Vöruskrá!B:B,0))*C533/100000,""))</f>
        <v>0.36171299999999995</v>
      </c>
      <c r="L533" s="215">
        <f>IF(OR(B533="",C533=""),"",IFERROR(INDEX(Vöruskrá!O:O,MATCH(B533,Vöruskrá!B:B,0))*C533/100000,""))</f>
        <v>3.7289999999999997E-2</v>
      </c>
      <c r="M533" s="215">
        <f>IF(OR(B533="",C533=""),"",IFERROR(INDEX(Vöruskrá!P:P,MATCH(B533,Vöruskrá!B:B,0))*C533/100000,""))</f>
        <v>0</v>
      </c>
      <c r="N533" s="215">
        <f>IF(OR(B533="",C533=""),"",IFERROR(INDEX(Vöruskrá!Q:Q,MATCH(B533,Vöruskrá!B:B,0))*C533/100000,""))</f>
        <v>0</v>
      </c>
      <c r="O533" s="216">
        <f>IF(OR(B533="",C533=""),"",IFERROR(C533/1000*INDEX(Vöruskrá!R:R,MATCH(B533,Vöruskrá!B:B,0))/1000,""))</f>
        <v>0</v>
      </c>
      <c r="P533" s="217"/>
      <c r="Q533" s="204"/>
      <c r="R533" s="6"/>
    </row>
    <row r="534" spans="1:18">
      <c r="A534" s="219"/>
      <c r="B534" s="219" t="s">
        <v>500</v>
      </c>
      <c r="C534" s="220">
        <v>7457</v>
      </c>
      <c r="D534" s="214" t="str">
        <f>IF(B534="","",IFERROR(INDEX(Vöruskrá!F:F,MATCH(B534,Vöruskrá!B:B,0)),""))</f>
        <v>Ferskir tómatar</v>
      </c>
      <c r="E534" s="214" t="str">
        <f>IF(B534="","",IFERROR(IF(INDEX(Vöruskrá!G:G,MATCH(B534,Vöruskrá!B:B,0))="","Engir skráðir",INDEX(Vöruskrá!G:G,MATCH(B534,Vöruskrá!B:B,0))),"Engir skráðir"))</f>
        <v>Engir</v>
      </c>
      <c r="F534" s="214">
        <f>IF(B534="","",IFERROR(INDEX(Vöruskrá!H:H,MATCH(B534,Vöruskrá!B:B,0)),""))</f>
        <v>0</v>
      </c>
      <c r="G534" s="215">
        <f>IF(OR(B534="",C534=""),"",IFERROR(INDEX(Vöruskrá!J:J,MATCH(B534,Vöruskrá!B:B,0))*C534/100000,""))</f>
        <v>1.34226</v>
      </c>
      <c r="H534" s="215">
        <f>IF(OR(B534="",C534=""),"",IFERROR(INDEX(Vöruskrá!K:K,MATCH(B534,Vöruskrá!B:B,0))*C534/100000,""))</f>
        <v>1.4914E-2</v>
      </c>
      <c r="I534" s="215">
        <f>IF(OR(B534="",C534=""),"",IFERROR(INDEX(Vöruskrá!L:L,MATCH(B534,Vöruskrá!B:B,0))*C534/100000,""))</f>
        <v>0</v>
      </c>
      <c r="J534" s="215">
        <f>IF(OR(B534="",C534=""),"",IFERROR(INDEX(Vöruskrá!M:M,MATCH(B534,Vöruskrá!B:B,0))*C534/100000,""))</f>
        <v>0.290823</v>
      </c>
      <c r="K534" s="215">
        <f>IF(OR(B534="",C534=""),"",IFERROR(INDEX(Vöruskrá!N:N,MATCH(B534,Vöruskrá!B:B,0))*C534/100000,""))</f>
        <v>0.193882</v>
      </c>
      <c r="L534" s="215">
        <f>IF(OR(B534="",C534=""),"",IFERROR(INDEX(Vöruskrá!O:O,MATCH(B534,Vöruskrá!B:B,0))*C534/100000,""))</f>
        <v>6.7113000000000006E-2</v>
      </c>
      <c r="M534" s="215">
        <f>IF(OR(B534="",C534=""),"",IFERROR(INDEX(Vöruskrá!P:P,MATCH(B534,Vöruskrá!B:B,0))*C534/100000,""))</f>
        <v>0</v>
      </c>
      <c r="N534" s="215">
        <f>IF(OR(B534="",C534=""),"",IFERROR(INDEX(Vöruskrá!Q:Q,MATCH(B534,Vöruskrá!B:B,0))*C534/100000,""))</f>
        <v>8.9483999999999994E-2</v>
      </c>
      <c r="O534" s="216">
        <f>IF(OR(B534="",C534=""),"",IFERROR(C534/1000*INDEX(Vöruskrá!R:R,MATCH(B534,Vöruskrá!B:B,0))/1000,""))</f>
        <v>0</v>
      </c>
      <c r="P534" s="219"/>
      <c r="Q534" s="203"/>
      <c r="R534" s="27"/>
    </row>
    <row r="535" spans="1:18">
      <c r="A535" s="217"/>
      <c r="B535" s="217" t="s">
        <v>1157</v>
      </c>
      <c r="C535" s="218">
        <v>2237</v>
      </c>
      <c r="D535" s="214" t="str">
        <f>IF(B535="","",IFERROR(INDEX(Vöruskrá!F:F,MATCH(B535,Vöruskrá!B:B,0)),""))</f>
        <v>Vatn, **sinnep**sfræ, edik, salt, rotvarnarefni (**súlfít**)</v>
      </c>
      <c r="E535" s="214" t="str">
        <f>IF(B535="","",IFERROR(IF(INDEX(Vöruskrá!G:G,MATCH(B535,Vöruskrá!B:B,0))="","Engir skráðir",INDEX(Vöruskrá!G:G,MATCH(B535,Vöruskrá!B:B,0))),"Engir skráðir"))</f>
        <v>Sinnep, súlfít</v>
      </c>
      <c r="F535" s="214">
        <f>IF(B535="","",IFERROR(INDEX(Vöruskrá!H:H,MATCH(B535,Vöruskrá!B:B,0)),""))</f>
        <v>0</v>
      </c>
      <c r="G535" s="215">
        <f>IF(OR(B535="",C535=""),"",IFERROR(INDEX(Vöruskrá!J:J,MATCH(B535,Vöruskrá!B:B,0))*C535/100000,""))</f>
        <v>2.9081000000000001</v>
      </c>
      <c r="H535" s="215">
        <f>IF(OR(B535="",C535=""),"",IFERROR(INDEX(Vöruskrá!K:K,MATCH(B535,Vöruskrá!B:B,0))*C535/100000,""))</f>
        <v>0.17896000000000001</v>
      </c>
      <c r="I535" s="215">
        <f>IF(OR(B535="",C535=""),"",IFERROR(INDEX(Vöruskrá!L:L,MATCH(B535,Vöruskrá!B:B,0))*C535/100000,""))</f>
        <v>1.1185E-2</v>
      </c>
      <c r="J535" s="215">
        <f>IF(OR(B535="",C535=""),"",IFERROR(INDEX(Vöruskrá!M:M,MATCH(B535,Vöruskrá!B:B,0))*C535/100000,""))</f>
        <v>0.13422000000000001</v>
      </c>
      <c r="K535" s="215">
        <f>IF(OR(B535="",C535=""),"",IFERROR(INDEX(Vöruskrá!N:N,MATCH(B535,Vöruskrá!B:B,0))*C535/100000,""))</f>
        <v>4.4740000000000002E-2</v>
      </c>
      <c r="L535" s="215">
        <f>IF(OR(B535="",C535=""),"",IFERROR(INDEX(Vöruskrá!O:O,MATCH(B535,Vöruskrá!B:B,0))*C535/100000,""))</f>
        <v>0.13422000000000001</v>
      </c>
      <c r="M535" s="215">
        <f>IF(OR(B535="",C535=""),"",IFERROR(INDEX(Vöruskrá!P:P,MATCH(B535,Vöruskrá!B:B,0))*C535/100000,""))</f>
        <v>0.100665</v>
      </c>
      <c r="N535" s="215">
        <f>IF(OR(B535="",C535=""),"",IFERROR(INDEX(Vöruskrá!Q:Q,MATCH(B535,Vöruskrá!B:B,0))*C535/100000,""))</f>
        <v>6.7110000000000003E-2</v>
      </c>
      <c r="O535" s="216">
        <f>IF(OR(B535="",C535=""),"",IFERROR(C535/1000*INDEX(Vöruskrá!R:R,MATCH(B535,Vöruskrá!B:B,0))/1000,""))</f>
        <v>0</v>
      </c>
      <c r="P535" s="217"/>
      <c r="Q535" s="204"/>
      <c r="R535" s="6"/>
    </row>
    <row r="536" spans="1:18">
      <c r="A536" s="219"/>
      <c r="B536" s="219" t="s">
        <v>3663</v>
      </c>
      <c r="C536" s="220">
        <v>3729</v>
      </c>
      <c r="D536" s="214">
        <f>IF(B536="","",IFERROR(INDEX(Vöruskrá!F:F,MATCH(B536,Vöruskrá!B:B,0)),""))</f>
        <v>0</v>
      </c>
      <c r="E536" s="214" t="str">
        <f>IF(B536="","",IFERROR(IF(INDEX(Vöruskrá!G:G,MATCH(B536,Vöruskrá!B:B,0))="","Engir skráðir",INDEX(Vöruskrá!G:G,MATCH(B536,Vöruskrá!B:B,0))),"Engir skráðir"))</f>
        <v>Engir skráðir</v>
      </c>
      <c r="F536" s="214">
        <f>IF(B536="","",IFERROR(INDEX(Vöruskrá!H:H,MATCH(B536,Vöruskrá!B:B,0)),""))</f>
        <v>0</v>
      </c>
      <c r="G536" s="215">
        <f>IF(OR(B536="",C536=""),"",IFERROR(INDEX(Vöruskrá!J:J,MATCH(B536,Vöruskrá!B:B,0))*C536/100000,""))</f>
        <v>0</v>
      </c>
      <c r="H536" s="215">
        <f>IF(OR(B536="",C536=""),"",IFERROR(INDEX(Vöruskrá!K:K,MATCH(B536,Vöruskrá!B:B,0))*C536/100000,""))</f>
        <v>0</v>
      </c>
      <c r="I536" s="215">
        <f>IF(OR(B536="",C536=""),"",IFERROR(INDEX(Vöruskrá!L:L,MATCH(B536,Vöruskrá!B:B,0))*C536/100000,""))</f>
        <v>0</v>
      </c>
      <c r="J536" s="215">
        <f>IF(OR(B536="",C536=""),"",IFERROR(INDEX(Vöruskrá!M:M,MATCH(B536,Vöruskrá!B:B,0))*C536/100000,""))</f>
        <v>0</v>
      </c>
      <c r="K536" s="215">
        <f>IF(OR(B536="",C536=""),"",IFERROR(INDEX(Vöruskrá!N:N,MATCH(B536,Vöruskrá!B:B,0))*C536/100000,""))</f>
        <v>0</v>
      </c>
      <c r="L536" s="215">
        <f>IF(OR(B536="",C536=""),"",IFERROR(INDEX(Vöruskrá!O:O,MATCH(B536,Vöruskrá!B:B,0))*C536/100000,""))</f>
        <v>0</v>
      </c>
      <c r="M536" s="215">
        <f>IF(OR(B536="",C536=""),"",IFERROR(INDEX(Vöruskrá!P:P,MATCH(B536,Vöruskrá!B:B,0))*C536/100000,""))</f>
        <v>0</v>
      </c>
      <c r="N536" s="215">
        <f>IF(OR(B536="",C536=""),"",IFERROR(INDEX(Vöruskrá!Q:Q,MATCH(B536,Vöruskrá!B:B,0))*C536/100000,""))</f>
        <v>0</v>
      </c>
      <c r="O536" s="216">
        <f>IF(OR(B536="",C536=""),"",IFERROR(C536/1000*INDEX(Vöruskrá!R:R,MATCH(B536,Vöruskrá!B:B,0))/1000,""))</f>
        <v>0</v>
      </c>
      <c r="P536" s="219"/>
      <c r="Q536" s="203"/>
      <c r="R536" s="27"/>
    </row>
    <row r="537" spans="1:18">
      <c r="A537" s="217"/>
      <c r="B537" s="217" t="s">
        <v>299</v>
      </c>
      <c r="C537" s="218">
        <v>597</v>
      </c>
      <c r="D537" s="214" t="str">
        <f>IF(B537="","",IFERROR(INDEX(Vöruskrá!F:F,MATCH(B537,Vöruskrá!B:B,0)),""))</f>
        <v>Salt (salt, kekkjavarnarefni E535, lyftiefni E500).</v>
      </c>
      <c r="E537" s="214" t="str">
        <f>IF(B537="","",IFERROR(IF(INDEX(Vöruskrá!G:G,MATCH(B537,Vöruskrá!B:B,0))="","Engir skráðir",INDEX(Vöruskrá!G:G,MATCH(B537,Vöruskrá!B:B,0))),"Engir skráðir"))</f>
        <v>Engir skráðir</v>
      </c>
      <c r="F537" s="214" t="str">
        <f>IF(B537="","",IFERROR(INDEX(Vöruskrá!H:H,MATCH(B537,Vöruskrá!B:B,0)),""))</f>
        <v>Framleitt á svæði þar sem unnið er með mjólk, glúten, egg, sesam, sellerí, soja og sinnep.</v>
      </c>
      <c r="G537" s="215">
        <f>IF(OR(B537="",C537=""),"",IFERROR(INDEX(Vöruskrá!J:J,MATCH(B537,Vöruskrá!B:B,0))*C537/100000,""))</f>
        <v>0</v>
      </c>
      <c r="H537" s="215">
        <f>IF(OR(B537="",C537=""),"",IFERROR(INDEX(Vöruskrá!K:K,MATCH(B537,Vöruskrá!B:B,0))*C537/100000,""))</f>
        <v>0</v>
      </c>
      <c r="I537" s="215">
        <f>IF(OR(B537="",C537=""),"",IFERROR(INDEX(Vöruskrá!L:L,MATCH(B537,Vöruskrá!B:B,0))*C537/100000,""))</f>
        <v>0</v>
      </c>
      <c r="J537" s="215">
        <f>IF(OR(B537="",C537=""),"",IFERROR(INDEX(Vöruskrá!M:M,MATCH(B537,Vöruskrá!B:B,0))*C537/100000,""))</f>
        <v>0</v>
      </c>
      <c r="K537" s="215">
        <f>IF(OR(B537="",C537=""),"",IFERROR(INDEX(Vöruskrá!N:N,MATCH(B537,Vöruskrá!B:B,0))*C537/100000,""))</f>
        <v>0</v>
      </c>
      <c r="L537" s="215">
        <f>IF(OR(B537="",C537=""),"",IFERROR(INDEX(Vöruskrá!O:O,MATCH(B537,Vöruskrá!B:B,0))*C537/100000,""))</f>
        <v>0</v>
      </c>
      <c r="M537" s="215">
        <f>IF(OR(B537="",C537=""),"",IFERROR(INDEX(Vöruskrá!P:P,MATCH(B537,Vöruskrá!B:B,0))*C537/100000,""))</f>
        <v>0.59699999999999998</v>
      </c>
      <c r="N537" s="215">
        <f>IF(OR(B537="",C537=""),"",IFERROR(INDEX(Vöruskrá!Q:Q,MATCH(B537,Vöruskrá!B:B,0))*C537/100000,""))</f>
        <v>0</v>
      </c>
      <c r="O537" s="216">
        <f>IF(OR(B537="",C537=""),"",IFERROR(C537/1000*INDEX(Vöruskrá!R:R,MATCH(B537,Vöruskrá!B:B,0))/1000,""))</f>
        <v>0</v>
      </c>
      <c r="P537" s="217"/>
      <c r="Q537" s="204"/>
      <c r="R537" s="6"/>
    </row>
    <row r="538" spans="1:18">
      <c r="A538" s="219"/>
      <c r="B538" s="219" t="s">
        <v>819</v>
      </c>
      <c r="C538" s="220">
        <v>224</v>
      </c>
      <c r="D538" s="214" t="str">
        <f>IF(B538="","",IFERROR(INDEX(Vöruskrá!F:F,MATCH(B538,Vöruskrá!B:B,0)),""))</f>
        <v>Svartur pipar 100% (Piper nigrum), hitaþurrkað.</v>
      </c>
      <c r="E538" s="214" t="str">
        <f>IF(B538="","",IFERROR(IF(INDEX(Vöruskrá!G:G,MATCH(B538,Vöruskrá!B:B,0))="","Engir skráðir",INDEX(Vöruskrá!G:G,MATCH(B538,Vöruskrá!B:B,0))),"Engir skráðir"))</f>
        <v>Engir skráðir</v>
      </c>
      <c r="F538" s="214" t="str">
        <f>IF(B538="","",IFERROR(INDEX(Vöruskrá!H:H,MATCH(B538,Vöruskrá!B:B,0)),""))</f>
        <v>Framleitt á svæði þar sem unnið er með glúten, fisk, krabbadýr, lindýr, mjólk, soja, sellerí, sinnep og sesam.</v>
      </c>
      <c r="G538" s="215">
        <f>IF(OR(B538="",C538=""),"",IFERROR(INDEX(Vöruskrá!J:J,MATCH(B538,Vöruskrá!B:B,0))*C538/100000,""))</f>
        <v>0.86463999999999996</v>
      </c>
      <c r="H538" s="215">
        <f>IF(OR(B538="",C538=""),"",IFERROR(INDEX(Vöruskrá!K:K,MATCH(B538,Vöruskrá!B:B,0))*C538/100000,""))</f>
        <v>7.3919999999999993E-3</v>
      </c>
      <c r="I538" s="215">
        <f>IF(OR(B538="",C538=""),"",IFERROR(INDEX(Vöruskrá!L:L,MATCH(B538,Vöruskrá!B:B,0))*C538/100000,""))</f>
        <v>2.2399999999999998E-3</v>
      </c>
      <c r="J538" s="215">
        <f>IF(OR(B538="",C538=""),"",IFERROR(INDEX(Vöruskrá!M:M,MATCH(B538,Vöruskrá!B:B,0))*C538/100000,""))</f>
        <v>0.14560000000000001</v>
      </c>
      <c r="K538" s="215">
        <f>IF(OR(B538="",C538=""),"",IFERROR(INDEX(Vöruskrá!N:N,MATCH(B538,Vöruskrá!B:B,0))*C538/100000,""))</f>
        <v>1.3440000000000001E-3</v>
      </c>
      <c r="L538" s="215">
        <f>IF(OR(B538="",C538=""),"",IFERROR(INDEX(Vöruskrá!O:O,MATCH(B538,Vöruskrá!B:B,0))*C538/100000,""))</f>
        <v>2.4639999999999999E-2</v>
      </c>
      <c r="M538" s="215">
        <f>IF(OR(B538="",C538=""),"",IFERROR(INDEX(Vöruskrá!P:P,MATCH(B538,Vöruskrá!B:B,0))*C538/100000,""))</f>
        <v>2.2400000000000002E-4</v>
      </c>
      <c r="N538" s="215">
        <f>IF(OR(B538="",C538=""),"",IFERROR(INDEX(Vöruskrá!Q:Q,MATCH(B538,Vöruskrá!B:B,0))*C538/100000,""))</f>
        <v>0</v>
      </c>
      <c r="O538" s="216">
        <f>IF(OR(B538="",C538=""),"",IFERROR(C538/1000*INDEX(Vöruskrá!R:R,MATCH(B538,Vöruskrá!B:B,0))/1000,""))</f>
        <v>0</v>
      </c>
      <c r="P538" s="219"/>
      <c r="Q538" s="250"/>
      <c r="R538" s="251"/>
    </row>
    <row r="539" spans="1:18" ht="62.5">
      <c r="A539" s="176" t="s">
        <v>3754</v>
      </c>
      <c r="B539" s="176"/>
      <c r="C539" s="177"/>
      <c r="D539" s="211" t="str">
        <f>_xlfn.TEXTJOIN(" | ",TRUE,D540:D547)</f>
        <v>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v>
      </c>
      <c r="E539" s="211" t="str" cm="1">
        <f t="array" ref="E539">IFERROR(_xlfn.TEXTJOIN(", ",TRUE,_xlfn.UNIQUE(_xlfn._xlws.FILTER(E540:E547,(E540:E547&lt;&gt;"Engir skráðir")*(E540:E547&lt;&gt;"")))),"Engir skráðir")</f>
        <v>Mjólk, Engir</v>
      </c>
      <c r="F539" s="211"/>
      <c r="G539" s="212">
        <f>IFERROR(SUM(G540:G547)/(SUM($C$540:$C$547)/100000),"")</f>
        <v>214.68999310006902</v>
      </c>
      <c r="H539" s="212">
        <f>IFERROR(SUM(H540:H547)/(SUM($C$540:$C$547)/100000),"")</f>
        <v>12.256303436965627</v>
      </c>
      <c r="I539" s="212">
        <f>IFERROR(SUM(I540:I547)/(SUM($C$540:$C$547)/100000),"")</f>
        <v>3.2974280257197428</v>
      </c>
      <c r="J539" s="212">
        <f>IFERROR(SUM(J540:J547)/(SUM($C$540:$C$547)/100000),"")</f>
        <v>11.568215317846821</v>
      </c>
      <c r="K539" s="212">
        <f>IFERROR(SUM(K540:K547)/(SUM($C$540:$C$547)/100000),"")</f>
        <v>1.4376516234837649</v>
      </c>
      <c r="L539" s="212">
        <f>IFERROR(SUM(L540:L547)/(SUM($C$540:$C$547)/100000),"")</f>
        <v>13.783609163908359</v>
      </c>
      <c r="M539" s="212">
        <f>IFERROR(SUM(M540:M547)/(SUM($C$540:$C$547)/100000),"")</f>
        <v>1.2861311386886132</v>
      </c>
      <c r="N539" s="212">
        <f>IFERROR(SUM(N540:N547)/(SUM($C$540:$C$547)/100000),"")</f>
        <v>1.2905900940990589</v>
      </c>
      <c r="O539" s="213" t="str">
        <f>IF(OR(B539="",C539=""),"",IFERROR(C539/1000*INDEX(Vöruskrá!R:R,MATCH(B539,Vöruskrá!B:B,0))/1000,""))</f>
        <v/>
      </c>
      <c r="P539" s="245" t="s">
        <v>3755</v>
      </c>
      <c r="Q539" s="244" t="s">
        <v>3915</v>
      </c>
      <c r="R539" s="243" t="s">
        <v>3916</v>
      </c>
    </row>
    <row r="540" spans="1:18">
      <c r="A540" s="217"/>
      <c r="B540" s="217" t="s">
        <v>542</v>
      </c>
      <c r="C540" s="218">
        <v>51282</v>
      </c>
      <c r="D540" s="214" t="str">
        <f>IF(B540="","",IFERROR(INDEX(Vöruskrá!F:F,MATCH(B540,Vöruskrá!B:B,0)),""))</f>
        <v>Nautgripakjöt 100 %.</v>
      </c>
      <c r="E540" s="214" t="str">
        <f>IF(B540="","",IFERROR(IF(INDEX(Vöruskrá!G:G,MATCH(B540,Vöruskrá!B:B,0))="","Engir skráðir",INDEX(Vöruskrá!G:G,MATCH(B540,Vöruskrá!B:B,0))),"Engir skráðir"))</f>
        <v>Engir skráðir</v>
      </c>
      <c r="F540" s="214">
        <f>IF(B540="","",IFERROR(INDEX(Vöruskrá!H:H,MATCH(B540,Vöruskrá!B:B,0)),""))</f>
        <v>0</v>
      </c>
      <c r="G540" s="215">
        <f>IF(OR(B540="",C540=""),"",IFERROR(INDEX(Vöruskrá!J:J,MATCH(B540,Vöruskrá!B:B,0))*C540/100000,""))</f>
        <v>91.794780000000003</v>
      </c>
      <c r="H540" s="215">
        <f>IF(OR(B540="",C540=""),"",IFERROR(INDEX(Vöruskrá!K:K,MATCH(B540,Vöruskrá!B:B,0))*C540/100000,""))</f>
        <v>5.6410200000000001</v>
      </c>
      <c r="I540" s="215">
        <f>IF(OR(B540="",C540=""),"",IFERROR(INDEX(Vöruskrá!L:L,MATCH(B540,Vöruskrá!B:B,0))*C540/100000,""))</f>
        <v>1.5897420000000002</v>
      </c>
      <c r="J540" s="215">
        <f>IF(OR(B540="",C540=""),"",IFERROR(INDEX(Vöruskrá!M:M,MATCH(B540,Vöruskrá!B:B,0))*C540/100000,""))</f>
        <v>0</v>
      </c>
      <c r="K540" s="215">
        <f>IF(OR(B540="",C540=""),"",IFERROR(INDEX(Vöruskrá!N:N,MATCH(B540,Vöruskrá!B:B,0))*C540/100000,""))</f>
        <v>0</v>
      </c>
      <c r="L540" s="215">
        <f>IF(OR(B540="",C540=""),"",IFERROR(INDEX(Vöruskrá!O:O,MATCH(B540,Vöruskrá!B:B,0))*C540/100000,""))</f>
        <v>10.256399999999999</v>
      </c>
      <c r="M540" s="215">
        <f>IF(OR(B540="",C540=""),"",IFERROR(INDEX(Vöruskrá!P:P,MATCH(B540,Vöruskrá!B:B,0))*C540/100000,""))</f>
        <v>0.10256400000000002</v>
      </c>
      <c r="N540" s="215">
        <f>IF(OR(B540="",C540=""),"",IFERROR(INDEX(Vöruskrá!Q:Q,MATCH(B540,Vöruskrá!B:B,0))*C540/100000,""))</f>
        <v>0</v>
      </c>
      <c r="O540" s="216">
        <f>IF(OR(B540="",C540=""),"",IFERROR(C540/1000*INDEX(Vöruskrá!R:R,MATCH(B540,Vöruskrá!B:B,0))/1000,""))</f>
        <v>0</v>
      </c>
      <c r="P540" s="217"/>
      <c r="Q540" s="252"/>
      <c r="R540" s="253"/>
    </row>
    <row r="541" spans="1:18">
      <c r="A541" s="219"/>
      <c r="B541" s="219" t="s">
        <v>494</v>
      </c>
      <c r="C541" s="220">
        <v>17094</v>
      </c>
      <c r="D541" s="214" t="str">
        <f>IF(B541="","",IFERROR(INDEX(Vöruskrá!F:F,MATCH(B541,Vöruskrá!B:B,0)),""))</f>
        <v>Maís mjöl (74%), sólblómaolía, salt.</v>
      </c>
      <c r="E541" s="214" t="str">
        <f>IF(B541="","",IFERROR(IF(INDEX(Vöruskrá!G:G,MATCH(B541,Vöruskrá!B:B,0))="","Engir skráðir",INDEX(Vöruskrá!G:G,MATCH(B541,Vöruskrá!B:B,0))),"Engir skráðir"))</f>
        <v>Engir skráðir</v>
      </c>
      <c r="F541" s="214">
        <f>IF(B541="","",IFERROR(INDEX(Vöruskrá!H:H,MATCH(B541,Vöruskrá!B:B,0)),""))</f>
        <v>0</v>
      </c>
      <c r="G541" s="215">
        <f>IF(OR(B541="",C541=""),"",IFERROR(INDEX(Vöruskrá!J:J,MATCH(B541,Vöruskrá!B:B,0))*C541/100000,""))</f>
        <v>82.564019999999999</v>
      </c>
      <c r="H541" s="215">
        <f>IF(OR(B541="",C541=""),"",IFERROR(INDEX(Vöruskrá!K:K,MATCH(B541,Vöruskrá!B:B,0))*C541/100000,""))</f>
        <v>4.2735000000000003</v>
      </c>
      <c r="I541" s="215">
        <f>IF(OR(B541="",C541=""),"",IFERROR(INDEX(Vöruskrá!L:L,MATCH(B541,Vöruskrá!B:B,0))*C541/100000,""))</f>
        <v>0.39316199999999996</v>
      </c>
      <c r="J541" s="215">
        <f>IF(OR(B541="",C541=""),"",IFERROR(INDEX(Vöruskrá!M:M,MATCH(B541,Vöruskrá!B:B,0))*C541/100000,""))</f>
        <v>9.5726399999999998</v>
      </c>
      <c r="K541" s="215">
        <f>IF(OR(B541="",C541=""),"",IFERROR(INDEX(Vöruskrá!N:N,MATCH(B541,Vöruskrá!B:B,0))*C541/100000,""))</f>
        <v>0.18803400000000001</v>
      </c>
      <c r="L541" s="215">
        <f>IF(OR(B541="",C541=""),"",IFERROR(INDEX(Vöruskrá!O:O,MATCH(B541,Vöruskrá!B:B,0))*C541/100000,""))</f>
        <v>0.97435800000000006</v>
      </c>
      <c r="M541" s="215">
        <f>IF(OR(B541="",C541=""),"",IFERROR(INDEX(Vöruskrá!P:P,MATCH(B541,Vöruskrá!B:B,0))*C541/100000,""))</f>
        <v>0.205128</v>
      </c>
      <c r="N541" s="215">
        <f>IF(OR(B541="",C541=""),"",IFERROR(INDEX(Vöruskrá!Q:Q,MATCH(B541,Vöruskrá!B:B,0))*C541/100000,""))</f>
        <v>1.0769219999999999</v>
      </c>
      <c r="O541" s="216">
        <f>IF(OR(B541="",C541=""),"",IFERROR(C541/1000*INDEX(Vöruskrá!R:R,MATCH(B541,Vöruskrá!B:B,0))/1000,""))</f>
        <v>0</v>
      </c>
      <c r="P541" s="219"/>
      <c r="Q541" s="204"/>
      <c r="R541" s="6"/>
    </row>
    <row r="542" spans="1:18">
      <c r="A542" s="217"/>
      <c r="B542" s="217" t="s">
        <v>489</v>
      </c>
      <c r="C542" s="218">
        <v>1709</v>
      </c>
      <c r="D542" s="214" t="str">
        <f>IF(B542="","",IFERROR(INDEX(Vöruskrá!F:F,MATCH(B542,Vöruskrá!B:B,0)),""))</f>
        <v>Salt, chilipipar, kúmen, hvítlaukur, svartur pipar, cayennepipar, laukur, engifer, sykur, sýrustillir (sítrónusýra), kekkjavarnarefni (E552), repjuolía, kryddþykkni.</v>
      </c>
      <c r="E542" s="214" t="str">
        <f>IF(B542="","",IFERROR(IF(INDEX(Vöruskrá!G:G,MATCH(B542,Vöruskrá!B:B,0))="","Engir skráðir",INDEX(Vöruskrá!G:G,MATCH(B542,Vöruskrá!B:B,0))),"Engir skráðir"))</f>
        <v>Engir skráðir</v>
      </c>
      <c r="F542" s="214" t="str">
        <f>IF(B542="","",IFERROR(INDEX(Vöruskrá!H:H,MATCH(B542,Vöruskrá!B:B,0)),""))</f>
        <v>Framleitt á svæði þar sem unnið er með glúten, fisk, krabbadýr, lindýr, mjólk, soja, sellerí, sinnep og sesam.</v>
      </c>
      <c r="G542" s="215">
        <f>IF(OR(B542="",C542=""),"",IFERROR(INDEX(Vöruskrá!J:J,MATCH(B542,Vöruskrá!B:B,0))*C542/100000,""))</f>
        <v>3.7939799999999999</v>
      </c>
      <c r="H542" s="215">
        <f>IF(OR(B542="",C542=""),"",IFERROR(INDEX(Vöruskrá!K:K,MATCH(B542,Vöruskrá!B:B,0))*C542/100000,""))</f>
        <v>0.10254000000000001</v>
      </c>
      <c r="I542" s="215">
        <f>IF(OR(B542="",C542=""),"",IFERROR(INDEX(Vöruskrá!L:L,MATCH(B542,Vöruskrá!B:B,0))*C542/100000,""))</f>
        <v>1.5381000000000001E-2</v>
      </c>
      <c r="J542" s="215">
        <f>IF(OR(B542="",C542=""),"",IFERROR(INDEX(Vöruskrá!M:M,MATCH(B542,Vöruskrá!B:B,0))*C542/100000,""))</f>
        <v>0.51270000000000004</v>
      </c>
      <c r="K542" s="215">
        <f>IF(OR(B542="",C542=""),"",IFERROR(INDEX(Vöruskrá!N:N,MATCH(B542,Vöruskrá!B:B,0))*C542/100000,""))</f>
        <v>7.8613999999999989E-2</v>
      </c>
      <c r="L542" s="215">
        <f>IF(OR(B542="",C542=""),"",IFERROR(INDEX(Vöruskrá!O:O,MATCH(B542,Vöruskrá!B:B,0))*C542/100000,""))</f>
        <v>0.121339</v>
      </c>
      <c r="M542" s="215">
        <f>IF(OR(B542="",C542=""),"",IFERROR(INDEX(Vöruskrá!P:P,MATCH(B542,Vöruskrá!B:B,0))*C542/100000,""))</f>
        <v>0.76905000000000001</v>
      </c>
      <c r="N542" s="215">
        <f>IF(OR(B542="",C542=""),"",IFERROR(INDEX(Vöruskrá!Q:Q,MATCH(B542,Vöruskrá!B:B,0))*C542/100000,""))</f>
        <v>0</v>
      </c>
      <c r="O542" s="216">
        <f>IF(OR(B542="",C542=""),"",IFERROR(C542/1000*INDEX(Vöruskrá!R:R,MATCH(B542,Vöruskrá!B:B,0))/1000,""))</f>
        <v>0</v>
      </c>
      <c r="P542" s="217"/>
      <c r="Q542" s="203"/>
      <c r="R542" s="27"/>
    </row>
    <row r="543" spans="1:18">
      <c r="A543" s="219"/>
      <c r="B543" s="219" t="s">
        <v>895</v>
      </c>
      <c r="C543" s="220">
        <v>8547</v>
      </c>
      <c r="D543" s="214" t="str">
        <f>IF(B543="","",IFERROR(INDEX(Vöruskrá!F:F,MATCH(B543,Vöruskrá!B:B,0)),""))</f>
        <v>Gerilsneydd **mjólk**, pálmaolía, kekkjavarnarefni (kartöflumjöl), salt, **mjólkursýrugerlar**, ostahleypir (örveruleg).</v>
      </c>
      <c r="E543" s="214" t="str">
        <f>IF(B543="","",IFERROR(IF(INDEX(Vöruskrá!G:G,MATCH(B543,Vöruskrá!B:B,0))="","Engir skráðir",INDEX(Vöruskrá!G:G,MATCH(B543,Vöruskrá!B:B,0))),"Engir skráðir"))</f>
        <v>Mjólk</v>
      </c>
      <c r="F543" s="214">
        <f>IF(B543="","",IFERROR(INDEX(Vöruskrá!H:H,MATCH(B543,Vöruskrá!B:B,0)),""))</f>
        <v>0</v>
      </c>
      <c r="G543" s="215">
        <f>IF(OR(B543="",C543=""),"",IFERROR(INDEX(Vöruskrá!J:J,MATCH(B543,Vöruskrá!B:B,0))*C543/100000,""))</f>
        <v>25.726469999999999</v>
      </c>
      <c r="H543" s="215">
        <f>IF(OR(B543="",C543=""),"",IFERROR(INDEX(Vöruskrá!K:K,MATCH(B543,Vöruskrá!B:B,0))*C543/100000,""))</f>
        <v>1.79487</v>
      </c>
      <c r="I543" s="215">
        <f>IF(OR(B543="",C543=""),"",IFERROR(INDEX(Vöruskrá!L:L,MATCH(B543,Vöruskrá!B:B,0))*C543/100000,""))</f>
        <v>1.0256400000000001</v>
      </c>
      <c r="J543" s="215">
        <f>IF(OR(B543="",C543=""),"",IFERROR(INDEX(Vöruskrá!M:M,MATCH(B543,Vöruskrá!B:B,0))*C543/100000,""))</f>
        <v>0.27350400000000002</v>
      </c>
      <c r="K543" s="215">
        <f>IF(OR(B543="",C543=""),"",IFERROR(INDEX(Vöruskrá!N:N,MATCH(B543,Vöruskrá!B:B,0))*C543/100000,""))</f>
        <v>8.5470000000000004E-2</v>
      </c>
      <c r="L543" s="215">
        <f>IF(OR(B543="",C543=""),"",IFERROR(INDEX(Vöruskrá!O:O,MATCH(B543,Vöruskrá!B:B,0))*C543/100000,""))</f>
        <v>2.0512800000000002</v>
      </c>
      <c r="M543" s="215">
        <f>IF(OR(B543="",C543=""),"",IFERROR(INDEX(Vöruskrá!P:P,MATCH(B543,Vöruskrá!B:B,0))*C543/100000,""))</f>
        <v>0.11965799999999999</v>
      </c>
      <c r="N543" s="215">
        <f>IF(OR(B543="",C543=""),"",IFERROR(INDEX(Vöruskrá!Q:Q,MATCH(B543,Vöruskrá!B:B,0))*C543/100000,""))</f>
        <v>0</v>
      </c>
      <c r="O543" s="216">
        <f>IF(OR(B543="",C543=""),"",IFERROR(C543/1000*INDEX(Vöruskrá!R:R,MATCH(B543,Vöruskrá!B:B,0))/1000,""))</f>
        <v>0</v>
      </c>
      <c r="P543" s="219"/>
      <c r="Q543" s="204"/>
      <c r="R543" s="6"/>
    </row>
    <row r="544" spans="1:18">
      <c r="A544" s="217"/>
      <c r="B544" s="217" t="s">
        <v>420</v>
      </c>
      <c r="C544" s="218">
        <v>8547</v>
      </c>
      <c r="D544" s="214" t="str">
        <f>IF(B544="","",IFERROR(INDEX(Vöruskrá!F:F,MATCH(B544,Vöruskrá!B:B,0)),""))</f>
        <v>Tómatar (81%) (hakkaðir tómatar, tómatpúrra), laukur (8%), grænt chili, salt, maíssterkja, krydd og kryddjurtir (chilipipar, hvítlaukur, kúmen, cayennepipar, kóríander, oregano), jalapeño (0,6%), paprika, vínedik, límónusafi.</v>
      </c>
      <c r="E544" s="214" t="str">
        <f>IF(B544="","",IFERROR(IF(INDEX(Vöruskrá!G:G,MATCH(B544,Vöruskrá!B:B,0))="","Engir skráðir",INDEX(Vöruskrá!G:G,MATCH(B544,Vöruskrá!B:B,0))),"Engir skráðir"))</f>
        <v>Engir skráðir</v>
      </c>
      <c r="F544" s="214">
        <f>IF(B544="","",IFERROR(INDEX(Vöruskrá!H:H,MATCH(B544,Vöruskrá!B:B,0)),""))</f>
        <v>0</v>
      </c>
      <c r="G544" s="215">
        <f>IF(OR(B544="",C544=""),"",IFERROR(INDEX(Vöruskrá!J:J,MATCH(B544,Vöruskrá!B:B,0))*C544/100000,""))</f>
        <v>2.8205100000000001</v>
      </c>
      <c r="H544" s="215">
        <f>IF(OR(B544="",C544=""),"",IFERROR(INDEX(Vöruskrá!K:K,MATCH(B544,Vöruskrá!B:B,0))*C544/100000,""))</f>
        <v>0</v>
      </c>
      <c r="I544" s="215">
        <f>IF(OR(B544="",C544=""),"",IFERROR(INDEX(Vöruskrá!L:L,MATCH(B544,Vöruskrá!B:B,0))*C544/100000,""))</f>
        <v>0</v>
      </c>
      <c r="J544" s="215">
        <f>IF(OR(B544="",C544=""),"",IFERROR(INDEX(Vöruskrá!M:M,MATCH(B544,Vöruskrá!B:B,0))*C544/100000,""))</f>
        <v>0.47008499999999998</v>
      </c>
      <c r="K544" s="215">
        <f>IF(OR(B544="",C544=""),"",IFERROR(INDEX(Vöruskrá!N:N,MATCH(B544,Vöruskrá!B:B,0))*C544/100000,""))</f>
        <v>0.41025600000000001</v>
      </c>
      <c r="L544" s="215">
        <f>IF(OR(B544="",C544=""),"",IFERROR(INDEX(Vöruskrá!O:O,MATCH(B544,Vöruskrá!B:B,0))*C544/100000,""))</f>
        <v>0.13675200000000001</v>
      </c>
      <c r="M544" s="215">
        <f>IF(OR(B544="",C544=""),"",IFERROR(INDEX(Vöruskrá!P:P,MATCH(B544,Vöruskrá!B:B,0))*C544/100000,""))</f>
        <v>8.5470000000000004E-2</v>
      </c>
      <c r="N544" s="215">
        <f>IF(OR(B544="",C544=""),"",IFERROR(INDEX(Vöruskrá!Q:Q,MATCH(B544,Vöruskrá!B:B,0))*C544/100000,""))</f>
        <v>0.16239299999999998</v>
      </c>
      <c r="O544" s="216">
        <f>IF(OR(B544="",C544=""),"",IFERROR(C544/1000*INDEX(Vöruskrá!R:R,MATCH(B544,Vöruskrá!B:B,0))/1000,""))</f>
        <v>0</v>
      </c>
      <c r="P544" s="217"/>
      <c r="Q544" s="203"/>
      <c r="R544" s="27"/>
    </row>
    <row r="545" spans="1:18">
      <c r="A545" s="219"/>
      <c r="B545" s="219" t="s">
        <v>627</v>
      </c>
      <c r="C545" s="220">
        <v>4274</v>
      </c>
      <c r="D545" s="214" t="str">
        <f>IF(B545="","",IFERROR(INDEX(Vöruskrá!F:F,MATCH(B545,Vöruskrá!B:B,0)),""))</f>
        <v>Hvítkál (64%), gulrætur (13%), ananas, gúrka (8%), appelsínusósa (sykur, vatn, sítrónusýra E330, bragðefni, bindiefni E440, rotvarnarefni E202, E211)</v>
      </c>
      <c r="E545" s="214" t="str">
        <f>IF(B545="","",IFERROR(IF(INDEX(Vöruskrá!G:G,MATCH(B545,Vöruskrá!B:B,0))="","Engir skráðir",INDEX(Vöruskrá!G:G,MATCH(B545,Vöruskrá!B:B,0))),"Engir skráðir"))</f>
        <v>Engir skráðir</v>
      </c>
      <c r="F545" s="214">
        <f>IF(B545="","",IFERROR(INDEX(Vöruskrá!H:H,MATCH(B545,Vöruskrá!B:B,0)),""))</f>
        <v>0</v>
      </c>
      <c r="G545" s="215">
        <f>IF(OR(B545="",C545=""),"",IFERROR(INDEX(Vöruskrá!J:J,MATCH(B545,Vöruskrá!B:B,0))*C545/100000,""))</f>
        <v>2.137</v>
      </c>
      <c r="H545" s="215">
        <f>IF(OR(B545="",C545=""),"",IFERROR(INDEX(Vöruskrá!K:K,MATCH(B545,Vöruskrá!B:B,0))*C545/100000,""))</f>
        <v>8.548E-3</v>
      </c>
      <c r="I545" s="215">
        <f>IF(OR(B545="",C545=""),"",IFERROR(INDEX(Vöruskrá!L:L,MATCH(B545,Vöruskrá!B:B,0))*C545/100000,""))</f>
        <v>0</v>
      </c>
      <c r="J545" s="215">
        <f>IF(OR(B545="",C545=""),"",IFERROR(INDEX(Vöruskrá!M:M,MATCH(B545,Vöruskrá!B:B,0))*C545/100000,""))</f>
        <v>0.423126</v>
      </c>
      <c r="K545" s="215">
        <f>IF(OR(B545="",C545=""),"",IFERROR(INDEX(Vöruskrá!N:N,MATCH(B545,Vöruskrá!B:B,0))*C545/100000,""))</f>
        <v>0.41457799999999995</v>
      </c>
      <c r="L545" s="215">
        <f>IF(OR(B545="",C545=""),"",IFERROR(INDEX(Vöruskrá!O:O,MATCH(B545,Vöruskrá!B:B,0))*C545/100000,""))</f>
        <v>4.274E-2</v>
      </c>
      <c r="M545" s="215">
        <f>IF(OR(B545="",C545=""),"",IFERROR(INDEX(Vöruskrá!P:P,MATCH(B545,Vöruskrá!B:B,0))*C545/100000,""))</f>
        <v>0</v>
      </c>
      <c r="N545" s="215">
        <f>IF(OR(B545="",C545=""),"",IFERROR(INDEX(Vöruskrá!Q:Q,MATCH(B545,Vöruskrá!B:B,0))*C545/100000,""))</f>
        <v>0</v>
      </c>
      <c r="O545" s="216">
        <f>IF(OR(B545="",C545=""),"",IFERROR(C545/1000*INDEX(Vöruskrá!R:R,MATCH(B545,Vöruskrá!B:B,0))/1000,""))</f>
        <v>0</v>
      </c>
      <c r="P545" s="219"/>
      <c r="Q545" s="204"/>
      <c r="R545" s="6"/>
    </row>
    <row r="546" spans="1:18">
      <c r="A546" s="217"/>
      <c r="B546" s="217" t="s">
        <v>483</v>
      </c>
      <c r="C546" s="218">
        <v>4274</v>
      </c>
      <c r="D546" s="214" t="str">
        <f>IF(B546="","",IFERROR(INDEX(Vöruskrá!F:F,MATCH(B546,Vöruskrá!B:B,0)),""))</f>
        <v>**Undanrenna** og **rjómi**, sýrður með mjólkursýrugerlum, gelatín, ostahleypir.</v>
      </c>
      <c r="E546" s="214" t="str">
        <f>IF(B546="","",IFERROR(IF(INDEX(Vöruskrá!G:G,MATCH(B546,Vöruskrá!B:B,0))="","Engir skráðir",INDEX(Vöruskrá!G:G,MATCH(B546,Vöruskrá!B:B,0))),"Engir skráðir"))</f>
        <v>Mjólk</v>
      </c>
      <c r="F546" s="214">
        <f>IF(B546="","",IFERROR(INDEX(Vöruskrá!H:H,MATCH(B546,Vöruskrá!B:B,0)),""))</f>
        <v>0</v>
      </c>
      <c r="G546" s="215">
        <f>IF(OR(B546="",C546=""),"",IFERROR(INDEX(Vöruskrá!J:J,MATCH(B546,Vöruskrá!B:B,0))*C546/100000,""))</f>
        <v>5.0860599999999998</v>
      </c>
      <c r="H546" s="215">
        <f>IF(OR(B546="",C546=""),"",IFERROR(INDEX(Vöruskrá!K:K,MATCH(B546,Vöruskrá!B:B,0))*C546/100000,""))</f>
        <v>0.4274</v>
      </c>
      <c r="I546" s="215">
        <f>IF(OR(B546="",C546=""),"",IFERROR(INDEX(Vöruskrá!L:L,MATCH(B546,Vöruskrá!B:B,0))*C546/100000,""))</f>
        <v>0.273536</v>
      </c>
      <c r="J546" s="215">
        <f>IF(OR(B546="",C546=""),"",IFERROR(INDEX(Vöruskrá!M:M,MATCH(B546,Vöruskrá!B:B,0))*C546/100000,""))</f>
        <v>0.14959</v>
      </c>
      <c r="K546" s="215">
        <f>IF(OR(B546="",C546=""),"",IFERROR(INDEX(Vöruskrá!N:N,MATCH(B546,Vöruskrá!B:B,0))*C546/100000,""))</f>
        <v>0.14959</v>
      </c>
      <c r="L546" s="215">
        <f>IF(OR(B546="",C546=""),"",IFERROR(INDEX(Vöruskrá!O:O,MATCH(B546,Vöruskrá!B:B,0))*C546/100000,""))</f>
        <v>0.162412</v>
      </c>
      <c r="M546" s="215">
        <f>IF(OR(B546="",C546=""),"",IFERROR(INDEX(Vöruskrá!P:P,MATCH(B546,Vöruskrá!B:B,0))*C546/100000,""))</f>
        <v>4.274E-3</v>
      </c>
      <c r="N546" s="215">
        <f>IF(OR(B546="",C546=""),"",IFERROR(INDEX(Vöruskrá!Q:Q,MATCH(B546,Vöruskrá!B:B,0))*C546/100000,""))</f>
        <v>0</v>
      </c>
      <c r="O546" s="216">
        <f>IF(OR(B546="",C546=""),"",IFERROR(C546/1000*INDEX(Vöruskrá!R:R,MATCH(B546,Vöruskrá!B:B,0))/1000,""))</f>
        <v>0</v>
      </c>
      <c r="P546" s="217"/>
      <c r="Q546" s="203"/>
      <c r="R546" s="27"/>
    </row>
    <row r="547" spans="1:18">
      <c r="A547" s="226"/>
      <c r="B547" s="226" t="s">
        <v>500</v>
      </c>
      <c r="C547" s="227">
        <v>4274</v>
      </c>
      <c r="D547" s="223" t="str">
        <f>IF(B547="","",IFERROR(INDEX(Vöruskrá!F:F,MATCH(B547,Vöruskrá!B:B,0)),""))</f>
        <v>Ferskir tómatar</v>
      </c>
      <c r="E547" s="223" t="str">
        <f>IF(B547="","",IFERROR(IF(INDEX(Vöruskrá!G:G,MATCH(B547,Vöruskrá!B:B,0))="","Engir skráðir",INDEX(Vöruskrá!G:G,MATCH(B547,Vöruskrá!B:B,0))),"Engir skráðir"))</f>
        <v>Engir</v>
      </c>
      <c r="F547" s="223">
        <f>IF(B547="","",IFERROR(INDEX(Vöruskrá!H:H,MATCH(B547,Vöruskrá!B:B,0)),""))</f>
        <v>0</v>
      </c>
      <c r="G547" s="224">
        <f>IF(OR(B547="",C547=""),"",IFERROR(INDEX(Vöruskrá!J:J,MATCH(B547,Vöruskrá!B:B,0))*C547/100000,""))</f>
        <v>0.76932</v>
      </c>
      <c r="H547" s="224">
        <f>IF(OR(B547="",C547=""),"",IFERROR(INDEX(Vöruskrá!K:K,MATCH(B547,Vöruskrá!B:B,0))*C547/100000,""))</f>
        <v>8.548E-3</v>
      </c>
      <c r="I547" s="224">
        <f>IF(OR(B547="",C547=""),"",IFERROR(INDEX(Vöruskrá!L:L,MATCH(B547,Vöruskrá!B:B,0))*C547/100000,""))</f>
        <v>0</v>
      </c>
      <c r="J547" s="224">
        <f>IF(OR(B547="",C547=""),"",IFERROR(INDEX(Vöruskrá!M:M,MATCH(B547,Vöruskrá!B:B,0))*C547/100000,""))</f>
        <v>0.16668599999999997</v>
      </c>
      <c r="K547" s="224">
        <f>IF(OR(B547="",C547=""),"",IFERROR(INDEX(Vöruskrá!N:N,MATCH(B547,Vöruskrá!B:B,0))*C547/100000,""))</f>
        <v>0.111124</v>
      </c>
      <c r="L547" s="224">
        <f>IF(OR(B547="",C547=""),"",IFERROR(INDEX(Vöruskrá!O:O,MATCH(B547,Vöruskrá!B:B,0))*C547/100000,""))</f>
        <v>3.8466E-2</v>
      </c>
      <c r="M547" s="224">
        <f>IF(OR(B547="",C547=""),"",IFERROR(INDEX(Vöruskrá!P:P,MATCH(B547,Vöruskrá!B:B,0))*C547/100000,""))</f>
        <v>0</v>
      </c>
      <c r="N547" s="224">
        <f>IF(OR(B547="",C547=""),"",IFERROR(INDEX(Vöruskrá!Q:Q,MATCH(B547,Vöruskrá!B:B,0))*C547/100000,""))</f>
        <v>5.1288E-2</v>
      </c>
      <c r="O547" s="225">
        <f>IF(OR(B547="",C547=""),"",IFERROR(C547/1000*INDEX(Vöruskrá!R:R,MATCH(B547,Vöruskrá!B:B,0))/1000,""))</f>
        <v>0</v>
      </c>
      <c r="P547" s="226"/>
      <c r="Q547" s="249"/>
      <c r="R547" s="205"/>
    </row>
    <row r="548" spans="1:18" ht="50">
      <c r="A548" s="176" t="s">
        <v>3756</v>
      </c>
      <c r="B548" s="176"/>
      <c r="C548" s="177"/>
      <c r="D548" s="211" t="str">
        <f>_xlfn.TEXTJOIN(" | ",TRUE,D549:D556)</f>
        <v>0 | Laukur | 0 | 0 | Vatn, umbreytt sterkja, hrísgrjónamjöl, maltódextrín, sykur, bragðefni, salt, gerextrakt, ristaður laukur, sólblómaolía, litarefni (E150c), salvía. | Vatn | Salt (salt, kekkjavarnarefni E535, lyftiefni E500). | Svartur pipar 100% (Piper nigrum), hitaþurrkað.</v>
      </c>
      <c r="E548" s="211" t="str" cm="1">
        <f t="array" ref="E548">IFERROR(_xlfn.TEXTJOIN(", ",TRUE,_xlfn.UNIQUE(_xlfn._xlws.FILTER(E549:E556,(E549:E556&lt;&gt;"Engir skráðir")*(E549:E556&lt;&gt;"")))),"Engir skráðir")</f>
        <v>Engir skráðir</v>
      </c>
      <c r="F548" s="211"/>
      <c r="G548" s="212">
        <f>IFERROR(SUM(G549:G556)/(SUM($C$549:$C$556)/100000),"")</f>
        <v>3.1704465910681785</v>
      </c>
      <c r="H548" s="212">
        <f>IFERROR(SUM(H549:H556)/(SUM($C$549:$C$556)/100000),"")</f>
        <v>2.1507569848603029E-2</v>
      </c>
      <c r="I548" s="212">
        <f>IFERROR(SUM(I549:I556)/(SUM($C$549:$C$556)/100000),"")</f>
        <v>2.159956800863983E-3</v>
      </c>
      <c r="J548" s="212">
        <f>IFERROR(SUM(J549:J556)/(SUM($C$549:$C$556)/100000),"")</f>
        <v>0.65447191056178877</v>
      </c>
      <c r="K548" s="212">
        <f>IFERROR(SUM(K549:K556)/(SUM($C$549:$C$556)/100000),"")</f>
        <v>0.177447451050979</v>
      </c>
      <c r="L548" s="212">
        <f>IFERROR(SUM(L549:L556)/(SUM($C$549:$C$556)/100000),"")</f>
        <v>8.1278374432511361E-2</v>
      </c>
      <c r="M548" s="212">
        <f>IFERROR(SUM(M549:M556)/(SUM($C$549:$C$556)/100000),"")</f>
        <v>0.5931791364172716</v>
      </c>
      <c r="N548" s="212">
        <f>IFERROR(SUM(N549:N556)/(SUM($C$549:$C$556)/100000),"")</f>
        <v>6.4708705825883492E-2</v>
      </c>
      <c r="O548" s="213" t="str">
        <f>IF(OR(B548="",C548=""),"",IFERROR(C548/1000*INDEX(Vöruskrá!R:R,MATCH(B548,Vöruskrá!B:B,0))/1000,""))</f>
        <v/>
      </c>
      <c r="P548" s="245" t="s">
        <v>3733</v>
      </c>
      <c r="Q548" s="244" t="s">
        <v>3917</v>
      </c>
      <c r="R548" s="243" t="s">
        <v>3918</v>
      </c>
    </row>
    <row r="549" spans="1:18">
      <c r="A549" s="217"/>
      <c r="B549" s="217" t="s">
        <v>3664</v>
      </c>
      <c r="C549" s="218">
        <v>57513</v>
      </c>
      <c r="D549" s="214">
        <f>IF(B549="","",IFERROR(INDEX(Vöruskrá!F:F,MATCH(B549,Vöruskrá!B:B,0)),""))</f>
        <v>0</v>
      </c>
      <c r="E549" s="214" t="str">
        <f>IF(B549="","",IFERROR(IF(INDEX(Vöruskrá!G:G,MATCH(B549,Vöruskrá!B:B,0))="","Engir skráðir",INDEX(Vöruskrá!G:G,MATCH(B549,Vöruskrá!B:B,0))),"Engir skráðir"))</f>
        <v>Engir skráðir</v>
      </c>
      <c r="F549" s="214">
        <f>IF(B549="","",IFERROR(INDEX(Vöruskrá!H:H,MATCH(B549,Vöruskrá!B:B,0)),""))</f>
        <v>0</v>
      </c>
      <c r="G549" s="215">
        <f>IF(OR(B549="",C549=""),"",IFERROR(INDEX(Vöruskrá!J:J,MATCH(B549,Vöruskrá!B:B,0))*C549/100000,""))</f>
        <v>0</v>
      </c>
      <c r="H549" s="215">
        <f>IF(OR(B549="",C549=""),"",IFERROR(INDEX(Vöruskrá!K:K,MATCH(B549,Vöruskrá!B:B,0))*C549/100000,""))</f>
        <v>0</v>
      </c>
      <c r="I549" s="215">
        <f>IF(OR(B549="",C549=""),"",IFERROR(INDEX(Vöruskrá!L:L,MATCH(B549,Vöruskrá!B:B,0))*C549/100000,""))</f>
        <v>0</v>
      </c>
      <c r="J549" s="215">
        <f>IF(OR(B549="",C549=""),"",IFERROR(INDEX(Vöruskrá!M:M,MATCH(B549,Vöruskrá!B:B,0))*C549/100000,""))</f>
        <v>0</v>
      </c>
      <c r="K549" s="215">
        <f>IF(OR(B549="",C549=""),"",IFERROR(INDEX(Vöruskrá!N:N,MATCH(B549,Vöruskrá!B:B,0))*C549/100000,""))</f>
        <v>0</v>
      </c>
      <c r="L549" s="215">
        <f>IF(OR(B549="",C549=""),"",IFERROR(INDEX(Vöruskrá!O:O,MATCH(B549,Vöruskrá!B:B,0))*C549/100000,""))</f>
        <v>0</v>
      </c>
      <c r="M549" s="215">
        <f>IF(OR(B549="",C549=""),"",IFERROR(INDEX(Vöruskrá!P:P,MATCH(B549,Vöruskrá!B:B,0))*C549/100000,""))</f>
        <v>0</v>
      </c>
      <c r="N549" s="215">
        <f>IF(OR(B549="",C549=""),"",IFERROR(INDEX(Vöruskrá!Q:Q,MATCH(B549,Vöruskrá!B:B,0))*C549/100000,""))</f>
        <v>0</v>
      </c>
      <c r="O549" s="216">
        <f>IF(OR(B549="",C549=""),"",IFERROR(C549/1000*INDEX(Vöruskrá!R:R,MATCH(B549,Vöruskrá!B:B,0))/1000,""))</f>
        <v>0</v>
      </c>
      <c r="P549" s="217"/>
      <c r="Q549" s="246"/>
      <c r="R549" s="210"/>
    </row>
    <row r="550" spans="1:18">
      <c r="A550" s="219"/>
      <c r="B550" s="219" t="s">
        <v>1010</v>
      </c>
      <c r="C550" s="220">
        <v>3595</v>
      </c>
      <c r="D550" s="214" t="str">
        <f>IF(B550="","",IFERROR(INDEX(Vöruskrá!F:F,MATCH(B550,Vöruskrá!B:B,0)),""))</f>
        <v>Laukur</v>
      </c>
      <c r="E550" s="214" t="str">
        <f>IF(B550="","",IFERROR(IF(INDEX(Vöruskrá!G:G,MATCH(B550,Vöruskrá!B:B,0))="","Engir skráðir",INDEX(Vöruskrá!G:G,MATCH(B550,Vöruskrá!B:B,0))),"Engir skráðir"))</f>
        <v>Engir skráðir</v>
      </c>
      <c r="F550" s="214">
        <f>IF(B550="","",IFERROR(INDEX(Vöruskrá!H:H,MATCH(B550,Vöruskrá!B:B,0)),""))</f>
        <v>0</v>
      </c>
      <c r="G550" s="215">
        <f>IF(OR(B550="",C550=""),"",IFERROR(INDEX(Vöruskrá!J:J,MATCH(B550,Vöruskrá!B:B,0))*C550/100000,""))</f>
        <v>1.4379999999999999</v>
      </c>
      <c r="H550" s="215">
        <f>IF(OR(B550="",C550=""),"",IFERROR(INDEX(Vöruskrá!K:K,MATCH(B550,Vöruskrá!B:B,0))*C550/100000,""))</f>
        <v>3.5950000000000001E-3</v>
      </c>
      <c r="I550" s="215">
        <f>IF(OR(B550="",C550=""),"",IFERROR(INDEX(Vöruskrá!L:L,MATCH(B550,Vöruskrá!B:B,0))*C550/100000,""))</f>
        <v>0</v>
      </c>
      <c r="J550" s="215">
        <f>IF(OR(B550="",C550=""),"",IFERROR(INDEX(Vöruskrá!M:M,MATCH(B550,Vöruskrá!B:B,0))*C550/100000,""))</f>
        <v>0.33433499999999999</v>
      </c>
      <c r="K550" s="215">
        <f>IF(OR(B550="",C550=""),"",IFERROR(INDEX(Vöruskrá!N:N,MATCH(B550,Vöruskrá!B:B,0))*C550/100000,""))</f>
        <v>0.15099000000000001</v>
      </c>
      <c r="L550" s="215">
        <f>IF(OR(B550="",C550=""),"",IFERROR(INDEX(Vöruskrá!O:O,MATCH(B550,Vöruskrá!B:B,0))*C550/100000,""))</f>
        <v>3.9545000000000004E-2</v>
      </c>
      <c r="M550" s="215">
        <f>IF(OR(B550="",C550=""),"",IFERROR(INDEX(Vöruskrá!P:P,MATCH(B550,Vöruskrá!B:B,0))*C550/100000,""))</f>
        <v>0</v>
      </c>
      <c r="N550" s="215">
        <f>IF(OR(B550="",C550=""),"",IFERROR(INDEX(Vöruskrá!Q:Q,MATCH(B550,Vöruskrá!B:B,0))*C550/100000,""))</f>
        <v>6.1115000000000003E-2</v>
      </c>
      <c r="O550" s="216">
        <f>IF(OR(B550="",C550=""),"",IFERROR(C550/1000*INDEX(Vöruskrá!R:R,MATCH(B550,Vöruskrá!B:B,0))/1000,""))</f>
        <v>0</v>
      </c>
      <c r="P550" s="219"/>
      <c r="Q550" s="203"/>
      <c r="R550" s="27"/>
    </row>
    <row r="551" spans="1:18">
      <c r="A551" s="217"/>
      <c r="B551" s="217" t="s">
        <v>2420</v>
      </c>
      <c r="C551" s="218">
        <v>2876</v>
      </c>
      <c r="D551" s="214">
        <f>IF(B551="","",IFERROR(INDEX(Vöruskrá!F:F,MATCH(B551,Vöruskrá!B:B,0)),""))</f>
        <v>0</v>
      </c>
      <c r="E551" s="214" t="str">
        <f>IF(B551="","",IFERROR(IF(INDEX(Vöruskrá!G:G,MATCH(B551,Vöruskrá!B:B,0))="","Engir skráðir",INDEX(Vöruskrá!G:G,MATCH(B551,Vöruskrá!B:B,0))),"Engir skráðir"))</f>
        <v>Engir skráðir</v>
      </c>
      <c r="F551" s="214">
        <f>IF(B551="","",IFERROR(INDEX(Vöruskrá!H:H,MATCH(B551,Vöruskrá!B:B,0)),""))</f>
        <v>0</v>
      </c>
      <c r="G551" s="215">
        <f>IF(OR(B551="",C551=""),"",IFERROR(INDEX(Vöruskrá!J:J,MATCH(B551,Vöruskrá!B:B,0))*C551/100000,""))</f>
        <v>0</v>
      </c>
      <c r="H551" s="215">
        <f>IF(OR(B551="",C551=""),"",IFERROR(INDEX(Vöruskrá!K:K,MATCH(B551,Vöruskrá!B:B,0))*C551/100000,""))</f>
        <v>0</v>
      </c>
      <c r="I551" s="215">
        <f>IF(OR(B551="",C551=""),"",IFERROR(INDEX(Vöruskrá!L:L,MATCH(B551,Vöruskrá!B:B,0))*C551/100000,""))</f>
        <v>0</v>
      </c>
      <c r="J551" s="215">
        <f>IF(OR(B551="",C551=""),"",IFERROR(INDEX(Vöruskrá!M:M,MATCH(B551,Vöruskrá!B:B,0))*C551/100000,""))</f>
        <v>0</v>
      </c>
      <c r="K551" s="215">
        <f>IF(OR(B551="",C551=""),"",IFERROR(INDEX(Vöruskrá!N:N,MATCH(B551,Vöruskrá!B:B,0))*C551/100000,""))</f>
        <v>0</v>
      </c>
      <c r="L551" s="215">
        <f>IF(OR(B551="",C551=""),"",IFERROR(INDEX(Vöruskrá!O:O,MATCH(B551,Vöruskrá!B:B,0))*C551/100000,""))</f>
        <v>0</v>
      </c>
      <c r="M551" s="215">
        <f>IF(OR(B551="",C551=""),"",IFERROR(INDEX(Vöruskrá!P:P,MATCH(B551,Vöruskrá!B:B,0))*C551/100000,""))</f>
        <v>0</v>
      </c>
      <c r="N551" s="215">
        <f>IF(OR(B551="",C551=""),"",IFERROR(INDEX(Vöruskrá!Q:Q,MATCH(B551,Vöruskrá!B:B,0))*C551/100000,""))</f>
        <v>0</v>
      </c>
      <c r="O551" s="216">
        <f>IF(OR(B551="",C551=""),"",IFERROR(C551/1000*INDEX(Vöruskrá!R:R,MATCH(B551,Vöruskrá!B:B,0))/1000,""))</f>
        <v>0</v>
      </c>
      <c r="P551" s="217"/>
      <c r="Q551" s="204"/>
      <c r="R551" s="6"/>
    </row>
    <row r="552" spans="1:18">
      <c r="A552" s="219"/>
      <c r="B552" s="219" t="s">
        <v>3641</v>
      </c>
      <c r="C552" s="220">
        <v>2876</v>
      </c>
      <c r="D552" s="214">
        <f>IF(B552="","",IFERROR(INDEX(Vöruskrá!F:F,MATCH(B552,Vöruskrá!B:B,0)),""))</f>
        <v>0</v>
      </c>
      <c r="E552" s="214" t="str">
        <f>IF(B552="","",IFERROR(IF(INDEX(Vöruskrá!G:G,MATCH(B552,Vöruskrá!B:B,0))="","Engir skráðir",INDEX(Vöruskrá!G:G,MATCH(B552,Vöruskrá!B:B,0))),"Engir skráðir"))</f>
        <v>Engir skráðir</v>
      </c>
      <c r="F552" s="214">
        <f>IF(B552="","",IFERROR(INDEX(Vöruskrá!H:H,MATCH(B552,Vöruskrá!B:B,0)),""))</f>
        <v>0</v>
      </c>
      <c r="G552" s="215">
        <f>IF(OR(B552="",C552=""),"",IFERROR(INDEX(Vöruskrá!J:J,MATCH(B552,Vöruskrá!B:B,0))*C552/100000,""))</f>
        <v>0</v>
      </c>
      <c r="H552" s="215">
        <f>IF(OR(B552="",C552=""),"",IFERROR(INDEX(Vöruskrá!K:K,MATCH(B552,Vöruskrá!B:B,0))*C552/100000,""))</f>
        <v>0</v>
      </c>
      <c r="I552" s="215">
        <f>IF(OR(B552="",C552=""),"",IFERROR(INDEX(Vöruskrá!L:L,MATCH(B552,Vöruskrá!B:B,0))*C552/100000,""))</f>
        <v>0</v>
      </c>
      <c r="J552" s="215">
        <f>IF(OR(B552="",C552=""),"",IFERROR(INDEX(Vöruskrá!M:M,MATCH(B552,Vöruskrá!B:B,0))*C552/100000,""))</f>
        <v>0</v>
      </c>
      <c r="K552" s="215">
        <f>IF(OR(B552="",C552=""),"",IFERROR(INDEX(Vöruskrá!N:N,MATCH(B552,Vöruskrá!B:B,0))*C552/100000,""))</f>
        <v>0</v>
      </c>
      <c r="L552" s="215">
        <f>IF(OR(B552="",C552=""),"",IFERROR(INDEX(Vöruskrá!O:O,MATCH(B552,Vöruskrá!B:B,0))*C552/100000,""))</f>
        <v>0</v>
      </c>
      <c r="M552" s="215">
        <f>IF(OR(B552="",C552=""),"",IFERROR(INDEX(Vöruskrá!P:P,MATCH(B552,Vöruskrá!B:B,0))*C552/100000,""))</f>
        <v>0</v>
      </c>
      <c r="N552" s="215">
        <f>IF(OR(B552="",C552=""),"",IFERROR(INDEX(Vöruskrá!Q:Q,MATCH(B552,Vöruskrá!B:B,0))*C552/100000,""))</f>
        <v>0</v>
      </c>
      <c r="O552" s="216">
        <f>IF(OR(B552="",C552=""),"",IFERROR(C552/1000*INDEX(Vöruskrá!R:R,MATCH(B552,Vöruskrá!B:B,0))/1000,""))</f>
        <v>0</v>
      </c>
      <c r="P552" s="219"/>
      <c r="Q552" s="203"/>
      <c r="R552" s="27"/>
    </row>
    <row r="553" spans="1:18">
      <c r="A553" s="217"/>
      <c r="B553" s="217" t="s">
        <v>293</v>
      </c>
      <c r="C553" s="218">
        <v>3595</v>
      </c>
      <c r="D553" s="214" t="str">
        <f>IF(B553="","",IFERROR(INDEX(Vöruskrá!F:F,MATCH(B553,Vöruskrá!B:B,0)),""))</f>
        <v>Vatn, umbreytt sterkja, hrísgrjónamjöl, maltódextrín, sykur, bragðefni, salt, gerextrakt, ristaður laukur, sólblómaolía, litarefni (E150c), salvía.</v>
      </c>
      <c r="E553" s="214" t="str">
        <f>IF(B553="","",IFERROR(IF(INDEX(Vöruskrá!G:G,MATCH(B553,Vöruskrá!B:B,0))="","Engir skráðir",INDEX(Vöruskrá!G:G,MATCH(B553,Vöruskrá!B:B,0))),"Engir skráðir"))</f>
        <v>Engir skráðir</v>
      </c>
      <c r="F553" s="214">
        <f>IF(B553="","",IFERROR(INDEX(Vöruskrá!H:H,MATCH(B553,Vöruskrá!B:B,0)),""))</f>
        <v>0</v>
      </c>
      <c r="G553" s="215">
        <f>IF(OR(B553="",C553=""),"",IFERROR(INDEX(Vöruskrá!J:J,MATCH(B553,Vöruskrá!B:B,0))*C553/100000,""))</f>
        <v>0.89875000000000005</v>
      </c>
      <c r="H553" s="215">
        <f>IF(OR(B553="",C553=""),"",IFERROR(INDEX(Vöruskrá!K:K,MATCH(B553,Vöruskrá!B:B,0))*C553/100000,""))</f>
        <v>1.0784999999999999E-2</v>
      </c>
      <c r="I553" s="215">
        <f>IF(OR(B553="",C553=""),"",IFERROR(INDEX(Vöruskrá!L:L,MATCH(B553,Vöruskrá!B:B,0))*C553/100000,""))</f>
        <v>0</v>
      </c>
      <c r="J553" s="215">
        <f>IF(OR(B553="",C553=""),"",IFERROR(INDEX(Vöruskrá!M:M,MATCH(B553,Vöruskrá!B:B,0))*C553/100000,""))</f>
        <v>0.17974999999999999</v>
      </c>
      <c r="K553" s="215">
        <f>IF(OR(B553="",C553=""),"",IFERROR(INDEX(Vöruskrá!N:N,MATCH(B553,Vöruskrá!B:B,0))*C553/100000,""))</f>
        <v>2.5165E-2</v>
      </c>
      <c r="L553" s="215">
        <f>IF(OR(B553="",C553=""),"",IFERROR(INDEX(Vöruskrá!O:O,MATCH(B553,Vöruskrá!B:B,0))*C553/100000,""))</f>
        <v>1.7975000000000001E-2</v>
      </c>
      <c r="M553" s="215">
        <f>IF(OR(B553="",C553=""),"",IFERROR(INDEX(Vöruskrá!P:P,MATCH(B553,Vöruskrá!B:B,0))*C553/100000,""))</f>
        <v>1.7975000000000001E-2</v>
      </c>
      <c r="N553" s="215">
        <f>IF(OR(B553="",C553=""),"",IFERROR(INDEX(Vöruskrá!Q:Q,MATCH(B553,Vöruskrá!B:B,0))*C553/100000,""))</f>
        <v>3.5950000000000001E-3</v>
      </c>
      <c r="O553" s="216">
        <f>IF(OR(B553="",C553=""),"",IFERROR(C553/1000*INDEX(Vöruskrá!R:R,MATCH(B553,Vöruskrá!B:B,0))/1000,""))</f>
        <v>0</v>
      </c>
      <c r="P553" s="217"/>
      <c r="Q553" s="204"/>
      <c r="R553" s="6"/>
    </row>
    <row r="554" spans="1:18">
      <c r="A554" s="219"/>
      <c r="B554" s="219" t="s">
        <v>1020</v>
      </c>
      <c r="C554" s="220">
        <v>28756</v>
      </c>
      <c r="D554" s="214" t="str">
        <f>IF(B554="","",IFERROR(INDEX(Vöruskrá!F:F,MATCH(B554,Vöruskrá!B:B,0)),""))</f>
        <v>Vatn</v>
      </c>
      <c r="E554" s="214" t="str">
        <f>IF(B554="","",IFERROR(IF(INDEX(Vöruskrá!G:G,MATCH(B554,Vöruskrá!B:B,0))="","Engir skráðir",INDEX(Vöruskrá!G:G,MATCH(B554,Vöruskrá!B:B,0))),"Engir skráðir"))</f>
        <v>Engir skráðir</v>
      </c>
      <c r="F554" s="214">
        <f>IF(B554="","",IFERROR(INDEX(Vöruskrá!H:H,MATCH(B554,Vöruskrá!B:B,0)),""))</f>
        <v>0</v>
      </c>
      <c r="G554" s="215">
        <f>IF(OR(B554="",C554=""),"",IFERROR(INDEX(Vöruskrá!J:J,MATCH(B554,Vöruskrá!B:B,0))*C554/100000,""))</f>
        <v>0</v>
      </c>
      <c r="H554" s="215">
        <f>IF(OR(B554="",C554=""),"",IFERROR(INDEX(Vöruskrá!K:K,MATCH(B554,Vöruskrá!B:B,0))*C554/100000,""))</f>
        <v>0</v>
      </c>
      <c r="I554" s="215">
        <f>IF(OR(B554="",C554=""),"",IFERROR(INDEX(Vöruskrá!L:L,MATCH(B554,Vöruskrá!B:B,0))*C554/100000,""))</f>
        <v>0</v>
      </c>
      <c r="J554" s="215">
        <f>IF(OR(B554="",C554=""),"",IFERROR(INDEX(Vöruskrá!M:M,MATCH(B554,Vöruskrá!B:B,0))*C554/100000,""))</f>
        <v>0</v>
      </c>
      <c r="K554" s="215">
        <f>IF(OR(B554="",C554=""),"",IFERROR(INDEX(Vöruskrá!N:N,MATCH(B554,Vöruskrá!B:B,0))*C554/100000,""))</f>
        <v>0</v>
      </c>
      <c r="L554" s="215">
        <f>IF(OR(B554="",C554=""),"",IFERROR(INDEX(Vöruskrá!O:O,MATCH(B554,Vöruskrá!B:B,0))*C554/100000,""))</f>
        <v>0</v>
      </c>
      <c r="M554" s="215">
        <f>IF(OR(B554="",C554=""),"",IFERROR(INDEX(Vöruskrá!P:P,MATCH(B554,Vöruskrá!B:B,0))*C554/100000,""))</f>
        <v>0</v>
      </c>
      <c r="N554" s="215">
        <f>IF(OR(B554="",C554=""),"",IFERROR(INDEX(Vöruskrá!Q:Q,MATCH(B554,Vöruskrá!B:B,0))*C554/100000,""))</f>
        <v>0</v>
      </c>
      <c r="O554" s="216">
        <f>IF(OR(B554="",C554=""),"",IFERROR(C554/1000*INDEX(Vöruskrá!R:R,MATCH(B554,Vöruskrá!B:B,0))/1000,""))</f>
        <v>0</v>
      </c>
      <c r="P554" s="219"/>
      <c r="Q554" s="203"/>
      <c r="R554" s="27"/>
    </row>
    <row r="555" spans="1:18">
      <c r="A555" s="217"/>
      <c r="B555" s="217" t="s">
        <v>299</v>
      </c>
      <c r="C555" s="218">
        <v>575</v>
      </c>
      <c r="D555" s="214" t="str">
        <f>IF(B555="","",IFERROR(INDEX(Vöruskrá!F:F,MATCH(B555,Vöruskrá!B:B,0)),""))</f>
        <v>Salt (salt, kekkjavarnarefni E535, lyftiefni E500).</v>
      </c>
      <c r="E555" s="214" t="str">
        <f>IF(B555="","",IFERROR(IF(INDEX(Vöruskrá!G:G,MATCH(B555,Vöruskrá!B:B,0))="","Engir skráðir",INDEX(Vöruskrá!G:G,MATCH(B555,Vöruskrá!B:B,0))),"Engir skráðir"))</f>
        <v>Engir skráðir</v>
      </c>
      <c r="F555" s="214" t="str">
        <f>IF(B555="","",IFERROR(INDEX(Vöruskrá!H:H,MATCH(B555,Vöruskrá!B:B,0)),""))</f>
        <v>Framleitt á svæði þar sem unnið er með mjólk, glúten, egg, sesam, sellerí, soja og sinnep.</v>
      </c>
      <c r="G555" s="215">
        <f>IF(OR(B555="",C555=""),"",IFERROR(INDEX(Vöruskrá!J:J,MATCH(B555,Vöruskrá!B:B,0))*C555/100000,""))</f>
        <v>0</v>
      </c>
      <c r="H555" s="215">
        <f>IF(OR(B555="",C555=""),"",IFERROR(INDEX(Vöruskrá!K:K,MATCH(B555,Vöruskrá!B:B,0))*C555/100000,""))</f>
        <v>0</v>
      </c>
      <c r="I555" s="215">
        <f>IF(OR(B555="",C555=""),"",IFERROR(INDEX(Vöruskrá!L:L,MATCH(B555,Vöruskrá!B:B,0))*C555/100000,""))</f>
        <v>0</v>
      </c>
      <c r="J555" s="215">
        <f>IF(OR(B555="",C555=""),"",IFERROR(INDEX(Vöruskrá!M:M,MATCH(B555,Vöruskrá!B:B,0))*C555/100000,""))</f>
        <v>0</v>
      </c>
      <c r="K555" s="215">
        <f>IF(OR(B555="",C555=""),"",IFERROR(INDEX(Vöruskrá!N:N,MATCH(B555,Vöruskrá!B:B,0))*C555/100000,""))</f>
        <v>0</v>
      </c>
      <c r="L555" s="215">
        <f>IF(OR(B555="",C555=""),"",IFERROR(INDEX(Vöruskrá!O:O,MATCH(B555,Vöruskrá!B:B,0))*C555/100000,""))</f>
        <v>0</v>
      </c>
      <c r="M555" s="215">
        <f>IF(OR(B555="",C555=""),"",IFERROR(INDEX(Vöruskrá!P:P,MATCH(B555,Vöruskrá!B:B,0))*C555/100000,""))</f>
        <v>0.57499999999999996</v>
      </c>
      <c r="N555" s="215">
        <f>IF(OR(B555="",C555=""),"",IFERROR(INDEX(Vöruskrá!Q:Q,MATCH(B555,Vöruskrá!B:B,0))*C555/100000,""))</f>
        <v>0</v>
      </c>
      <c r="O555" s="216">
        <f>IF(OR(B555="",C555=""),"",IFERROR(C555/1000*INDEX(Vöruskrá!R:R,MATCH(B555,Vöruskrá!B:B,0))/1000,""))</f>
        <v>0</v>
      </c>
      <c r="P555" s="217"/>
      <c r="Q555" s="204"/>
      <c r="R555" s="6"/>
    </row>
    <row r="556" spans="1:18">
      <c r="A556" s="219"/>
      <c r="B556" s="219" t="s">
        <v>819</v>
      </c>
      <c r="C556" s="220">
        <v>216</v>
      </c>
      <c r="D556" s="214" t="str">
        <f>IF(B556="","",IFERROR(INDEX(Vöruskrá!F:F,MATCH(B556,Vöruskrá!B:B,0)),""))</f>
        <v>Svartur pipar 100% (Piper nigrum), hitaþurrkað.</v>
      </c>
      <c r="E556" s="214" t="str">
        <f>IF(B556="","",IFERROR(IF(INDEX(Vöruskrá!G:G,MATCH(B556,Vöruskrá!B:B,0))="","Engir skráðir",INDEX(Vöruskrá!G:G,MATCH(B556,Vöruskrá!B:B,0))),"Engir skráðir"))</f>
        <v>Engir skráðir</v>
      </c>
      <c r="F556" s="214" t="str">
        <f>IF(B556="","",IFERROR(INDEX(Vöruskrá!H:H,MATCH(B556,Vöruskrá!B:B,0)),""))</f>
        <v>Framleitt á svæði þar sem unnið er með glúten, fisk, krabbadýr, lindýr, mjólk, soja, sellerí, sinnep og sesam.</v>
      </c>
      <c r="G556" s="215">
        <f>IF(OR(B556="",C556=""),"",IFERROR(INDEX(Vöruskrá!J:J,MATCH(B556,Vöruskrá!B:B,0))*C556/100000,""))</f>
        <v>0.83375999999999995</v>
      </c>
      <c r="H556" s="215">
        <f>IF(OR(B556="",C556=""),"",IFERROR(INDEX(Vöruskrá!K:K,MATCH(B556,Vöruskrá!B:B,0))*C556/100000,""))</f>
        <v>7.1279999999999998E-3</v>
      </c>
      <c r="I556" s="215">
        <f>IF(OR(B556="",C556=""),"",IFERROR(INDEX(Vöruskrá!L:L,MATCH(B556,Vöruskrá!B:B,0))*C556/100000,""))</f>
        <v>2.16E-3</v>
      </c>
      <c r="J556" s="215">
        <f>IF(OR(B556="",C556=""),"",IFERROR(INDEX(Vöruskrá!M:M,MATCH(B556,Vöruskrá!B:B,0))*C556/100000,""))</f>
        <v>0.1404</v>
      </c>
      <c r="K556" s="215">
        <f>IF(OR(B556="",C556=""),"",IFERROR(INDEX(Vöruskrá!N:N,MATCH(B556,Vöruskrá!B:B,0))*C556/100000,""))</f>
        <v>1.2959999999999998E-3</v>
      </c>
      <c r="L556" s="215">
        <f>IF(OR(B556="",C556=""),"",IFERROR(INDEX(Vöruskrá!O:O,MATCH(B556,Vöruskrá!B:B,0))*C556/100000,""))</f>
        <v>2.376E-2</v>
      </c>
      <c r="M556" s="215">
        <f>IF(OR(B556="",C556=""),"",IFERROR(INDEX(Vöruskrá!P:P,MATCH(B556,Vöruskrá!B:B,0))*C556/100000,""))</f>
        <v>2.1600000000000002E-4</v>
      </c>
      <c r="N556" s="215">
        <f>IF(OR(B556="",C556=""),"",IFERROR(INDEX(Vöruskrá!Q:Q,MATCH(B556,Vöruskrá!B:B,0))*C556/100000,""))</f>
        <v>0</v>
      </c>
      <c r="O556" s="216">
        <f>IF(OR(B556="",C556=""),"",IFERROR(C556/1000*INDEX(Vöruskrá!R:R,MATCH(B556,Vöruskrá!B:B,0))/1000,""))</f>
        <v>0</v>
      </c>
      <c r="P556" s="219"/>
      <c r="Q556" s="250"/>
      <c r="R556" s="251"/>
    </row>
    <row r="557" spans="1:18" ht="62.5">
      <c r="A557" s="176" t="s">
        <v>3757</v>
      </c>
      <c r="B557" s="176"/>
      <c r="C557" s="177"/>
      <c r="D557" s="211" t="str">
        <f>_xlfn.TEXTJOIN(" | ",TRUE,D558:D564)</f>
        <v>0 | Rjómi (**mjólk**) | 0 | **Mjólk**, salt, kálfaostahleypir, lýsósím (úr **eggi**). | Hvítlaukur | 100% Basilika (Ocimum Basilicum) | Salt (salt, kekkjavarnarefni E535, lyftiefni E500).</v>
      </c>
      <c r="E557" s="211" t="str" cm="1">
        <f t="array" ref="E557">IFERROR(_xlfn.TEXTJOIN(", ",TRUE,_xlfn.UNIQUE(_xlfn._xlws.FILTER(E558:E564,(E558:E564&lt;&gt;"Engir skráðir")*(E558:E564&lt;&gt;"")))),"Engir skráðir")</f>
        <v>Mjólk, Mjólk, egg</v>
      </c>
      <c r="F557" s="211"/>
      <c r="G557" s="212">
        <f>IFERROR(SUM(G558:G564)/(SUM($C$558:$C$564)/100000),"")</f>
        <v>84.863195005508629</v>
      </c>
      <c r="H557" s="212">
        <f>IFERROR(SUM(H558:H564)/(SUM($C$558:$C$564)/100000),"")</f>
        <v>7.8603598971722359</v>
      </c>
      <c r="I557" s="212">
        <f>IFERROR(SUM(I558:I564)/(SUM($C$558:$C$564)/100000),"")</f>
        <v>4.9248887256702174</v>
      </c>
      <c r="J557" s="212">
        <f>IFERROR(SUM(J558:J564)/(SUM($C$558:$C$564)/100000),"")</f>
        <v>0.91556077855306661</v>
      </c>
      <c r="K557" s="212">
        <f>IFERROR(SUM(K558:K564)/(SUM($C$558:$C$564)/100000),"")</f>
        <v>0.53927286081527726</v>
      </c>
      <c r="L557" s="212">
        <f>IFERROR(SUM(L558:L564)/(SUM($C$558:$C$564)/100000),"")</f>
        <v>2.4488387807565184</v>
      </c>
      <c r="M557" s="212">
        <f>IFERROR(SUM(M558:M564)/(SUM($C$558:$C$564)/100000),"")</f>
        <v>1.0251193536540579</v>
      </c>
      <c r="N557" s="212">
        <f>IFERROR(SUM(N558:N564)/(SUM($C$558:$C$564)/100000),"")</f>
        <v>2.4616966580976868E-2</v>
      </c>
      <c r="O557" s="213" t="str">
        <f>IF(OR(B557="",C557=""),"",IFERROR(C557/1000*INDEX(Vöruskrá!R:R,MATCH(B557,Vöruskrá!B:B,0))/1000,""))</f>
        <v/>
      </c>
      <c r="P557" s="245" t="s">
        <v>3758</v>
      </c>
      <c r="Q557" s="248" t="s">
        <v>3919</v>
      </c>
      <c r="R557" s="247" t="s">
        <v>3920</v>
      </c>
    </row>
    <row r="558" spans="1:18">
      <c r="A558" s="217"/>
      <c r="B558" s="217" t="s">
        <v>3665</v>
      </c>
      <c r="C558" s="218">
        <v>47885</v>
      </c>
      <c r="D558" s="214">
        <f>IF(B558="","",IFERROR(INDEX(Vöruskrá!F:F,MATCH(B558,Vöruskrá!B:B,0)),""))</f>
        <v>0</v>
      </c>
      <c r="E558" s="214" t="str">
        <f>IF(B558="","",IFERROR(IF(INDEX(Vöruskrá!G:G,MATCH(B558,Vöruskrá!B:B,0))="","Engir skráðir",INDEX(Vöruskrá!G:G,MATCH(B558,Vöruskrá!B:B,0))),"Engir skráðir"))</f>
        <v>Engir skráðir</v>
      </c>
      <c r="F558" s="214">
        <f>IF(B558="","",IFERROR(INDEX(Vöruskrá!H:H,MATCH(B558,Vöruskrá!B:B,0)),""))</f>
        <v>0</v>
      </c>
      <c r="G558" s="215">
        <f>IF(OR(B558="",C558=""),"",IFERROR(INDEX(Vöruskrá!J:J,MATCH(B558,Vöruskrá!B:B,0))*C558/100000,""))</f>
        <v>0</v>
      </c>
      <c r="H558" s="215">
        <f>IF(OR(B558="",C558=""),"",IFERROR(INDEX(Vöruskrá!K:K,MATCH(B558,Vöruskrá!B:B,0))*C558/100000,""))</f>
        <v>0</v>
      </c>
      <c r="I558" s="215">
        <f>IF(OR(B558="",C558=""),"",IFERROR(INDEX(Vöruskrá!L:L,MATCH(B558,Vöruskrá!B:B,0))*C558/100000,""))</f>
        <v>0</v>
      </c>
      <c r="J558" s="215">
        <f>IF(OR(B558="",C558=""),"",IFERROR(INDEX(Vöruskrá!M:M,MATCH(B558,Vöruskrá!B:B,0))*C558/100000,""))</f>
        <v>0</v>
      </c>
      <c r="K558" s="215">
        <f>IF(OR(B558="",C558=""),"",IFERROR(INDEX(Vöruskrá!N:N,MATCH(B558,Vöruskrá!B:B,0))*C558/100000,""))</f>
        <v>0</v>
      </c>
      <c r="L558" s="215">
        <f>IF(OR(B558="",C558=""),"",IFERROR(INDEX(Vöruskrá!O:O,MATCH(B558,Vöruskrá!B:B,0))*C558/100000,""))</f>
        <v>0</v>
      </c>
      <c r="M558" s="215">
        <f>IF(OR(B558="",C558=""),"",IFERROR(INDEX(Vöruskrá!P:P,MATCH(B558,Vöruskrá!B:B,0))*C558/100000,""))</f>
        <v>0</v>
      </c>
      <c r="N558" s="215">
        <f>IF(OR(B558="",C558=""),"",IFERROR(INDEX(Vöruskrá!Q:Q,MATCH(B558,Vöruskrá!B:B,0))*C558/100000,""))</f>
        <v>0</v>
      </c>
      <c r="O558" s="216">
        <f>IF(OR(B558="",C558=""),"",IFERROR(C558/1000*INDEX(Vöruskrá!R:R,MATCH(B558,Vöruskrá!B:B,0))/1000,""))</f>
        <v>0</v>
      </c>
      <c r="P558" s="217"/>
      <c r="Q558" s="252"/>
      <c r="R558" s="253"/>
    </row>
    <row r="559" spans="1:18">
      <c r="A559" s="219"/>
      <c r="B559" s="219" t="s">
        <v>1058</v>
      </c>
      <c r="C559" s="220">
        <v>11971</v>
      </c>
      <c r="D559" s="214" t="str">
        <f>IF(B559="","",IFERROR(INDEX(Vöruskrá!F:F,MATCH(B559,Vöruskrá!B:B,0)),""))</f>
        <v>Rjómi (**mjólk**)</v>
      </c>
      <c r="E559" s="214" t="str">
        <f>IF(B559="","",IFERROR(IF(INDEX(Vöruskrá!G:G,MATCH(B559,Vöruskrá!B:B,0))="","Engir skráðir",INDEX(Vöruskrá!G:G,MATCH(B559,Vöruskrá!B:B,0))),"Engir skráðir"))</f>
        <v>Mjólk</v>
      </c>
      <c r="F559" s="214">
        <f>IF(B559="","",IFERROR(INDEX(Vöruskrá!H:H,MATCH(B559,Vöruskrá!B:B,0)),""))</f>
        <v>0</v>
      </c>
      <c r="G559" s="215">
        <f>IF(OR(B559="",C559=""),"",IFERROR(INDEX(Vöruskrá!J:J,MATCH(B559,Vöruskrá!B:B,0))*C559/100000,""))</f>
        <v>40.7014</v>
      </c>
      <c r="H559" s="215">
        <f>IF(OR(B559="",C559=""),"",IFERROR(INDEX(Vöruskrá!K:K,MATCH(B559,Vöruskrá!B:B,0))*C559/100000,""))</f>
        <v>4.1898499999999999</v>
      </c>
      <c r="I559" s="215">
        <f>IF(OR(B559="",C559=""),"",IFERROR(INDEX(Vöruskrá!L:L,MATCH(B559,Vöruskrá!B:B,0))*C559/100000,""))</f>
        <v>2.6336200000000001</v>
      </c>
      <c r="J559" s="215">
        <f>IF(OR(B559="",C559=""),"",IFERROR(INDEX(Vöruskrá!M:M,MATCH(B559,Vöruskrá!B:B,0))*C559/100000,""))</f>
        <v>0.35913</v>
      </c>
      <c r="K559" s="215">
        <f>IF(OR(B559="",C559=""),"",IFERROR(INDEX(Vöruskrá!N:N,MATCH(B559,Vöruskrá!B:B,0))*C559/100000,""))</f>
        <v>0.35913</v>
      </c>
      <c r="L559" s="215">
        <f>IF(OR(B559="",C559=""),"",IFERROR(INDEX(Vöruskrá!O:O,MATCH(B559,Vöruskrá!B:B,0))*C559/100000,""))</f>
        <v>0.29927500000000001</v>
      </c>
      <c r="M559" s="215">
        <f>IF(OR(B559="",C559=""),"",IFERROR(INDEX(Vöruskrá!P:P,MATCH(B559,Vöruskrá!B:B,0))*C559/100000,""))</f>
        <v>0</v>
      </c>
      <c r="N559" s="215">
        <f>IF(OR(B559="",C559=""),"",IFERROR(INDEX(Vöruskrá!Q:Q,MATCH(B559,Vöruskrá!B:B,0))*C559/100000,""))</f>
        <v>0</v>
      </c>
      <c r="O559" s="216">
        <f>IF(OR(B559="",C559=""),"",IFERROR(C559/1000*INDEX(Vöruskrá!R:R,MATCH(B559,Vöruskrá!B:B,0))/1000,""))</f>
        <v>0</v>
      </c>
      <c r="P559" s="219"/>
      <c r="Q559" s="204"/>
      <c r="R559" s="6"/>
    </row>
    <row r="560" spans="1:18">
      <c r="A560" s="217"/>
      <c r="B560" s="217" t="s">
        <v>3667</v>
      </c>
      <c r="C560" s="218">
        <v>2394</v>
      </c>
      <c r="D560" s="214">
        <f>IF(B560="","",IFERROR(INDEX(Vöruskrá!F:F,MATCH(B560,Vöruskrá!B:B,0)),""))</f>
        <v>0</v>
      </c>
      <c r="E560" s="214" t="str">
        <f>IF(B560="","",IFERROR(IF(INDEX(Vöruskrá!G:G,MATCH(B560,Vöruskrá!B:B,0))="","Engir skráðir",INDEX(Vöruskrá!G:G,MATCH(B560,Vöruskrá!B:B,0))),"Engir skráðir"))</f>
        <v>Engir skráðir</v>
      </c>
      <c r="F560" s="214">
        <f>IF(B560="","",IFERROR(INDEX(Vöruskrá!H:H,MATCH(B560,Vöruskrá!B:B,0)),""))</f>
        <v>0</v>
      </c>
      <c r="G560" s="215">
        <f>IF(OR(B560="",C560=""),"",IFERROR(INDEX(Vöruskrá!J:J,MATCH(B560,Vöruskrá!B:B,0))*C560/100000,""))</f>
        <v>0</v>
      </c>
      <c r="H560" s="215">
        <f>IF(OR(B560="",C560=""),"",IFERROR(INDEX(Vöruskrá!K:K,MATCH(B560,Vöruskrá!B:B,0))*C560/100000,""))</f>
        <v>0</v>
      </c>
      <c r="I560" s="215">
        <f>IF(OR(B560="",C560=""),"",IFERROR(INDEX(Vöruskrá!L:L,MATCH(B560,Vöruskrá!B:B,0))*C560/100000,""))</f>
        <v>0</v>
      </c>
      <c r="J560" s="215">
        <f>IF(OR(B560="",C560=""),"",IFERROR(INDEX(Vöruskrá!M:M,MATCH(B560,Vöruskrá!B:B,0))*C560/100000,""))</f>
        <v>0</v>
      </c>
      <c r="K560" s="215">
        <f>IF(OR(B560="",C560=""),"",IFERROR(INDEX(Vöruskrá!N:N,MATCH(B560,Vöruskrá!B:B,0))*C560/100000,""))</f>
        <v>0</v>
      </c>
      <c r="L560" s="215">
        <f>IF(OR(B560="",C560=""),"",IFERROR(INDEX(Vöruskrá!O:O,MATCH(B560,Vöruskrá!B:B,0))*C560/100000,""))</f>
        <v>0</v>
      </c>
      <c r="M560" s="215">
        <f>IF(OR(B560="",C560=""),"",IFERROR(INDEX(Vöruskrá!P:P,MATCH(B560,Vöruskrá!B:B,0))*C560/100000,""))</f>
        <v>0</v>
      </c>
      <c r="N560" s="215">
        <f>IF(OR(B560="",C560=""),"",IFERROR(INDEX(Vöruskrá!Q:Q,MATCH(B560,Vöruskrá!B:B,0))*C560/100000,""))</f>
        <v>0</v>
      </c>
      <c r="O560" s="216">
        <f>IF(OR(B560="",C560=""),"",IFERROR(C560/1000*INDEX(Vöruskrá!R:R,MATCH(B560,Vöruskrá!B:B,0))/1000,""))</f>
        <v>0</v>
      </c>
      <c r="P560" s="217"/>
      <c r="Q560" s="203"/>
      <c r="R560" s="27"/>
    </row>
    <row r="561" spans="1:18">
      <c r="A561" s="219"/>
      <c r="B561" s="219" t="s">
        <v>1090</v>
      </c>
      <c r="C561" s="220">
        <v>3990</v>
      </c>
      <c r="D561" s="214" t="str">
        <f>IF(B561="","",IFERROR(INDEX(Vöruskrá!F:F,MATCH(B561,Vöruskrá!B:B,0)),""))</f>
        <v>**Mjólk**, salt, kálfaostahleypir, lýsósím (úr **eggi**).</v>
      </c>
      <c r="E561" s="214" t="str">
        <f>IF(B561="","",IFERROR(IF(INDEX(Vöruskrá!G:G,MATCH(B561,Vöruskrá!B:B,0))="","Engir skráðir",INDEX(Vöruskrá!G:G,MATCH(B561,Vöruskrá!B:B,0))),"Engir skráðir"))</f>
        <v>Mjólk, egg</v>
      </c>
      <c r="F561" s="214" t="str">
        <f>IF(B561="","",IFERROR(INDEX(Vöruskrá!H:H,MATCH(B561,Vöruskrá!B:B,0)),""))</f>
        <v>https://innnes.is/media/pwenbnsa/rifinn-500-gr-og-grana-p-2-kgplus_47836_115051.pdf</v>
      </c>
      <c r="G561" s="215">
        <f>IF(OR(B561="",C561=""),"",IFERROR(INDEX(Vöruskrá!J:J,MATCH(B561,Vöruskrá!B:B,0))*C561/100000,""))</f>
        <v>15.8802</v>
      </c>
      <c r="H561" s="215">
        <f>IF(OR(B561="",C561=""),"",IFERROR(INDEX(Vöruskrá!K:K,MATCH(B561,Vöruskrá!B:B,0))*C561/100000,""))</f>
        <v>1.1571</v>
      </c>
      <c r="I561" s="215">
        <f>IF(OR(B561="",C561=""),"",IFERROR(INDEX(Vöruskrá!L:L,MATCH(B561,Vöruskrá!B:B,0))*C561/100000,""))</f>
        <v>0.71819999999999995</v>
      </c>
      <c r="J561" s="215">
        <f>IF(OR(B561="",C561=""),"",IFERROR(INDEX(Vöruskrá!M:M,MATCH(B561,Vöruskrá!B:B,0))*C561/100000,""))</f>
        <v>0</v>
      </c>
      <c r="K561" s="215">
        <f>IF(OR(B561="",C561=""),"",IFERROR(INDEX(Vöruskrá!N:N,MATCH(B561,Vöruskrá!B:B,0))*C561/100000,""))</f>
        <v>0</v>
      </c>
      <c r="L561" s="215">
        <f>IF(OR(B561="",C561=""),"",IFERROR(INDEX(Vöruskrá!O:O,MATCH(B561,Vöruskrá!B:B,0))*C561/100000,""))</f>
        <v>1.3167</v>
      </c>
      <c r="M561" s="215">
        <f>IF(OR(B561="",C561=""),"",IFERROR(INDEX(Vöruskrá!P:P,MATCH(B561,Vöruskrá!B:B,0))*C561/100000,""))</f>
        <v>5.985E-2</v>
      </c>
      <c r="N561" s="215">
        <f>IF(OR(B561="",C561=""),"",IFERROR(INDEX(Vöruskrá!Q:Q,MATCH(B561,Vöruskrá!B:B,0))*C561/100000,""))</f>
        <v>0</v>
      </c>
      <c r="O561" s="216">
        <f>IF(OR(B561="",C561=""),"",IFERROR(C561/1000*INDEX(Vöruskrá!R:R,MATCH(B561,Vöruskrá!B:B,0))/1000,""))</f>
        <v>0</v>
      </c>
      <c r="P561" s="219"/>
      <c r="Q561" s="204"/>
      <c r="R561" s="6"/>
    </row>
    <row r="562" spans="1:18">
      <c r="A562" s="217"/>
      <c r="B562" s="217" t="s">
        <v>1017</v>
      </c>
      <c r="C562" s="218">
        <v>798</v>
      </c>
      <c r="D562" s="214" t="str">
        <f>IF(B562="","",IFERROR(INDEX(Vöruskrá!F:F,MATCH(B562,Vöruskrá!B:B,0)),""))</f>
        <v>Hvítlaukur</v>
      </c>
      <c r="E562" s="214" t="str">
        <f>IF(B562="","",IFERROR(IF(INDEX(Vöruskrá!G:G,MATCH(B562,Vöruskrá!B:B,0))="","Engir skráðir",INDEX(Vöruskrá!G:G,MATCH(B562,Vöruskrá!B:B,0))),"Engir skráðir"))</f>
        <v>Engir skráðir</v>
      </c>
      <c r="F562" s="214">
        <f>IF(B562="","",IFERROR(INDEX(Vöruskrá!H:H,MATCH(B562,Vöruskrá!B:B,0)),""))</f>
        <v>0</v>
      </c>
      <c r="G562" s="215">
        <f>IF(OR(B562="",C562=""),"",IFERROR(INDEX(Vöruskrá!J:J,MATCH(B562,Vöruskrá!B:B,0))*C562/100000,""))</f>
        <v>1.18902</v>
      </c>
      <c r="H562" s="215">
        <f>IF(OR(B562="",C562=""),"",IFERROR(INDEX(Vöruskrá!K:K,MATCH(B562,Vöruskrá!B:B,0))*C562/100000,""))</f>
        <v>3.9899999999999996E-3</v>
      </c>
      <c r="I562" s="215">
        <f>IF(OR(B562="",C562=""),"",IFERROR(INDEX(Vöruskrá!L:L,MATCH(B562,Vöruskrá!B:B,0))*C562/100000,""))</f>
        <v>7.980000000000001E-4</v>
      </c>
      <c r="J562" s="215">
        <f>IF(OR(B562="",C562=""),"",IFERROR(INDEX(Vöruskrá!M:M,MATCH(B562,Vöruskrá!B:B,0))*C562/100000,""))</f>
        <v>0.26413800000000004</v>
      </c>
      <c r="K562" s="215">
        <f>IF(OR(B562="",C562=""),"",IFERROR(INDEX(Vöruskrá!N:N,MATCH(B562,Vöruskrá!B:B,0))*C562/100000,""))</f>
        <v>7.9799999999999992E-3</v>
      </c>
      <c r="L562" s="215">
        <f>IF(OR(B562="",C562=""),"",IFERROR(INDEX(Vöruskrá!O:O,MATCH(B562,Vöruskrá!B:B,0))*C562/100000,""))</f>
        <v>5.1072000000000006E-2</v>
      </c>
      <c r="M562" s="215">
        <f>IF(OR(B562="",C562=""),"",IFERROR(INDEX(Vöruskrá!P:P,MATCH(B562,Vöruskrá!B:B,0))*C562/100000,""))</f>
        <v>0</v>
      </c>
      <c r="N562" s="215">
        <f>IF(OR(B562="",C562=""),"",IFERROR(INDEX(Vöruskrá!Q:Q,MATCH(B562,Vöruskrá!B:B,0))*C562/100000,""))</f>
        <v>1.6758000000000002E-2</v>
      </c>
      <c r="O562" s="216">
        <f>IF(OR(B562="",C562=""),"",IFERROR(C562/1000*INDEX(Vöruskrá!R:R,MATCH(B562,Vöruskrá!B:B,0))/1000,""))</f>
        <v>0</v>
      </c>
      <c r="P562" s="217"/>
      <c r="Q562" s="203"/>
      <c r="R562" s="27"/>
    </row>
    <row r="563" spans="1:18">
      <c r="A563" s="219"/>
      <c r="B563" s="219" t="s">
        <v>1336</v>
      </c>
      <c r="C563" s="220">
        <v>399</v>
      </c>
      <c r="D563" s="214" t="str">
        <f>IF(B563="","",IFERROR(INDEX(Vöruskrá!F:F,MATCH(B563,Vöruskrá!B:B,0)),""))</f>
        <v>100% Basilika (Ocimum Basilicum)</v>
      </c>
      <c r="E563" s="214" t="str">
        <f>IF(B563="","",IFERROR(IF(INDEX(Vöruskrá!G:G,MATCH(B563,Vöruskrá!B:B,0))="","Engir skráðir",INDEX(Vöruskrá!G:G,MATCH(B563,Vöruskrá!B:B,0))),"Engir skráðir"))</f>
        <v>Engir skráðir</v>
      </c>
      <c r="F563" s="214" t="str">
        <f>IF(B563="","",IFERROR(INDEX(Vöruskrá!H:H,MATCH(B563,Vöruskrá!B:B,0)),""))</f>
        <v>Framleitt á svæði þar sem unnið er með glúten, fisk, krabbadýr, lindýr, mjólk, soja, sellerí, sinnep og sesam.</v>
      </c>
      <c r="G563" s="215">
        <f>IF(OR(B563="",C563=""),"",IFERROR(INDEX(Vöruskrá!J:J,MATCH(B563,Vöruskrá!B:B,0))*C563/100000,""))</f>
        <v>0</v>
      </c>
      <c r="H563" s="215">
        <f>IF(OR(B563="",C563=""),"",IFERROR(INDEX(Vöruskrá!K:K,MATCH(B563,Vöruskrá!B:B,0))*C563/100000,""))</f>
        <v>0</v>
      </c>
      <c r="I563" s="215">
        <f>IF(OR(B563="",C563=""),"",IFERROR(INDEX(Vöruskrá!L:L,MATCH(B563,Vöruskrá!B:B,0))*C563/100000,""))</f>
        <v>0</v>
      </c>
      <c r="J563" s="215">
        <f>IF(OR(B563="",C563=""),"",IFERROR(INDEX(Vöruskrá!M:M,MATCH(B563,Vöruskrá!B:B,0))*C563/100000,""))</f>
        <v>0</v>
      </c>
      <c r="K563" s="215">
        <f>IF(OR(B563="",C563=""),"",IFERROR(INDEX(Vöruskrá!N:N,MATCH(B563,Vöruskrá!B:B,0))*C563/100000,""))</f>
        <v>0</v>
      </c>
      <c r="L563" s="215">
        <f>IF(OR(B563="",C563=""),"",IFERROR(INDEX(Vöruskrá!O:O,MATCH(B563,Vöruskrá!B:B,0))*C563/100000,""))</f>
        <v>0</v>
      </c>
      <c r="M563" s="215">
        <f>IF(OR(B563="",C563=""),"",IFERROR(INDEX(Vöruskrá!P:P,MATCH(B563,Vöruskrá!B:B,0))*C563/100000,""))</f>
        <v>0</v>
      </c>
      <c r="N563" s="215">
        <f>IF(OR(B563="",C563=""),"",IFERROR(INDEX(Vöruskrá!Q:Q,MATCH(B563,Vöruskrá!B:B,0))*C563/100000,""))</f>
        <v>0</v>
      </c>
      <c r="O563" s="216">
        <f>IF(OR(B563="",C563=""),"",IFERROR(C563/1000*INDEX(Vöruskrá!R:R,MATCH(B563,Vöruskrá!B:B,0))/1000,""))</f>
        <v>0</v>
      </c>
      <c r="P563" s="219"/>
      <c r="Q563" s="204"/>
      <c r="R563" s="6"/>
    </row>
    <row r="564" spans="1:18">
      <c r="A564" s="217"/>
      <c r="B564" s="217" t="s">
        <v>299</v>
      </c>
      <c r="C564" s="218">
        <v>638</v>
      </c>
      <c r="D564" s="214" t="str">
        <f>IF(B564="","",IFERROR(INDEX(Vöruskrá!F:F,MATCH(B564,Vöruskrá!B:B,0)),""))</f>
        <v>Salt (salt, kekkjavarnarefni E535, lyftiefni E500).</v>
      </c>
      <c r="E564" s="214" t="str">
        <f>IF(B564="","",IFERROR(IF(INDEX(Vöruskrá!G:G,MATCH(B564,Vöruskrá!B:B,0))="","Engir skráðir",INDEX(Vöruskrá!G:G,MATCH(B564,Vöruskrá!B:B,0))),"Engir skráðir"))</f>
        <v>Engir skráðir</v>
      </c>
      <c r="F564" s="214" t="str">
        <f>IF(B564="","",IFERROR(INDEX(Vöruskrá!H:H,MATCH(B564,Vöruskrá!B:B,0)),""))</f>
        <v>Framleitt á svæði þar sem unnið er með mjólk, glúten, egg, sesam, sellerí, soja og sinnep.</v>
      </c>
      <c r="G564" s="215">
        <f>IF(OR(B564="",C564=""),"",IFERROR(INDEX(Vöruskrá!J:J,MATCH(B564,Vöruskrá!B:B,0))*C564/100000,""))</f>
        <v>0</v>
      </c>
      <c r="H564" s="215">
        <f>IF(OR(B564="",C564=""),"",IFERROR(INDEX(Vöruskrá!K:K,MATCH(B564,Vöruskrá!B:B,0))*C564/100000,""))</f>
        <v>0</v>
      </c>
      <c r="I564" s="215">
        <f>IF(OR(B564="",C564=""),"",IFERROR(INDEX(Vöruskrá!L:L,MATCH(B564,Vöruskrá!B:B,0))*C564/100000,""))</f>
        <v>0</v>
      </c>
      <c r="J564" s="215">
        <f>IF(OR(B564="",C564=""),"",IFERROR(INDEX(Vöruskrá!M:M,MATCH(B564,Vöruskrá!B:B,0))*C564/100000,""))</f>
        <v>0</v>
      </c>
      <c r="K564" s="215">
        <f>IF(OR(B564="",C564=""),"",IFERROR(INDEX(Vöruskrá!N:N,MATCH(B564,Vöruskrá!B:B,0))*C564/100000,""))</f>
        <v>0</v>
      </c>
      <c r="L564" s="215">
        <f>IF(OR(B564="",C564=""),"",IFERROR(INDEX(Vöruskrá!O:O,MATCH(B564,Vöruskrá!B:B,0))*C564/100000,""))</f>
        <v>0</v>
      </c>
      <c r="M564" s="215">
        <f>IF(OR(B564="",C564=""),"",IFERROR(INDEX(Vöruskrá!P:P,MATCH(B564,Vöruskrá!B:B,0))*C564/100000,""))</f>
        <v>0.63800000000000001</v>
      </c>
      <c r="N564" s="215">
        <f>IF(OR(B564="",C564=""),"",IFERROR(INDEX(Vöruskrá!Q:Q,MATCH(B564,Vöruskrá!B:B,0))*C564/100000,""))</f>
        <v>0</v>
      </c>
      <c r="O564" s="216">
        <f>IF(OR(B564="",C564=""),"",IFERROR(C564/1000*INDEX(Vöruskrá!R:R,MATCH(B564,Vöruskrá!B:B,0))/1000,""))</f>
        <v>0</v>
      </c>
      <c r="P564" s="217"/>
      <c r="Q564" s="250"/>
      <c r="R564" s="251"/>
    </row>
    <row r="565" spans="1:18" ht="62.5">
      <c r="A565" s="176" t="s">
        <v>3759</v>
      </c>
      <c r="B565" s="176"/>
      <c r="C565" s="177"/>
      <c r="D565" s="211" t="str">
        <f>_xlfn.TEXTJOIN(" | ",TRUE,D566:D572)</f>
        <v>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v>
      </c>
      <c r="E565" s="211" t="str" cm="1">
        <f t="array" ref="E565">IFERROR(_xlfn.TEXTJOIN(", ",TRUE,_xlfn.UNIQUE(_xlfn._xlws.FILTER(E566:E572,(E566:E572&lt;&gt;"Engir skráðir")*(E566:E572&lt;&gt;"")))),"Engir skráðir")</f>
        <v>Sellerí, Engir</v>
      </c>
      <c r="F565" s="211"/>
      <c r="G565" s="212">
        <f>IFERROR(SUM(G566:G572)/(SUM($C$566:$C$572)/100000),"")</f>
        <v>23.135848641513583</v>
      </c>
      <c r="H565" s="212">
        <f>IFERROR(SUM(H566:H572)/(SUM($C$566:$C$572)/100000),"")</f>
        <v>0.15403045969540305</v>
      </c>
      <c r="I565" s="212">
        <f>IFERROR(SUM(I566:I572)/(SUM($C$566:$C$572)/100000),"")</f>
        <v>2.5512744872551275E-2</v>
      </c>
      <c r="J565" s="212">
        <f>IFERROR(SUM(J566:J572)/(SUM($C$566:$C$572)/100000),"")</f>
        <v>5.2780002199978</v>
      </c>
      <c r="K565" s="212">
        <f>IFERROR(SUM(K566:K572)/(SUM($C$566:$C$572)/100000),"")</f>
        <v>3.8385556144438557</v>
      </c>
      <c r="L565" s="212">
        <f>IFERROR(SUM(L566:L572)/(SUM($C$566:$C$572)/100000),"")</f>
        <v>0.31570084299157009</v>
      </c>
      <c r="M565" s="212">
        <f>IFERROR(SUM(M566:M572)/(SUM($C$566:$C$572)/100000),"")</f>
        <v>1.1808071919280805</v>
      </c>
      <c r="N565" s="212">
        <f>IFERROR(SUM(N566:N572)/(SUM($C$566:$C$572)/100000),"")</f>
        <v>0.39436905630943686</v>
      </c>
      <c r="O565" s="213" t="str">
        <f>IF(OR(B565="",C565=""),"",IFERROR(C565/1000*INDEX(Vöruskrá!R:R,MATCH(B565,Vöruskrá!B:B,0))/1000,""))</f>
        <v/>
      </c>
      <c r="P565" s="245" t="s">
        <v>3760</v>
      </c>
      <c r="Q565" s="244" t="s">
        <v>3921</v>
      </c>
      <c r="R565" s="243" t="s">
        <v>3922</v>
      </c>
    </row>
    <row r="566" spans="1:18">
      <c r="A566" s="217"/>
      <c r="B566" s="217" t="s">
        <v>3665</v>
      </c>
      <c r="C566" s="218">
        <v>85016</v>
      </c>
      <c r="D566" s="214">
        <f>IF(B566="","",IFERROR(INDEX(Vöruskrá!F:F,MATCH(B566,Vöruskrá!B:B,0)),""))</f>
        <v>0</v>
      </c>
      <c r="E566" s="214" t="str">
        <f>IF(B566="","",IFERROR(IF(INDEX(Vöruskrá!G:G,MATCH(B566,Vöruskrá!B:B,0))="","Engir skráðir",INDEX(Vöruskrá!G:G,MATCH(B566,Vöruskrá!B:B,0))),"Engir skráðir"))</f>
        <v>Engir skráðir</v>
      </c>
      <c r="F566" s="214">
        <f>IF(B566="","",IFERROR(INDEX(Vöruskrá!H:H,MATCH(B566,Vöruskrá!B:B,0)),""))</f>
        <v>0</v>
      </c>
      <c r="G566" s="215">
        <f>IF(OR(B566="",C566=""),"",IFERROR(INDEX(Vöruskrá!J:J,MATCH(B566,Vöruskrá!B:B,0))*C566/100000,""))</f>
        <v>0</v>
      </c>
      <c r="H566" s="215">
        <f>IF(OR(B566="",C566=""),"",IFERROR(INDEX(Vöruskrá!K:K,MATCH(B566,Vöruskrá!B:B,0))*C566/100000,""))</f>
        <v>0</v>
      </c>
      <c r="I566" s="215">
        <f>IF(OR(B566="",C566=""),"",IFERROR(INDEX(Vöruskrá!L:L,MATCH(B566,Vöruskrá!B:B,0))*C566/100000,""))</f>
        <v>0</v>
      </c>
      <c r="J566" s="215">
        <f>IF(OR(B566="",C566=""),"",IFERROR(INDEX(Vöruskrá!M:M,MATCH(B566,Vöruskrá!B:B,0))*C566/100000,""))</f>
        <v>0</v>
      </c>
      <c r="K566" s="215">
        <f>IF(OR(B566="",C566=""),"",IFERROR(INDEX(Vöruskrá!N:N,MATCH(B566,Vöruskrá!B:B,0))*C566/100000,""))</f>
        <v>0</v>
      </c>
      <c r="L566" s="215">
        <f>IF(OR(B566="",C566=""),"",IFERROR(INDEX(Vöruskrá!O:O,MATCH(B566,Vöruskrá!B:B,0))*C566/100000,""))</f>
        <v>0</v>
      </c>
      <c r="M566" s="215">
        <f>IF(OR(B566="",C566=""),"",IFERROR(INDEX(Vöruskrá!P:P,MATCH(B566,Vöruskrá!B:B,0))*C566/100000,""))</f>
        <v>0</v>
      </c>
      <c r="N566" s="215">
        <f>IF(OR(B566="",C566=""),"",IFERROR(INDEX(Vöruskrá!Q:Q,MATCH(B566,Vöruskrá!B:B,0))*C566/100000,""))</f>
        <v>0</v>
      </c>
      <c r="O566" s="216">
        <f>IF(OR(B566="",C566=""),"",IFERROR(C566/1000*INDEX(Vöruskrá!R:R,MATCH(B566,Vöruskrá!B:B,0))/1000,""))</f>
        <v>0</v>
      </c>
      <c r="P566" s="217"/>
      <c r="Q566" s="252"/>
      <c r="R566" s="253"/>
    </row>
    <row r="567" spans="1:18">
      <c r="A567" s="219"/>
      <c r="B567" s="219" t="s">
        <v>1001</v>
      </c>
      <c r="C567" s="220">
        <v>10627</v>
      </c>
      <c r="D567" s="214" t="str">
        <f>IF(B567="","",IFERROR(INDEX(Vöruskrá!F:F,MATCH(B567,Vöruskrá!B:B,0)),""))</f>
        <v>Tómatmauk, vínedik, sykur, vatn, salt, umbreytt sterkja, melassi, reykbragðefni, krydd, kryddþykkni, jurtaþykkni (inniheldur **sellerí**), bragðefni, þykkingarefni (xantangúmmí)</v>
      </c>
      <c r="E567" s="214" t="str">
        <f>IF(B567="","",IFERROR(IF(INDEX(Vöruskrá!G:G,MATCH(B567,Vöruskrá!B:B,0))="","Engir skráðir",INDEX(Vöruskrá!G:G,MATCH(B567,Vöruskrá!B:B,0))),"Engir skráðir"))</f>
        <v>Sellerí</v>
      </c>
      <c r="F567" s="214">
        <f>IF(B567="","",IFERROR(INDEX(Vöruskrá!H:H,MATCH(B567,Vöruskrá!B:B,0)),""))</f>
        <v>0</v>
      </c>
      <c r="G567" s="215">
        <f>IF(OR(B567="",C567=""),"",IFERROR(INDEX(Vöruskrá!J:J,MATCH(B567,Vöruskrá!B:B,0))*C567/100000,""))</f>
        <v>13.071210000000001</v>
      </c>
      <c r="H567" s="215">
        <f>IF(OR(B567="",C567=""),"",IFERROR(INDEX(Vöruskrá!K:K,MATCH(B567,Vöruskrá!B:B,0))*C567/100000,""))</f>
        <v>0</v>
      </c>
      <c r="I567" s="215">
        <f>IF(OR(B567="",C567=""),"",IFERROR(INDEX(Vöruskrá!L:L,MATCH(B567,Vöruskrá!B:B,0))*C567/100000,""))</f>
        <v>0</v>
      </c>
      <c r="J567" s="215">
        <f>IF(OR(B567="",C567=""),"",IFERROR(INDEX(Vöruskrá!M:M,MATCH(B567,Vöruskrá!B:B,0))*C567/100000,""))</f>
        <v>3.0818300000000001</v>
      </c>
      <c r="K567" s="215">
        <f>IF(OR(B567="",C567=""),"",IFERROR(INDEX(Vöruskrá!N:N,MATCH(B567,Vöruskrá!B:B,0))*C567/100000,""))</f>
        <v>2.6567500000000002</v>
      </c>
      <c r="L567" s="215">
        <f>IF(OR(B567="",C567=""),"",IFERROR(INDEX(Vöruskrá!O:O,MATCH(B567,Vöruskrá!B:B,0))*C567/100000,""))</f>
        <v>6.3761999999999999E-2</v>
      </c>
      <c r="M567" s="215">
        <f>IF(OR(B567="",C567=""),"",IFERROR(INDEX(Vöruskrá!P:P,MATCH(B567,Vöruskrá!B:B,0))*C567/100000,""))</f>
        <v>0.32943700000000004</v>
      </c>
      <c r="N567" s="215">
        <f>IF(OR(B567="",C567=""),"",IFERROR(INDEX(Vöruskrá!Q:Q,MATCH(B567,Vöruskrá!B:B,0))*C567/100000,""))</f>
        <v>0</v>
      </c>
      <c r="O567" s="216">
        <f>IF(OR(B567="",C567=""),"",IFERROR(C567/1000*INDEX(Vöruskrá!R:R,MATCH(B567,Vöruskrá!B:B,0))/1000,""))</f>
        <v>0</v>
      </c>
      <c r="P567" s="219"/>
      <c r="Q567" s="204"/>
      <c r="R567" s="6"/>
    </row>
    <row r="568" spans="1:18">
      <c r="A568" s="217"/>
      <c r="B568" s="217" t="s">
        <v>1017</v>
      </c>
      <c r="C568" s="218">
        <v>1063</v>
      </c>
      <c r="D568" s="214" t="str">
        <f>IF(B568="","",IFERROR(INDEX(Vöruskrá!F:F,MATCH(B568,Vöruskrá!B:B,0)),""))</f>
        <v>Hvítlaukur</v>
      </c>
      <c r="E568" s="214" t="str">
        <f>IF(B568="","",IFERROR(IF(INDEX(Vöruskrá!G:G,MATCH(B568,Vöruskrá!B:B,0))="","Engir skráðir",INDEX(Vöruskrá!G:G,MATCH(B568,Vöruskrá!B:B,0))),"Engir skráðir"))</f>
        <v>Engir skráðir</v>
      </c>
      <c r="F568" s="214">
        <f>IF(B568="","",IFERROR(INDEX(Vöruskrá!H:H,MATCH(B568,Vöruskrá!B:B,0)),""))</f>
        <v>0</v>
      </c>
      <c r="G568" s="215">
        <f>IF(OR(B568="",C568=""),"",IFERROR(INDEX(Vöruskrá!J:J,MATCH(B568,Vöruskrá!B:B,0))*C568/100000,""))</f>
        <v>1.5838699999999999</v>
      </c>
      <c r="H568" s="215">
        <f>IF(OR(B568="",C568=""),"",IFERROR(INDEX(Vöruskrá!K:K,MATCH(B568,Vöruskrá!B:B,0))*C568/100000,""))</f>
        <v>5.3150000000000003E-3</v>
      </c>
      <c r="I568" s="215">
        <f>IF(OR(B568="",C568=""),"",IFERROR(INDEX(Vöruskrá!L:L,MATCH(B568,Vöruskrá!B:B,0))*C568/100000,""))</f>
        <v>1.0630000000000001E-3</v>
      </c>
      <c r="J568" s="215">
        <f>IF(OR(B568="",C568=""),"",IFERROR(INDEX(Vöruskrá!M:M,MATCH(B568,Vöruskrá!B:B,0))*C568/100000,""))</f>
        <v>0.35185300000000003</v>
      </c>
      <c r="K568" s="215">
        <f>IF(OR(B568="",C568=""),"",IFERROR(INDEX(Vöruskrá!N:N,MATCH(B568,Vöruskrá!B:B,0))*C568/100000,""))</f>
        <v>1.0630000000000001E-2</v>
      </c>
      <c r="L568" s="215">
        <f>IF(OR(B568="",C568=""),"",IFERROR(INDEX(Vöruskrá!O:O,MATCH(B568,Vöruskrá!B:B,0))*C568/100000,""))</f>
        <v>6.8032000000000009E-2</v>
      </c>
      <c r="M568" s="215">
        <f>IF(OR(B568="",C568=""),"",IFERROR(INDEX(Vöruskrá!P:P,MATCH(B568,Vöruskrá!B:B,0))*C568/100000,""))</f>
        <v>0</v>
      </c>
      <c r="N568" s="215">
        <f>IF(OR(B568="",C568=""),"",IFERROR(INDEX(Vöruskrá!Q:Q,MATCH(B568,Vöruskrá!B:B,0))*C568/100000,""))</f>
        <v>2.2323000000000003E-2</v>
      </c>
      <c r="O568" s="216">
        <f>IF(OR(B568="",C568=""),"",IFERROR(C568/1000*INDEX(Vöruskrá!R:R,MATCH(B568,Vöruskrá!B:B,0))/1000,""))</f>
        <v>0</v>
      </c>
      <c r="P568" s="217"/>
      <c r="Q568" s="203"/>
      <c r="R568" s="27"/>
    </row>
    <row r="569" spans="1:18">
      <c r="A569" s="219"/>
      <c r="B569" s="219" t="s">
        <v>1026</v>
      </c>
      <c r="C569" s="220">
        <v>1063</v>
      </c>
      <c r="D569" s="214" t="str">
        <f>IF(B569="","",IFERROR(INDEX(Vöruskrá!F:F,MATCH(B569,Vöruskrá!B:B,0)),""))</f>
        <v>Þurrkuð og möluð paprika (Capsicum annuum)</v>
      </c>
      <c r="E569" s="214" t="str">
        <f>IF(B569="","",IFERROR(IF(INDEX(Vöruskrá!G:G,MATCH(B569,Vöruskrá!B:B,0))="","Engir skráðir",INDEX(Vöruskrá!G:G,MATCH(B569,Vöruskrá!B:B,0))),"Engir skráðir"))</f>
        <v>Engir skráðir</v>
      </c>
      <c r="F569" s="214" t="str">
        <f>IF(B569="","",IFERROR(INDEX(Vöruskrá!H:H,MATCH(B569,Vöruskrá!B:B,0)),""))</f>
        <v>Framleitt á svæði þar sem unnið er með glúten, fisk, mjólk, soja, sellerí, sinnep og sesam.</v>
      </c>
      <c r="G569" s="215">
        <f>IF(OR(B569="",C569=""),"",IFERROR(INDEX(Vöruskrá!J:J,MATCH(B569,Vöruskrá!B:B,0))*C569/100000,""))</f>
        <v>2.9976600000000002</v>
      </c>
      <c r="H569" s="215">
        <f>IF(OR(B569="",C569=""),"",IFERROR(INDEX(Vöruskrá!K:K,MATCH(B569,Vöruskrá!B:B,0))*C569/100000,""))</f>
        <v>0.13819000000000001</v>
      </c>
      <c r="I569" s="215">
        <f>IF(OR(B569="",C569=""),"",IFERROR(INDEX(Vöruskrá!L:L,MATCH(B569,Vöruskrá!B:B,0))*C569/100000,""))</f>
        <v>2.1260000000000001E-2</v>
      </c>
      <c r="J569" s="215">
        <f>IF(OR(B569="",C569=""),"",IFERROR(INDEX(Vöruskrá!M:M,MATCH(B569,Vöruskrá!B:B,0))*C569/100000,""))</f>
        <v>0.57401999999999997</v>
      </c>
      <c r="K569" s="215">
        <f>IF(OR(B569="",C569=""),"",IFERROR(INDEX(Vöruskrá!N:N,MATCH(B569,Vöruskrá!B:B,0))*C569/100000,""))</f>
        <v>0.10630000000000001</v>
      </c>
      <c r="L569" s="215">
        <f>IF(OR(B569="",C569=""),"",IFERROR(INDEX(Vöruskrá!O:O,MATCH(B569,Vöruskrá!B:B,0))*C569/100000,""))</f>
        <v>0.14882000000000001</v>
      </c>
      <c r="M569" s="215">
        <f>IF(OR(B569="",C569=""),"",IFERROR(INDEX(Vöruskrá!P:P,MATCH(B569,Vöruskrá!B:B,0))*C569/100000,""))</f>
        <v>1.0630000000000001E-3</v>
      </c>
      <c r="N569" s="215">
        <f>IF(OR(B569="",C569=""),"",IFERROR(INDEX(Vöruskrá!Q:Q,MATCH(B569,Vöruskrá!B:B,0))*C569/100000,""))</f>
        <v>0.37204999999999999</v>
      </c>
      <c r="O569" s="216">
        <f>IF(OR(B569="",C569=""),"",IFERROR(C569/1000*INDEX(Vöruskrá!R:R,MATCH(B569,Vöruskrá!B:B,0))/1000,""))</f>
        <v>0</v>
      </c>
      <c r="P569" s="219"/>
      <c r="Q569" s="204"/>
      <c r="R569" s="6"/>
    </row>
    <row r="570" spans="1:18">
      <c r="A570" s="217"/>
      <c r="B570" s="217" t="s">
        <v>1125</v>
      </c>
      <c r="C570" s="218">
        <v>1063</v>
      </c>
      <c r="D570" s="214" t="str">
        <f>IF(B570="","",IFERROR(INDEX(Vöruskrá!F:F,MATCH(B570,Vöruskrá!B:B,0)),""))</f>
        <v>Sykur, sykurreyrssíróp.</v>
      </c>
      <c r="E570" s="214" t="str">
        <f>IF(B570="","",IFERROR(IF(INDEX(Vöruskrá!G:G,MATCH(B570,Vöruskrá!B:B,0))="","Engir skráðir",INDEX(Vöruskrá!G:G,MATCH(B570,Vöruskrá!B:B,0))),"Engir skráðir"))</f>
        <v>Engir</v>
      </c>
      <c r="F570" s="214">
        <f>IF(B570="","",IFERROR(INDEX(Vöruskrá!H:H,MATCH(B570,Vöruskrá!B:B,0)),""))</f>
        <v>0</v>
      </c>
      <c r="G570" s="215">
        <f>IF(OR(B570="",C570=""),"",IFERROR(INDEX(Vöruskrá!J:J,MATCH(B570,Vöruskrá!B:B,0))*C570/100000,""))</f>
        <v>4.2519999999999998</v>
      </c>
      <c r="H570" s="215">
        <f>IF(OR(B570="",C570=""),"",IFERROR(INDEX(Vöruskrá!K:K,MATCH(B570,Vöruskrá!B:B,0))*C570/100000,""))</f>
        <v>0</v>
      </c>
      <c r="I570" s="215">
        <f>IF(OR(B570="",C570=""),"",IFERROR(INDEX(Vöruskrá!L:L,MATCH(B570,Vöruskrá!B:B,0))*C570/100000,""))</f>
        <v>0</v>
      </c>
      <c r="J570" s="215">
        <f>IF(OR(B570="",C570=""),"",IFERROR(INDEX(Vöruskrá!M:M,MATCH(B570,Vöruskrá!B:B,0))*C570/100000,""))</f>
        <v>1.0629999999999999</v>
      </c>
      <c r="K570" s="215">
        <f>IF(OR(B570="",C570=""),"",IFERROR(INDEX(Vöruskrá!N:N,MATCH(B570,Vöruskrá!B:B,0))*C570/100000,""))</f>
        <v>1.0629999999999999</v>
      </c>
      <c r="L570" s="215">
        <f>IF(OR(B570="",C570=""),"",IFERROR(INDEX(Vöruskrá!O:O,MATCH(B570,Vöruskrá!B:B,0))*C570/100000,""))</f>
        <v>0</v>
      </c>
      <c r="M570" s="215">
        <f>IF(OR(B570="",C570=""),"",IFERROR(INDEX(Vöruskrá!P:P,MATCH(B570,Vöruskrá!B:B,0))*C570/100000,""))</f>
        <v>0</v>
      </c>
      <c r="N570" s="215">
        <f>IF(OR(B570="",C570=""),"",IFERROR(INDEX(Vöruskrá!Q:Q,MATCH(B570,Vöruskrá!B:B,0))*C570/100000,""))</f>
        <v>0</v>
      </c>
      <c r="O570" s="216">
        <f>IF(OR(B570="",C570=""),"",IFERROR(C570/1000*INDEX(Vöruskrá!R:R,MATCH(B570,Vöruskrá!B:B,0))/1000,""))</f>
        <v>0</v>
      </c>
      <c r="P570" s="217"/>
      <c r="Q570" s="203"/>
      <c r="R570" s="27"/>
    </row>
    <row r="571" spans="1:18">
      <c r="A571" s="219"/>
      <c r="B571" s="219" t="s">
        <v>299</v>
      </c>
      <c r="C571" s="220">
        <v>850</v>
      </c>
      <c r="D571" s="214" t="str">
        <f>IF(B571="","",IFERROR(INDEX(Vöruskrá!F:F,MATCH(B571,Vöruskrá!B:B,0)),""))</f>
        <v>Salt (salt, kekkjavarnarefni E535, lyftiefni E500).</v>
      </c>
      <c r="E571" s="214" t="str">
        <f>IF(B571="","",IFERROR(IF(INDEX(Vöruskrá!G:G,MATCH(B571,Vöruskrá!B:B,0))="","Engir skráðir",INDEX(Vöruskrá!G:G,MATCH(B571,Vöruskrá!B:B,0))),"Engir skráðir"))</f>
        <v>Engir skráðir</v>
      </c>
      <c r="F571" s="214" t="str">
        <f>IF(B571="","",IFERROR(INDEX(Vöruskrá!H:H,MATCH(B571,Vöruskrá!B:B,0)),""))</f>
        <v>Framleitt á svæði þar sem unnið er með mjólk, glúten, egg, sesam, sellerí, soja og sinnep.</v>
      </c>
      <c r="G571" s="215">
        <f>IF(OR(B571="",C571=""),"",IFERROR(INDEX(Vöruskrá!J:J,MATCH(B571,Vöruskrá!B:B,0))*C571/100000,""))</f>
        <v>0</v>
      </c>
      <c r="H571" s="215">
        <f>IF(OR(B571="",C571=""),"",IFERROR(INDEX(Vöruskrá!K:K,MATCH(B571,Vöruskrá!B:B,0))*C571/100000,""))</f>
        <v>0</v>
      </c>
      <c r="I571" s="215">
        <f>IF(OR(B571="",C571=""),"",IFERROR(INDEX(Vöruskrá!L:L,MATCH(B571,Vöruskrá!B:B,0))*C571/100000,""))</f>
        <v>0</v>
      </c>
      <c r="J571" s="215">
        <f>IF(OR(B571="",C571=""),"",IFERROR(INDEX(Vöruskrá!M:M,MATCH(B571,Vöruskrá!B:B,0))*C571/100000,""))</f>
        <v>0</v>
      </c>
      <c r="K571" s="215">
        <f>IF(OR(B571="",C571=""),"",IFERROR(INDEX(Vöruskrá!N:N,MATCH(B571,Vöruskrá!B:B,0))*C571/100000,""))</f>
        <v>0</v>
      </c>
      <c r="L571" s="215">
        <f>IF(OR(B571="",C571=""),"",IFERROR(INDEX(Vöruskrá!O:O,MATCH(B571,Vöruskrá!B:B,0))*C571/100000,""))</f>
        <v>0</v>
      </c>
      <c r="M571" s="215">
        <f>IF(OR(B571="",C571=""),"",IFERROR(INDEX(Vöruskrá!P:P,MATCH(B571,Vöruskrá!B:B,0))*C571/100000,""))</f>
        <v>0.85</v>
      </c>
      <c r="N571" s="215">
        <f>IF(OR(B571="",C571=""),"",IFERROR(INDEX(Vöruskrá!Q:Q,MATCH(B571,Vöruskrá!B:B,0))*C571/100000,""))</f>
        <v>0</v>
      </c>
      <c r="O571" s="216">
        <f>IF(OR(B571="",C571=""),"",IFERROR(C571/1000*INDEX(Vöruskrá!R:R,MATCH(B571,Vöruskrá!B:B,0))/1000,""))</f>
        <v>0</v>
      </c>
      <c r="P571" s="219"/>
      <c r="Q571" s="204"/>
      <c r="R571" s="6"/>
    </row>
    <row r="572" spans="1:18">
      <c r="A572" s="217"/>
      <c r="B572" s="217" t="s">
        <v>819</v>
      </c>
      <c r="C572" s="218">
        <v>319</v>
      </c>
      <c r="D572" s="214" t="str">
        <f>IF(B572="","",IFERROR(INDEX(Vöruskrá!F:F,MATCH(B572,Vöruskrá!B:B,0)),""))</f>
        <v>Svartur pipar 100% (Piper nigrum), hitaþurrkað.</v>
      </c>
      <c r="E572" s="214" t="str">
        <f>IF(B572="","",IFERROR(IF(INDEX(Vöruskrá!G:G,MATCH(B572,Vöruskrá!B:B,0))="","Engir skráðir",INDEX(Vöruskrá!G:G,MATCH(B572,Vöruskrá!B:B,0))),"Engir skráðir"))</f>
        <v>Engir skráðir</v>
      </c>
      <c r="F572" s="214" t="str">
        <f>IF(B572="","",IFERROR(INDEX(Vöruskrá!H:H,MATCH(B572,Vöruskrá!B:B,0)),""))</f>
        <v>Framleitt á svæði þar sem unnið er með glúten, fisk, krabbadýr, lindýr, mjólk, soja, sellerí, sinnep og sesam.</v>
      </c>
      <c r="G572" s="215">
        <f>IF(OR(B572="",C572=""),"",IFERROR(INDEX(Vöruskrá!J:J,MATCH(B572,Vöruskrá!B:B,0))*C572/100000,""))</f>
        <v>1.2313400000000001</v>
      </c>
      <c r="H572" s="215">
        <f>IF(OR(B572="",C572=""),"",IFERROR(INDEX(Vöruskrá!K:K,MATCH(B572,Vöruskrá!B:B,0))*C572/100000,""))</f>
        <v>1.0527E-2</v>
      </c>
      <c r="I572" s="215">
        <f>IF(OR(B572="",C572=""),"",IFERROR(INDEX(Vöruskrá!L:L,MATCH(B572,Vöruskrá!B:B,0))*C572/100000,""))</f>
        <v>3.1900000000000001E-3</v>
      </c>
      <c r="J572" s="215">
        <f>IF(OR(B572="",C572=""),"",IFERROR(INDEX(Vöruskrá!M:M,MATCH(B572,Vöruskrá!B:B,0))*C572/100000,""))</f>
        <v>0.20735000000000001</v>
      </c>
      <c r="K572" s="215">
        <f>IF(OR(B572="",C572=""),"",IFERROR(INDEX(Vöruskrá!N:N,MATCH(B572,Vöruskrá!B:B,0))*C572/100000,""))</f>
        <v>1.9140000000000001E-3</v>
      </c>
      <c r="L572" s="215">
        <f>IF(OR(B572="",C572=""),"",IFERROR(INDEX(Vöruskrá!O:O,MATCH(B572,Vöruskrá!B:B,0))*C572/100000,""))</f>
        <v>3.5090000000000003E-2</v>
      </c>
      <c r="M572" s="215">
        <f>IF(OR(B572="",C572=""),"",IFERROR(INDEX(Vöruskrá!P:P,MATCH(B572,Vöruskrá!B:B,0))*C572/100000,""))</f>
        <v>3.19E-4</v>
      </c>
      <c r="N572" s="215">
        <f>IF(OR(B572="",C572=""),"",IFERROR(INDEX(Vöruskrá!Q:Q,MATCH(B572,Vöruskrá!B:B,0))*C572/100000,""))</f>
        <v>0</v>
      </c>
      <c r="O572" s="216">
        <f>IF(OR(B572="",C572=""),"",IFERROR(C572/1000*INDEX(Vöruskrá!R:R,MATCH(B572,Vöruskrá!B:B,0))/1000,""))</f>
        <v>0</v>
      </c>
      <c r="P572" s="217"/>
      <c r="Q572" s="250"/>
      <c r="R572" s="251"/>
    </row>
    <row r="573" spans="1:18" ht="50">
      <c r="A573" s="176" t="s">
        <v>3761</v>
      </c>
      <c r="B573" s="176"/>
      <c r="C573" s="177"/>
      <c r="D573" s="211" t="str">
        <f>_xlfn.TEXTJOIN(" | ",TRUE,D574:D580)</f>
        <v>0 | 0 | Hvítkál, bambussprotar, svartir sveppir, laukur, græn paprika, rauð paprika, ertubelgir | 0 | Hvítlaukur | 0 | Salt (salt, kekkjavarnarefni E535, lyftiefni E500).</v>
      </c>
      <c r="E573" s="211" t="str" cm="1">
        <f t="array" ref="E573">IFERROR(_xlfn.TEXTJOIN(", ",TRUE,_xlfn.UNIQUE(_xlfn._xlws.FILTER(E574:E580,(E574:E580&lt;&gt;"Engir skráðir")*(E574:E580&lt;&gt;"")))),"Engir skráðir")</f>
        <v>Engir skráðir</v>
      </c>
      <c r="F573" s="211"/>
      <c r="G573" s="212">
        <f>IFERROR(SUM(G574:G580)/(SUM($C$574:$C$580)/100000),"")</f>
        <v>9.9302137086969431</v>
      </c>
      <c r="H573" s="212">
        <f>IFERROR(SUM(H574:H580)/(SUM($C$574:$C$580)/100000),"")</f>
        <v>7.6024639991354392E-2</v>
      </c>
      <c r="I573" s="212">
        <f>IFERROR(SUM(I574:I580)/(SUM($C$574:$C$580)/100000),"")</f>
        <v>1.1698592386458814E-3</v>
      </c>
      <c r="J573" s="212">
        <f>IFERROR(SUM(J574:J580)/(SUM($C$574:$C$580)/100000),"")</f>
        <v>1.4632453462297028</v>
      </c>
      <c r="K573" s="212">
        <f>IFERROR(SUM(K574:K580)/(SUM($C$574:$C$580)/100000),"")</f>
        <v>0.85380271796395846</v>
      </c>
      <c r="L573" s="212">
        <f>IFERROR(SUM(L574:L580)/(SUM($C$574:$C$580)/100000),"")</f>
        <v>0.68305730419041955</v>
      </c>
      <c r="M573" s="212">
        <f>IFERROR(SUM(M574:M580)/(SUM($C$574:$C$580)/100000),"")</f>
        <v>0.58492961932294052</v>
      </c>
      <c r="N573" s="212">
        <f>IFERROR(SUM(N574:N580)/(SUM($C$574:$C$580)/100000),"")</f>
        <v>0.4456191068003133</v>
      </c>
      <c r="O573" s="213" t="str">
        <f>IF(OR(B573="",C573=""),"",IFERROR(C573/1000*INDEX(Vöruskrá!R:R,MATCH(B573,Vöruskrá!B:B,0))/1000,""))</f>
        <v/>
      </c>
      <c r="P573" s="245" t="s">
        <v>3762</v>
      </c>
      <c r="Q573" s="248" t="s">
        <v>3923</v>
      </c>
      <c r="R573" s="247" t="s">
        <v>3924</v>
      </c>
    </row>
    <row r="574" spans="1:18">
      <c r="A574" s="217"/>
      <c r="B574" s="217" t="s">
        <v>3665</v>
      </c>
      <c r="C574" s="218">
        <v>51948</v>
      </c>
      <c r="D574" s="214">
        <f>IF(B574="","",IFERROR(INDEX(Vöruskrá!F:F,MATCH(B574,Vöruskrá!B:B,0)),""))</f>
        <v>0</v>
      </c>
      <c r="E574" s="214" t="str">
        <f>IF(B574="","",IFERROR(IF(INDEX(Vöruskrá!G:G,MATCH(B574,Vöruskrá!B:B,0))="","Engir skráðir",INDEX(Vöruskrá!G:G,MATCH(B574,Vöruskrá!B:B,0))),"Engir skráðir"))</f>
        <v>Engir skráðir</v>
      </c>
      <c r="F574" s="214">
        <f>IF(B574="","",IFERROR(INDEX(Vöruskrá!H:H,MATCH(B574,Vöruskrá!B:B,0)),""))</f>
        <v>0</v>
      </c>
      <c r="G574" s="215">
        <f>IF(OR(B574="",C574=""),"",IFERROR(INDEX(Vöruskrá!J:J,MATCH(B574,Vöruskrá!B:B,0))*C574/100000,""))</f>
        <v>0</v>
      </c>
      <c r="H574" s="215">
        <f>IF(OR(B574="",C574=""),"",IFERROR(INDEX(Vöruskrá!K:K,MATCH(B574,Vöruskrá!B:B,0))*C574/100000,""))</f>
        <v>0</v>
      </c>
      <c r="I574" s="215">
        <f>IF(OR(B574="",C574=""),"",IFERROR(INDEX(Vöruskrá!L:L,MATCH(B574,Vöruskrá!B:B,0))*C574/100000,""))</f>
        <v>0</v>
      </c>
      <c r="J574" s="215">
        <f>IF(OR(B574="",C574=""),"",IFERROR(INDEX(Vöruskrá!M:M,MATCH(B574,Vöruskrá!B:B,0))*C574/100000,""))</f>
        <v>0</v>
      </c>
      <c r="K574" s="215">
        <f>IF(OR(B574="",C574=""),"",IFERROR(INDEX(Vöruskrá!N:N,MATCH(B574,Vöruskrá!B:B,0))*C574/100000,""))</f>
        <v>0</v>
      </c>
      <c r="L574" s="215">
        <f>IF(OR(B574="",C574=""),"",IFERROR(INDEX(Vöruskrá!O:O,MATCH(B574,Vöruskrá!B:B,0))*C574/100000,""))</f>
        <v>0</v>
      </c>
      <c r="M574" s="215">
        <f>IF(OR(B574="",C574=""),"",IFERROR(INDEX(Vöruskrá!P:P,MATCH(B574,Vöruskrá!B:B,0))*C574/100000,""))</f>
        <v>0</v>
      </c>
      <c r="N574" s="215">
        <f>IF(OR(B574="",C574=""),"",IFERROR(INDEX(Vöruskrá!Q:Q,MATCH(B574,Vöruskrá!B:B,0))*C574/100000,""))</f>
        <v>0</v>
      </c>
      <c r="O574" s="216">
        <f>IF(OR(B574="",C574=""),"",IFERROR(C574/1000*INDEX(Vöruskrá!R:R,MATCH(B574,Vöruskrá!B:B,0))/1000,""))</f>
        <v>0</v>
      </c>
      <c r="P574" s="217"/>
      <c r="Q574" s="252"/>
      <c r="R574" s="253"/>
    </row>
    <row r="575" spans="1:18">
      <c r="A575" s="219"/>
      <c r="B575" s="219" t="s">
        <v>3656</v>
      </c>
      <c r="C575" s="220">
        <v>2597</v>
      </c>
      <c r="D575" s="214">
        <f>IF(B575="","",IFERROR(INDEX(Vöruskrá!F:F,MATCH(B575,Vöruskrá!B:B,0)),""))</f>
        <v>0</v>
      </c>
      <c r="E575" s="214" t="str">
        <f>IF(B575="","",IFERROR(IF(INDEX(Vöruskrá!G:G,MATCH(B575,Vöruskrá!B:B,0))="","Engir skráðir",INDEX(Vöruskrá!G:G,MATCH(B575,Vöruskrá!B:B,0))),"Engir skráðir"))</f>
        <v>Engir skráðir</v>
      </c>
      <c r="F575" s="214">
        <f>IF(B575="","",IFERROR(INDEX(Vöruskrá!H:H,MATCH(B575,Vöruskrá!B:B,0)),""))</f>
        <v>0</v>
      </c>
      <c r="G575" s="215">
        <f>IF(OR(B575="",C575=""),"",IFERROR(INDEX(Vöruskrá!J:J,MATCH(B575,Vöruskrá!B:B,0))*C575/100000,""))</f>
        <v>0</v>
      </c>
      <c r="H575" s="215">
        <f>IF(OR(B575="",C575=""),"",IFERROR(INDEX(Vöruskrá!K:K,MATCH(B575,Vöruskrá!B:B,0))*C575/100000,""))</f>
        <v>0</v>
      </c>
      <c r="I575" s="215">
        <f>IF(OR(B575="",C575=""),"",IFERROR(INDEX(Vöruskrá!L:L,MATCH(B575,Vöruskrá!B:B,0))*C575/100000,""))</f>
        <v>0</v>
      </c>
      <c r="J575" s="215">
        <f>IF(OR(B575="",C575=""),"",IFERROR(INDEX(Vöruskrá!M:M,MATCH(B575,Vöruskrá!B:B,0))*C575/100000,""))</f>
        <v>0</v>
      </c>
      <c r="K575" s="215">
        <f>IF(OR(B575="",C575=""),"",IFERROR(INDEX(Vöruskrá!N:N,MATCH(B575,Vöruskrá!B:B,0))*C575/100000,""))</f>
        <v>0</v>
      </c>
      <c r="L575" s="215">
        <f>IF(OR(B575="",C575=""),"",IFERROR(INDEX(Vöruskrá!O:O,MATCH(B575,Vöruskrá!B:B,0))*C575/100000,""))</f>
        <v>0</v>
      </c>
      <c r="M575" s="215">
        <f>IF(OR(B575="",C575=""),"",IFERROR(INDEX(Vöruskrá!P:P,MATCH(B575,Vöruskrá!B:B,0))*C575/100000,""))</f>
        <v>0</v>
      </c>
      <c r="N575" s="215">
        <f>IF(OR(B575="",C575=""),"",IFERROR(INDEX(Vöruskrá!Q:Q,MATCH(B575,Vöruskrá!B:B,0))*C575/100000,""))</f>
        <v>0</v>
      </c>
      <c r="O575" s="216">
        <f>IF(OR(B575="",C575=""),"",IFERROR(C575/1000*INDEX(Vöruskrá!R:R,MATCH(B575,Vöruskrá!B:B,0))/1000,""))</f>
        <v>0</v>
      </c>
      <c r="P575" s="219"/>
      <c r="Q575" s="204"/>
      <c r="R575" s="6"/>
    </row>
    <row r="576" spans="1:18">
      <c r="A576" s="217"/>
      <c r="B576" s="217" t="s">
        <v>1282</v>
      </c>
      <c r="C576" s="218">
        <v>17316</v>
      </c>
      <c r="D576" s="214" t="str">
        <f>IF(B576="","",IFERROR(INDEX(Vöruskrá!F:F,MATCH(B576,Vöruskrá!B:B,0)),""))</f>
        <v>Hvítkál, bambussprotar, svartir sveppir, laukur, græn paprika, rauð paprika, ertubelgir</v>
      </c>
      <c r="E576" s="214" t="str">
        <f>IF(B576="","",IFERROR(IF(INDEX(Vöruskrá!G:G,MATCH(B576,Vöruskrá!B:B,0))="","Engir skráðir",INDEX(Vöruskrá!G:G,MATCH(B576,Vöruskrá!B:B,0))),"Engir skráðir"))</f>
        <v>Engir skráðir</v>
      </c>
      <c r="F576" s="214">
        <f>IF(B576="","",IFERROR(INDEX(Vöruskrá!H:H,MATCH(B576,Vöruskrá!B:B,0)),""))</f>
        <v>0</v>
      </c>
      <c r="G576" s="215">
        <f>IF(OR(B576="",C576=""),"",IFERROR(INDEX(Vöruskrá!J:J,MATCH(B576,Vöruskrá!B:B,0))*C576/100000,""))</f>
        <v>6.0606</v>
      </c>
      <c r="H576" s="215">
        <f>IF(OR(B576="",C576=""),"",IFERROR(INDEX(Vöruskrá!K:K,MATCH(B576,Vöruskrá!B:B,0))*C576/100000,""))</f>
        <v>5.1948000000000001E-2</v>
      </c>
      <c r="I576" s="215">
        <f>IF(OR(B576="",C576=""),"",IFERROR(INDEX(Vöruskrá!L:L,MATCH(B576,Vöruskrá!B:B,0))*C576/100000,""))</f>
        <v>0</v>
      </c>
      <c r="J576" s="215">
        <f>IF(OR(B576="",C576=""),"",IFERROR(INDEX(Vöruskrá!M:M,MATCH(B576,Vöruskrá!B:B,0))*C576/100000,""))</f>
        <v>0.79653599999999991</v>
      </c>
      <c r="K576" s="215">
        <f>IF(OR(B576="",C576=""),"",IFERROR(INDEX(Vöruskrá!N:N,MATCH(B576,Vöruskrá!B:B,0))*C576/100000,""))</f>
        <v>0.62337599999999993</v>
      </c>
      <c r="L576" s="215">
        <f>IF(OR(B576="",C576=""),"",IFERROR(INDEX(Vöruskrá!O:O,MATCH(B576,Vöruskrá!B:B,0))*C576/100000,""))</f>
        <v>0.45021600000000001</v>
      </c>
      <c r="M576" s="215">
        <f>IF(OR(B576="",C576=""),"",IFERROR(INDEX(Vöruskrá!P:P,MATCH(B576,Vöruskrá!B:B,0))*C576/100000,""))</f>
        <v>0</v>
      </c>
      <c r="N576" s="215">
        <f>IF(OR(B576="",C576=""),"",IFERROR(INDEX(Vöruskrá!Q:Q,MATCH(B576,Vöruskrá!B:B,0))*C576/100000,""))</f>
        <v>0.31168799999999997</v>
      </c>
      <c r="O576" s="216">
        <f>IF(OR(B576="",C576=""),"",IFERROR(C576/1000*INDEX(Vöruskrá!R:R,MATCH(B576,Vöruskrá!B:B,0))/1000,""))</f>
        <v>0</v>
      </c>
      <c r="P576" s="217"/>
      <c r="Q576" s="203"/>
      <c r="R576" s="27"/>
    </row>
    <row r="577" spans="1:18">
      <c r="A577" s="219"/>
      <c r="B577" s="219" t="s">
        <v>3668</v>
      </c>
      <c r="C577" s="220">
        <v>433</v>
      </c>
      <c r="D577" s="214">
        <f>IF(B577="","",IFERROR(INDEX(Vöruskrá!F:F,MATCH(B577,Vöruskrá!B:B,0)),""))</f>
        <v>0</v>
      </c>
      <c r="E577" s="214" t="str">
        <f>IF(B577="","",IFERROR(IF(INDEX(Vöruskrá!G:G,MATCH(B577,Vöruskrá!B:B,0))="","Engir skráðir",INDEX(Vöruskrá!G:G,MATCH(B577,Vöruskrá!B:B,0))),"Engir skráðir"))</f>
        <v>Engir skráðir</v>
      </c>
      <c r="F577" s="214">
        <f>IF(B577="","",IFERROR(INDEX(Vöruskrá!H:H,MATCH(B577,Vöruskrá!B:B,0)),""))</f>
        <v>0</v>
      </c>
      <c r="G577" s="215">
        <f>IF(OR(B577="",C577=""),"",IFERROR(INDEX(Vöruskrá!J:J,MATCH(B577,Vöruskrá!B:B,0))*C577/100000,""))</f>
        <v>0</v>
      </c>
      <c r="H577" s="215">
        <f>IF(OR(B577="",C577=""),"",IFERROR(INDEX(Vöruskrá!K:K,MATCH(B577,Vöruskrá!B:B,0))*C577/100000,""))</f>
        <v>0</v>
      </c>
      <c r="I577" s="215">
        <f>IF(OR(B577="",C577=""),"",IFERROR(INDEX(Vöruskrá!L:L,MATCH(B577,Vöruskrá!B:B,0))*C577/100000,""))</f>
        <v>0</v>
      </c>
      <c r="J577" s="215">
        <f>IF(OR(B577="",C577=""),"",IFERROR(INDEX(Vöruskrá!M:M,MATCH(B577,Vöruskrá!B:B,0))*C577/100000,""))</f>
        <v>0</v>
      </c>
      <c r="K577" s="215">
        <f>IF(OR(B577="",C577=""),"",IFERROR(INDEX(Vöruskrá!N:N,MATCH(B577,Vöruskrá!B:B,0))*C577/100000,""))</f>
        <v>0</v>
      </c>
      <c r="L577" s="215">
        <f>IF(OR(B577="",C577=""),"",IFERROR(INDEX(Vöruskrá!O:O,MATCH(B577,Vöruskrá!B:B,0))*C577/100000,""))</f>
        <v>0</v>
      </c>
      <c r="M577" s="215">
        <f>IF(OR(B577="",C577=""),"",IFERROR(INDEX(Vöruskrá!P:P,MATCH(B577,Vöruskrá!B:B,0))*C577/100000,""))</f>
        <v>0</v>
      </c>
      <c r="N577" s="215">
        <f>IF(OR(B577="",C577=""),"",IFERROR(INDEX(Vöruskrá!Q:Q,MATCH(B577,Vöruskrá!B:B,0))*C577/100000,""))</f>
        <v>0</v>
      </c>
      <c r="O577" s="216">
        <f>IF(OR(B577="",C577=""),"",IFERROR(C577/1000*INDEX(Vöruskrá!R:R,MATCH(B577,Vöruskrá!B:B,0))/1000,""))</f>
        <v>0</v>
      </c>
      <c r="P577" s="219"/>
      <c r="Q577" s="204"/>
      <c r="R577" s="6"/>
    </row>
    <row r="578" spans="1:18">
      <c r="A578" s="217"/>
      <c r="B578" s="217" t="s">
        <v>1017</v>
      </c>
      <c r="C578" s="218">
        <v>866</v>
      </c>
      <c r="D578" s="214" t="str">
        <f>IF(B578="","",IFERROR(INDEX(Vöruskrá!F:F,MATCH(B578,Vöruskrá!B:B,0)),""))</f>
        <v>Hvítlaukur</v>
      </c>
      <c r="E578" s="214" t="str">
        <f>IF(B578="","",IFERROR(IF(INDEX(Vöruskrá!G:G,MATCH(B578,Vöruskrá!B:B,0))="","Engir skráðir",INDEX(Vöruskrá!G:G,MATCH(B578,Vöruskrá!B:B,0))),"Engir skráðir"))</f>
        <v>Engir skráðir</v>
      </c>
      <c r="F578" s="214">
        <f>IF(B578="","",IFERROR(INDEX(Vöruskrá!H:H,MATCH(B578,Vöruskrá!B:B,0)),""))</f>
        <v>0</v>
      </c>
      <c r="G578" s="215">
        <f>IF(OR(B578="",C578=""),"",IFERROR(INDEX(Vöruskrá!J:J,MATCH(B578,Vöruskrá!B:B,0))*C578/100000,""))</f>
        <v>1.29034</v>
      </c>
      <c r="H578" s="215">
        <f>IF(OR(B578="",C578=""),"",IFERROR(INDEX(Vöruskrá!K:K,MATCH(B578,Vöruskrá!B:B,0))*C578/100000,""))</f>
        <v>4.3299999999999996E-3</v>
      </c>
      <c r="I578" s="215">
        <f>IF(OR(B578="",C578=""),"",IFERROR(INDEX(Vöruskrá!L:L,MATCH(B578,Vöruskrá!B:B,0))*C578/100000,""))</f>
        <v>8.6600000000000012E-4</v>
      </c>
      <c r="J578" s="215">
        <f>IF(OR(B578="",C578=""),"",IFERROR(INDEX(Vöruskrá!M:M,MATCH(B578,Vöruskrá!B:B,0))*C578/100000,""))</f>
        <v>0.28664600000000001</v>
      </c>
      <c r="K578" s="215">
        <f>IF(OR(B578="",C578=""),"",IFERROR(INDEX(Vöruskrá!N:N,MATCH(B578,Vöruskrá!B:B,0))*C578/100000,""))</f>
        <v>8.6599999999999993E-3</v>
      </c>
      <c r="L578" s="215">
        <f>IF(OR(B578="",C578=""),"",IFERROR(INDEX(Vöruskrá!O:O,MATCH(B578,Vöruskrá!B:B,0))*C578/100000,""))</f>
        <v>5.5424000000000008E-2</v>
      </c>
      <c r="M578" s="215">
        <f>IF(OR(B578="",C578=""),"",IFERROR(INDEX(Vöruskrá!P:P,MATCH(B578,Vöruskrá!B:B,0))*C578/100000,""))</f>
        <v>0</v>
      </c>
      <c r="N578" s="215">
        <f>IF(OR(B578="",C578=""),"",IFERROR(INDEX(Vöruskrá!Q:Q,MATCH(B578,Vöruskrá!B:B,0))*C578/100000,""))</f>
        <v>1.8186000000000001E-2</v>
      </c>
      <c r="O578" s="216">
        <f>IF(OR(B578="",C578=""),"",IFERROR(C578/1000*INDEX(Vöruskrá!R:R,MATCH(B578,Vöruskrá!B:B,0))/1000,""))</f>
        <v>0</v>
      </c>
      <c r="P578" s="217"/>
      <c r="Q578" s="203"/>
      <c r="R578" s="27"/>
    </row>
    <row r="579" spans="1:18">
      <c r="A579" s="219"/>
      <c r="B579" s="219" t="s">
        <v>3655</v>
      </c>
      <c r="C579" s="220">
        <v>433</v>
      </c>
      <c r="D579" s="214">
        <f>IF(B579="","",IFERROR(INDEX(Vöruskrá!F:F,MATCH(B579,Vöruskrá!B:B,0)),""))</f>
        <v>0</v>
      </c>
      <c r="E579" s="214" t="str">
        <f>IF(B579="","",IFERROR(IF(INDEX(Vöruskrá!G:G,MATCH(B579,Vöruskrá!B:B,0))="","Engir skráðir",INDEX(Vöruskrá!G:G,MATCH(B579,Vöruskrá!B:B,0))),"Engir skráðir"))</f>
        <v>Engir skráðir</v>
      </c>
      <c r="F579" s="214">
        <f>IF(B579="","",IFERROR(INDEX(Vöruskrá!H:H,MATCH(B579,Vöruskrá!B:B,0)),""))</f>
        <v>0</v>
      </c>
      <c r="G579" s="215">
        <f>IF(OR(B579="",C579=""),"",IFERROR(INDEX(Vöruskrá!J:J,MATCH(B579,Vöruskrá!B:B,0))*C579/100000,""))</f>
        <v>0</v>
      </c>
      <c r="H579" s="215">
        <f>IF(OR(B579="",C579=""),"",IFERROR(INDEX(Vöruskrá!K:K,MATCH(B579,Vöruskrá!B:B,0))*C579/100000,""))</f>
        <v>0</v>
      </c>
      <c r="I579" s="215">
        <f>IF(OR(B579="",C579=""),"",IFERROR(INDEX(Vöruskrá!L:L,MATCH(B579,Vöruskrá!B:B,0))*C579/100000,""))</f>
        <v>0</v>
      </c>
      <c r="J579" s="215">
        <f>IF(OR(B579="",C579=""),"",IFERROR(INDEX(Vöruskrá!M:M,MATCH(B579,Vöruskrá!B:B,0))*C579/100000,""))</f>
        <v>0</v>
      </c>
      <c r="K579" s="215">
        <f>IF(OR(B579="",C579=""),"",IFERROR(INDEX(Vöruskrá!N:N,MATCH(B579,Vöruskrá!B:B,0))*C579/100000,""))</f>
        <v>0</v>
      </c>
      <c r="L579" s="215">
        <f>IF(OR(B579="",C579=""),"",IFERROR(INDEX(Vöruskrá!O:O,MATCH(B579,Vöruskrá!B:B,0))*C579/100000,""))</f>
        <v>0</v>
      </c>
      <c r="M579" s="215">
        <f>IF(OR(B579="",C579=""),"",IFERROR(INDEX(Vöruskrá!P:P,MATCH(B579,Vöruskrá!B:B,0))*C579/100000,""))</f>
        <v>0</v>
      </c>
      <c r="N579" s="215">
        <f>IF(OR(B579="",C579=""),"",IFERROR(INDEX(Vöruskrá!Q:Q,MATCH(B579,Vöruskrá!B:B,0))*C579/100000,""))</f>
        <v>0</v>
      </c>
      <c r="O579" s="216">
        <f>IF(OR(B579="",C579=""),"",IFERROR(C579/1000*INDEX(Vöruskrá!R:R,MATCH(B579,Vöruskrá!B:B,0))/1000,""))</f>
        <v>0</v>
      </c>
      <c r="P579" s="219"/>
      <c r="Q579" s="204"/>
      <c r="R579" s="6"/>
    </row>
    <row r="580" spans="1:18">
      <c r="A580" s="217"/>
      <c r="B580" s="217" t="s">
        <v>299</v>
      </c>
      <c r="C580" s="218">
        <v>433</v>
      </c>
      <c r="D580" s="214" t="str">
        <f>IF(B580="","",IFERROR(INDEX(Vöruskrá!F:F,MATCH(B580,Vöruskrá!B:B,0)),""))</f>
        <v>Salt (salt, kekkjavarnarefni E535, lyftiefni E500).</v>
      </c>
      <c r="E580" s="214" t="str">
        <f>IF(B580="","",IFERROR(IF(INDEX(Vöruskrá!G:G,MATCH(B580,Vöruskrá!B:B,0))="","Engir skráðir",INDEX(Vöruskrá!G:G,MATCH(B580,Vöruskrá!B:B,0))),"Engir skráðir"))</f>
        <v>Engir skráðir</v>
      </c>
      <c r="F580" s="214" t="str">
        <f>IF(B580="","",IFERROR(INDEX(Vöruskrá!H:H,MATCH(B580,Vöruskrá!B:B,0)),""))</f>
        <v>Framleitt á svæði þar sem unnið er með mjólk, glúten, egg, sesam, sellerí, soja og sinnep.</v>
      </c>
      <c r="G580" s="215">
        <f>IF(OR(B580="",C580=""),"",IFERROR(INDEX(Vöruskrá!J:J,MATCH(B580,Vöruskrá!B:B,0))*C580/100000,""))</f>
        <v>0</v>
      </c>
      <c r="H580" s="215">
        <f>IF(OR(B580="",C580=""),"",IFERROR(INDEX(Vöruskrá!K:K,MATCH(B580,Vöruskrá!B:B,0))*C580/100000,""))</f>
        <v>0</v>
      </c>
      <c r="I580" s="215">
        <f>IF(OR(B580="",C580=""),"",IFERROR(INDEX(Vöruskrá!L:L,MATCH(B580,Vöruskrá!B:B,0))*C580/100000,""))</f>
        <v>0</v>
      </c>
      <c r="J580" s="215">
        <f>IF(OR(B580="",C580=""),"",IFERROR(INDEX(Vöruskrá!M:M,MATCH(B580,Vöruskrá!B:B,0))*C580/100000,""))</f>
        <v>0</v>
      </c>
      <c r="K580" s="215">
        <f>IF(OR(B580="",C580=""),"",IFERROR(INDEX(Vöruskrá!N:N,MATCH(B580,Vöruskrá!B:B,0))*C580/100000,""))</f>
        <v>0</v>
      </c>
      <c r="L580" s="215">
        <f>IF(OR(B580="",C580=""),"",IFERROR(INDEX(Vöruskrá!O:O,MATCH(B580,Vöruskrá!B:B,0))*C580/100000,""))</f>
        <v>0</v>
      </c>
      <c r="M580" s="215">
        <f>IF(OR(B580="",C580=""),"",IFERROR(INDEX(Vöruskrá!P:P,MATCH(B580,Vöruskrá!B:B,0))*C580/100000,""))</f>
        <v>0.433</v>
      </c>
      <c r="N580" s="215">
        <f>IF(OR(B580="",C580=""),"",IFERROR(INDEX(Vöruskrá!Q:Q,MATCH(B580,Vöruskrá!B:B,0))*C580/100000,""))</f>
        <v>0</v>
      </c>
      <c r="O580" s="216">
        <f>IF(OR(B580="",C580=""),"",IFERROR(C580/1000*INDEX(Vöruskrá!R:R,MATCH(B580,Vöruskrá!B:B,0))/1000,""))</f>
        <v>0</v>
      </c>
      <c r="P580" s="217"/>
      <c r="Q580" s="250"/>
      <c r="R580" s="251"/>
    </row>
    <row r="581" spans="1:18" ht="62.5">
      <c r="A581" s="176" t="s">
        <v>3763</v>
      </c>
      <c r="B581" s="176"/>
      <c r="C581" s="177"/>
      <c r="D581" s="211" t="str">
        <f>_xlfn.TEXTJOIN(" | ",TRUE,D582:D589)</f>
        <v>0 | 0 | 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0 | Salt (salt, kekkjavarnarefni E535, lyftiefni E500).</v>
      </c>
      <c r="E581" s="211" t="str" cm="1">
        <f t="array" ref="E581">IFERROR(_xlfn.TEXTJOIN(", ",TRUE,_xlfn.UNIQUE(_xlfn._xlws.FILTER(E582:E589,(E582:E589&lt;&gt;"Engir skráðir")*(E582:E589&lt;&gt;"")))),"Engir skráðir")</f>
        <v>Engir, Sinnep</v>
      </c>
      <c r="F581" s="211"/>
      <c r="G581" s="212">
        <f>IFERROR(SUM(G582:G589)/(SUM($C$582:$C$589)/100000),"")</f>
        <v>27.700749999999999</v>
      </c>
      <c r="H581" s="212">
        <f>IFERROR(SUM(H582:H589)/(SUM($C$582:$C$589)/100000),"")</f>
        <v>2.301415</v>
      </c>
      <c r="I581" s="212">
        <f>IFERROR(SUM(I582:I589)/(SUM($C$582:$C$589)/100000),"")</f>
        <v>0.14738100000000001</v>
      </c>
      <c r="J581" s="212">
        <f>IFERROR(SUM(J582:J589)/(SUM($C$582:$C$589)/100000),"")</f>
        <v>1.5986550000000002</v>
      </c>
      <c r="K581" s="212">
        <f>IFERROR(SUM(K582:K589)/(SUM($C$582:$C$589)/100000),"")</f>
        <v>1.2245189999999997</v>
      </c>
      <c r="L581" s="212">
        <f>IFERROR(SUM(L582:L589)/(SUM($C$582:$C$589)/100000),"")</f>
        <v>0.18519000000000002</v>
      </c>
      <c r="M581" s="212">
        <f>IFERROR(SUM(M582:M589)/(SUM($C$582:$C$589)/100000),"")</f>
        <v>0.65034799999999993</v>
      </c>
      <c r="N581" s="212">
        <f>IFERROR(SUM(N582:N589)/(SUM($C$582:$C$589)/100000),"")</f>
        <v>0.15495100000000001</v>
      </c>
      <c r="O581" s="213" t="str">
        <f>IF(OR(B581="",C581=""),"",IFERROR(C581/1000*INDEX(Vöruskrá!R:R,MATCH(B581,Vöruskrá!B:B,0))/1000,""))</f>
        <v/>
      </c>
      <c r="P581" s="245" t="s">
        <v>3764</v>
      </c>
      <c r="Q581" s="244" t="s">
        <v>3925</v>
      </c>
      <c r="R581" s="243" t="s">
        <v>3926</v>
      </c>
    </row>
    <row r="582" spans="1:18">
      <c r="A582" s="217"/>
      <c r="B582" s="217" t="s">
        <v>3665</v>
      </c>
      <c r="C582" s="218">
        <v>45351</v>
      </c>
      <c r="D582" s="214">
        <f>IF(B582="","",IFERROR(INDEX(Vöruskrá!F:F,MATCH(B582,Vöruskrá!B:B,0)),""))</f>
        <v>0</v>
      </c>
      <c r="E582" s="214" t="str">
        <f>IF(B582="","",IFERROR(IF(INDEX(Vöruskrá!G:G,MATCH(B582,Vöruskrá!B:B,0))="","Engir skráðir",INDEX(Vöruskrá!G:G,MATCH(B582,Vöruskrá!B:B,0))),"Engir skráðir"))</f>
        <v>Engir skráðir</v>
      </c>
      <c r="F582" s="214">
        <f>IF(B582="","",IFERROR(INDEX(Vöruskrá!H:H,MATCH(B582,Vöruskrá!B:B,0)),""))</f>
        <v>0</v>
      </c>
      <c r="G582" s="215">
        <f>IF(OR(B582="",C582=""),"",IFERROR(INDEX(Vöruskrá!J:J,MATCH(B582,Vöruskrá!B:B,0))*C582/100000,""))</f>
        <v>0</v>
      </c>
      <c r="H582" s="215">
        <f>IF(OR(B582="",C582=""),"",IFERROR(INDEX(Vöruskrá!K:K,MATCH(B582,Vöruskrá!B:B,0))*C582/100000,""))</f>
        <v>0</v>
      </c>
      <c r="I582" s="215">
        <f>IF(OR(B582="",C582=""),"",IFERROR(INDEX(Vöruskrá!L:L,MATCH(B582,Vöruskrá!B:B,0))*C582/100000,""))</f>
        <v>0</v>
      </c>
      <c r="J582" s="215">
        <f>IF(OR(B582="",C582=""),"",IFERROR(INDEX(Vöruskrá!M:M,MATCH(B582,Vöruskrá!B:B,0))*C582/100000,""))</f>
        <v>0</v>
      </c>
      <c r="K582" s="215">
        <f>IF(OR(B582="",C582=""),"",IFERROR(INDEX(Vöruskrá!N:N,MATCH(B582,Vöruskrá!B:B,0))*C582/100000,""))</f>
        <v>0</v>
      </c>
      <c r="L582" s="215">
        <f>IF(OR(B582="",C582=""),"",IFERROR(INDEX(Vöruskrá!O:O,MATCH(B582,Vöruskrá!B:B,0))*C582/100000,""))</f>
        <v>0</v>
      </c>
      <c r="M582" s="215">
        <f>IF(OR(B582="",C582=""),"",IFERROR(INDEX(Vöruskrá!P:P,MATCH(B582,Vöruskrá!B:B,0))*C582/100000,""))</f>
        <v>0</v>
      </c>
      <c r="N582" s="215">
        <f>IF(OR(B582="",C582=""),"",IFERROR(INDEX(Vöruskrá!Q:Q,MATCH(B582,Vöruskrá!B:B,0))*C582/100000,""))</f>
        <v>0</v>
      </c>
      <c r="O582" s="216">
        <f>IF(OR(B582="",C582=""),"",IFERROR(C582/1000*INDEX(Vöruskrá!R:R,MATCH(B582,Vöruskrá!B:B,0))/1000,""))</f>
        <v>0</v>
      </c>
      <c r="P582" s="217"/>
      <c r="Q582" s="252"/>
      <c r="R582" s="253"/>
    </row>
    <row r="583" spans="1:18">
      <c r="A583" s="219"/>
      <c r="B583" s="219" t="s">
        <v>3669</v>
      </c>
      <c r="C583" s="220">
        <v>30234</v>
      </c>
      <c r="D583" s="214">
        <f>IF(B583="","",IFERROR(INDEX(Vöruskrá!F:F,MATCH(B583,Vöruskrá!B:B,0)),""))</f>
        <v>0</v>
      </c>
      <c r="E583" s="214" t="str">
        <f>IF(B583="","",IFERROR(IF(INDEX(Vöruskrá!G:G,MATCH(B583,Vöruskrá!B:B,0))="","Engir skráðir",INDEX(Vöruskrá!G:G,MATCH(B583,Vöruskrá!B:B,0))),"Engir skráðir"))</f>
        <v>Engir skráðir</v>
      </c>
      <c r="F583" s="214">
        <f>IF(B583="","",IFERROR(INDEX(Vöruskrá!H:H,MATCH(B583,Vöruskrá!B:B,0)),""))</f>
        <v>0</v>
      </c>
      <c r="G583" s="215">
        <f>IF(OR(B583="",C583=""),"",IFERROR(INDEX(Vöruskrá!J:J,MATCH(B583,Vöruskrá!B:B,0))*C583/100000,""))</f>
        <v>0</v>
      </c>
      <c r="H583" s="215">
        <f>IF(OR(B583="",C583=""),"",IFERROR(INDEX(Vöruskrá!K:K,MATCH(B583,Vöruskrá!B:B,0))*C583/100000,""))</f>
        <v>0</v>
      </c>
      <c r="I583" s="215">
        <f>IF(OR(B583="",C583=""),"",IFERROR(INDEX(Vöruskrá!L:L,MATCH(B583,Vöruskrá!B:B,0))*C583/100000,""))</f>
        <v>0</v>
      </c>
      <c r="J583" s="215">
        <f>IF(OR(B583="",C583=""),"",IFERROR(INDEX(Vöruskrá!M:M,MATCH(B583,Vöruskrá!B:B,0))*C583/100000,""))</f>
        <v>0</v>
      </c>
      <c r="K583" s="215">
        <f>IF(OR(B583="",C583=""),"",IFERROR(INDEX(Vöruskrá!N:N,MATCH(B583,Vöruskrá!B:B,0))*C583/100000,""))</f>
        <v>0</v>
      </c>
      <c r="L583" s="215">
        <f>IF(OR(B583="",C583=""),"",IFERROR(INDEX(Vöruskrá!O:O,MATCH(B583,Vöruskrá!B:B,0))*C583/100000,""))</f>
        <v>0</v>
      </c>
      <c r="M583" s="215">
        <f>IF(OR(B583="",C583=""),"",IFERROR(INDEX(Vöruskrá!P:P,MATCH(B583,Vöruskrá!B:B,0))*C583/100000,""))</f>
        <v>0</v>
      </c>
      <c r="N583" s="215">
        <f>IF(OR(B583="",C583=""),"",IFERROR(INDEX(Vöruskrá!Q:Q,MATCH(B583,Vöruskrá!B:B,0))*C583/100000,""))</f>
        <v>0</v>
      </c>
      <c r="O583" s="216">
        <f>IF(OR(B583="",C583=""),"",IFERROR(C583/1000*INDEX(Vöruskrá!R:R,MATCH(B583,Vöruskrá!B:B,0))/1000,""))</f>
        <v>0</v>
      </c>
      <c r="P583" s="219"/>
      <c r="Q583" s="204"/>
      <c r="R583" s="6"/>
    </row>
    <row r="584" spans="1:18">
      <c r="A584" s="217"/>
      <c r="B584" s="217" t="s">
        <v>627</v>
      </c>
      <c r="C584" s="218">
        <v>7559</v>
      </c>
      <c r="D584" s="214" t="str">
        <f>IF(B584="","",IFERROR(INDEX(Vöruskrá!F:F,MATCH(B584,Vöruskrá!B:B,0)),""))</f>
        <v>Hvítkál (64%), gulrætur (13%), ananas, gúrka (8%), appelsínusósa (sykur, vatn, sítrónusýra E330, bragðefni, bindiefni E440, rotvarnarefni E202, E211)</v>
      </c>
      <c r="E584" s="214" t="str">
        <f>IF(B584="","",IFERROR(IF(INDEX(Vöruskrá!G:G,MATCH(B584,Vöruskrá!B:B,0))="","Engir skráðir",INDEX(Vöruskrá!G:G,MATCH(B584,Vöruskrá!B:B,0))),"Engir skráðir"))</f>
        <v>Engir skráðir</v>
      </c>
      <c r="F584" s="214">
        <f>IF(B584="","",IFERROR(INDEX(Vöruskrá!H:H,MATCH(B584,Vöruskrá!B:B,0)),""))</f>
        <v>0</v>
      </c>
      <c r="G584" s="215">
        <f>IF(OR(B584="",C584=""),"",IFERROR(INDEX(Vöruskrá!J:J,MATCH(B584,Vöruskrá!B:B,0))*C584/100000,""))</f>
        <v>3.7795000000000001</v>
      </c>
      <c r="H584" s="215">
        <f>IF(OR(B584="",C584=""),"",IFERROR(INDEX(Vöruskrá!K:K,MATCH(B584,Vöruskrá!B:B,0))*C584/100000,""))</f>
        <v>1.5118000000000001E-2</v>
      </c>
      <c r="I584" s="215">
        <f>IF(OR(B584="",C584=""),"",IFERROR(INDEX(Vöruskrá!L:L,MATCH(B584,Vöruskrá!B:B,0))*C584/100000,""))</f>
        <v>0</v>
      </c>
      <c r="J584" s="215">
        <f>IF(OR(B584="",C584=""),"",IFERROR(INDEX(Vöruskrá!M:M,MATCH(B584,Vöruskrá!B:B,0))*C584/100000,""))</f>
        <v>0.74834100000000003</v>
      </c>
      <c r="K584" s="215">
        <f>IF(OR(B584="",C584=""),"",IFERROR(INDEX(Vöruskrá!N:N,MATCH(B584,Vöruskrá!B:B,0))*C584/100000,""))</f>
        <v>0.73322299999999985</v>
      </c>
      <c r="L584" s="215">
        <f>IF(OR(B584="",C584=""),"",IFERROR(INDEX(Vöruskrá!O:O,MATCH(B584,Vöruskrá!B:B,0))*C584/100000,""))</f>
        <v>7.5590000000000004E-2</v>
      </c>
      <c r="M584" s="215">
        <f>IF(OR(B584="",C584=""),"",IFERROR(INDEX(Vöruskrá!P:P,MATCH(B584,Vöruskrá!B:B,0))*C584/100000,""))</f>
        <v>0</v>
      </c>
      <c r="N584" s="215">
        <f>IF(OR(B584="",C584=""),"",IFERROR(INDEX(Vöruskrá!Q:Q,MATCH(B584,Vöruskrá!B:B,0))*C584/100000,""))</f>
        <v>0</v>
      </c>
      <c r="O584" s="216">
        <f>IF(OR(B584="",C584=""),"",IFERROR(C584/1000*INDEX(Vöruskrá!R:R,MATCH(B584,Vöruskrá!B:B,0))/1000,""))</f>
        <v>0</v>
      </c>
      <c r="P584" s="217"/>
      <c r="Q584" s="203"/>
      <c r="R584" s="27"/>
    </row>
    <row r="585" spans="1:18">
      <c r="A585" s="219"/>
      <c r="B585" s="219" t="s">
        <v>500</v>
      </c>
      <c r="C585" s="220">
        <v>7559</v>
      </c>
      <c r="D585" s="214" t="str">
        <f>IF(B585="","",IFERROR(INDEX(Vöruskrá!F:F,MATCH(B585,Vöruskrá!B:B,0)),""))</f>
        <v>Ferskir tómatar</v>
      </c>
      <c r="E585" s="214" t="str">
        <f>IF(B585="","",IFERROR(IF(INDEX(Vöruskrá!G:G,MATCH(B585,Vöruskrá!B:B,0))="","Engir skráðir",INDEX(Vöruskrá!G:G,MATCH(B585,Vöruskrá!B:B,0))),"Engir skráðir"))</f>
        <v>Engir</v>
      </c>
      <c r="F585" s="214">
        <f>IF(B585="","",IFERROR(INDEX(Vöruskrá!H:H,MATCH(B585,Vöruskrá!B:B,0)),""))</f>
        <v>0</v>
      </c>
      <c r="G585" s="215">
        <f>IF(OR(B585="",C585=""),"",IFERROR(INDEX(Vöruskrá!J:J,MATCH(B585,Vöruskrá!B:B,0))*C585/100000,""))</f>
        <v>1.3606199999999999</v>
      </c>
      <c r="H585" s="215">
        <f>IF(OR(B585="",C585=""),"",IFERROR(INDEX(Vöruskrá!K:K,MATCH(B585,Vöruskrá!B:B,0))*C585/100000,""))</f>
        <v>1.5118000000000001E-2</v>
      </c>
      <c r="I585" s="215">
        <f>IF(OR(B585="",C585=""),"",IFERROR(INDEX(Vöruskrá!L:L,MATCH(B585,Vöruskrá!B:B,0))*C585/100000,""))</f>
        <v>0</v>
      </c>
      <c r="J585" s="215">
        <f>IF(OR(B585="",C585=""),"",IFERROR(INDEX(Vöruskrá!M:M,MATCH(B585,Vöruskrá!B:B,0))*C585/100000,""))</f>
        <v>0.29480099999999998</v>
      </c>
      <c r="K585" s="215">
        <f>IF(OR(B585="",C585=""),"",IFERROR(INDEX(Vöruskrá!N:N,MATCH(B585,Vöruskrá!B:B,0))*C585/100000,""))</f>
        <v>0.19653400000000001</v>
      </c>
      <c r="L585" s="215">
        <f>IF(OR(B585="",C585=""),"",IFERROR(INDEX(Vöruskrá!O:O,MATCH(B585,Vöruskrá!B:B,0))*C585/100000,""))</f>
        <v>6.8031000000000008E-2</v>
      </c>
      <c r="M585" s="215">
        <f>IF(OR(B585="",C585=""),"",IFERROR(INDEX(Vöruskrá!P:P,MATCH(B585,Vöruskrá!B:B,0))*C585/100000,""))</f>
        <v>0</v>
      </c>
      <c r="N585" s="215">
        <f>IF(OR(B585="",C585=""),"",IFERROR(INDEX(Vöruskrá!Q:Q,MATCH(B585,Vöruskrá!B:B,0))*C585/100000,""))</f>
        <v>9.0707999999999997E-2</v>
      </c>
      <c r="O585" s="216">
        <f>IF(OR(B585="",C585=""),"",IFERROR(C585/1000*INDEX(Vöruskrá!R:R,MATCH(B585,Vöruskrá!B:B,0))/1000,""))</f>
        <v>0</v>
      </c>
      <c r="P585" s="219"/>
      <c r="Q585" s="204"/>
      <c r="R585" s="6"/>
    </row>
    <row r="586" spans="1:18">
      <c r="A586" s="217"/>
      <c r="B586" s="217" t="s">
        <v>757</v>
      </c>
      <c r="C586" s="218">
        <v>3779</v>
      </c>
      <c r="D586" s="214" t="str">
        <f>IF(B586="","",IFERROR(INDEX(Vöruskrá!F:F,MATCH(B586,Vöruskrá!B:B,0)),""))</f>
        <v>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v>
      </c>
      <c r="E586" s="214" t="str">
        <f>IF(B586="","",IFERROR(IF(INDEX(Vöruskrá!G:G,MATCH(B586,Vöruskrá!B:B,0))="","Engir skráðir",INDEX(Vöruskrá!G:G,MATCH(B586,Vöruskrá!B:B,0))),"Engir skráðir"))</f>
        <v>Sinnep</v>
      </c>
      <c r="F586" s="214">
        <f>IF(B586="","",IFERROR(INDEX(Vöruskrá!H:H,MATCH(B586,Vöruskrá!B:B,0)),""))</f>
        <v>0</v>
      </c>
      <c r="G586" s="215">
        <f>IF(OR(B586="",C586=""),"",IFERROR(INDEX(Vöruskrá!J:J,MATCH(B586,Vöruskrá!B:B,0))*C586/100000,""))</f>
        <v>21.049029999999998</v>
      </c>
      <c r="H586" s="215">
        <f>IF(OR(B586="",C586=""),"",IFERROR(INDEX(Vöruskrá!K:K,MATCH(B586,Vöruskrá!B:B,0))*C586/100000,""))</f>
        <v>2.2673999999999999</v>
      </c>
      <c r="I586" s="215">
        <f>IF(OR(B586="",C586=""),"",IFERROR(INDEX(Vöruskrá!L:L,MATCH(B586,Vöruskrá!B:B,0))*C586/100000,""))</f>
        <v>0.14738100000000001</v>
      </c>
      <c r="J586" s="215">
        <f>IF(OR(B586="",C586=""),"",IFERROR(INDEX(Vöruskrá!M:M,MATCH(B586,Vöruskrá!B:B,0))*C586/100000,""))</f>
        <v>0.20406600000000003</v>
      </c>
      <c r="K586" s="215">
        <f>IF(OR(B586="",C586=""),"",IFERROR(INDEX(Vöruskrá!N:N,MATCH(B586,Vöruskrá!B:B,0))*C586/100000,""))</f>
        <v>0.136044</v>
      </c>
      <c r="L586" s="215">
        <f>IF(OR(B586="",C586=""),"",IFERROR(INDEX(Vöruskrá!O:O,MATCH(B586,Vöruskrá!B:B,0))*C586/100000,""))</f>
        <v>0</v>
      </c>
      <c r="M586" s="215">
        <f>IF(OR(B586="",C586=""),"",IFERROR(INDEX(Vöruskrá!P:P,MATCH(B586,Vöruskrá!B:B,0))*C586/100000,""))</f>
        <v>4.5347999999999999E-2</v>
      </c>
      <c r="N586" s="215">
        <f>IF(OR(B586="",C586=""),"",IFERROR(INDEX(Vöruskrá!Q:Q,MATCH(B586,Vöruskrá!B:B,0))*C586/100000,""))</f>
        <v>0</v>
      </c>
      <c r="O586" s="216">
        <f>IF(OR(B586="",C586=""),"",IFERROR(C586/1000*INDEX(Vöruskrá!R:R,MATCH(B586,Vöruskrá!B:B,0))/1000,""))</f>
        <v>0</v>
      </c>
      <c r="P586" s="217"/>
      <c r="Q586" s="203"/>
      <c r="R586" s="27"/>
    </row>
    <row r="587" spans="1:18">
      <c r="A587" s="219"/>
      <c r="B587" s="219" t="s">
        <v>1010</v>
      </c>
      <c r="C587" s="220">
        <v>3779</v>
      </c>
      <c r="D587" s="214" t="str">
        <f>IF(B587="","",IFERROR(INDEX(Vöruskrá!F:F,MATCH(B587,Vöruskrá!B:B,0)),""))</f>
        <v>Laukur</v>
      </c>
      <c r="E587" s="214" t="str">
        <f>IF(B587="","",IFERROR(IF(INDEX(Vöruskrá!G:G,MATCH(B587,Vöruskrá!B:B,0))="","Engir skráðir",INDEX(Vöruskrá!G:G,MATCH(B587,Vöruskrá!B:B,0))),"Engir skráðir"))</f>
        <v>Engir skráðir</v>
      </c>
      <c r="F587" s="214">
        <f>IF(B587="","",IFERROR(INDEX(Vöruskrá!H:H,MATCH(B587,Vöruskrá!B:B,0)),""))</f>
        <v>0</v>
      </c>
      <c r="G587" s="215">
        <f>IF(OR(B587="",C587=""),"",IFERROR(INDEX(Vöruskrá!J:J,MATCH(B587,Vöruskrá!B:B,0))*C587/100000,""))</f>
        <v>1.5116000000000001</v>
      </c>
      <c r="H587" s="215">
        <f>IF(OR(B587="",C587=""),"",IFERROR(INDEX(Vöruskrá!K:K,MATCH(B587,Vöruskrá!B:B,0))*C587/100000,""))</f>
        <v>3.7790000000000002E-3</v>
      </c>
      <c r="I587" s="215">
        <f>IF(OR(B587="",C587=""),"",IFERROR(INDEX(Vöruskrá!L:L,MATCH(B587,Vöruskrá!B:B,0))*C587/100000,""))</f>
        <v>0</v>
      </c>
      <c r="J587" s="215">
        <f>IF(OR(B587="",C587=""),"",IFERROR(INDEX(Vöruskrá!M:M,MATCH(B587,Vöruskrá!B:B,0))*C587/100000,""))</f>
        <v>0.35144700000000006</v>
      </c>
      <c r="K587" s="215">
        <f>IF(OR(B587="",C587=""),"",IFERROR(INDEX(Vöruskrá!N:N,MATCH(B587,Vöruskrá!B:B,0))*C587/100000,""))</f>
        <v>0.158718</v>
      </c>
      <c r="L587" s="215">
        <f>IF(OR(B587="",C587=""),"",IFERROR(INDEX(Vöruskrá!O:O,MATCH(B587,Vöruskrá!B:B,0))*C587/100000,""))</f>
        <v>4.1569000000000009E-2</v>
      </c>
      <c r="M587" s="215">
        <f>IF(OR(B587="",C587=""),"",IFERROR(INDEX(Vöruskrá!P:P,MATCH(B587,Vöruskrá!B:B,0))*C587/100000,""))</f>
        <v>0</v>
      </c>
      <c r="N587" s="215">
        <f>IF(OR(B587="",C587=""),"",IFERROR(INDEX(Vöruskrá!Q:Q,MATCH(B587,Vöruskrá!B:B,0))*C587/100000,""))</f>
        <v>6.4243000000000008E-2</v>
      </c>
      <c r="O587" s="216">
        <f>IF(OR(B587="",C587=""),"",IFERROR(C587/1000*INDEX(Vöruskrá!R:R,MATCH(B587,Vöruskrá!B:B,0))/1000,""))</f>
        <v>0</v>
      </c>
      <c r="P587" s="219"/>
      <c r="Q587" s="204"/>
      <c r="R587" s="6"/>
    </row>
    <row r="588" spans="1:18">
      <c r="A588" s="217"/>
      <c r="B588" s="217" t="s">
        <v>3670</v>
      </c>
      <c r="C588" s="218">
        <v>1134</v>
      </c>
      <c r="D588" s="214">
        <f>IF(B588="","",IFERROR(INDEX(Vöruskrá!F:F,MATCH(B588,Vöruskrá!B:B,0)),""))</f>
        <v>0</v>
      </c>
      <c r="E588" s="214" t="str">
        <f>IF(B588="","",IFERROR(IF(INDEX(Vöruskrá!G:G,MATCH(B588,Vöruskrá!B:B,0))="","Engir skráðir",INDEX(Vöruskrá!G:G,MATCH(B588,Vöruskrá!B:B,0))),"Engir skráðir"))</f>
        <v>Engir skráðir</v>
      </c>
      <c r="F588" s="214">
        <f>IF(B588="","",IFERROR(INDEX(Vöruskrá!H:H,MATCH(B588,Vöruskrá!B:B,0)),""))</f>
        <v>0</v>
      </c>
      <c r="G588" s="215">
        <f>IF(OR(B588="",C588=""),"",IFERROR(INDEX(Vöruskrá!J:J,MATCH(B588,Vöruskrá!B:B,0))*C588/100000,""))</f>
        <v>0</v>
      </c>
      <c r="H588" s="215">
        <f>IF(OR(B588="",C588=""),"",IFERROR(INDEX(Vöruskrá!K:K,MATCH(B588,Vöruskrá!B:B,0))*C588/100000,""))</f>
        <v>0</v>
      </c>
      <c r="I588" s="215">
        <f>IF(OR(B588="",C588=""),"",IFERROR(INDEX(Vöruskrá!L:L,MATCH(B588,Vöruskrá!B:B,0))*C588/100000,""))</f>
        <v>0</v>
      </c>
      <c r="J588" s="215">
        <f>IF(OR(B588="",C588=""),"",IFERROR(INDEX(Vöruskrá!M:M,MATCH(B588,Vöruskrá!B:B,0))*C588/100000,""))</f>
        <v>0</v>
      </c>
      <c r="K588" s="215">
        <f>IF(OR(B588="",C588=""),"",IFERROR(INDEX(Vöruskrá!N:N,MATCH(B588,Vöruskrá!B:B,0))*C588/100000,""))</f>
        <v>0</v>
      </c>
      <c r="L588" s="215">
        <f>IF(OR(B588="",C588=""),"",IFERROR(INDEX(Vöruskrá!O:O,MATCH(B588,Vöruskrá!B:B,0))*C588/100000,""))</f>
        <v>0</v>
      </c>
      <c r="M588" s="215">
        <f>IF(OR(B588="",C588=""),"",IFERROR(INDEX(Vöruskrá!P:P,MATCH(B588,Vöruskrá!B:B,0))*C588/100000,""))</f>
        <v>0</v>
      </c>
      <c r="N588" s="215">
        <f>IF(OR(B588="",C588=""),"",IFERROR(INDEX(Vöruskrá!Q:Q,MATCH(B588,Vöruskrá!B:B,0))*C588/100000,""))</f>
        <v>0</v>
      </c>
      <c r="O588" s="216">
        <f>IF(OR(B588="",C588=""),"",IFERROR(C588/1000*INDEX(Vöruskrá!R:R,MATCH(B588,Vöruskrá!B:B,0))/1000,""))</f>
        <v>0</v>
      </c>
      <c r="P588" s="217"/>
      <c r="Q588" s="203"/>
      <c r="R588" s="27"/>
    </row>
    <row r="589" spans="1:18">
      <c r="A589" s="219"/>
      <c r="B589" s="219" t="s">
        <v>299</v>
      </c>
      <c r="C589" s="220">
        <v>605</v>
      </c>
      <c r="D589" s="214" t="str">
        <f>IF(B589="","",IFERROR(INDEX(Vöruskrá!F:F,MATCH(B589,Vöruskrá!B:B,0)),""))</f>
        <v>Salt (salt, kekkjavarnarefni E535, lyftiefni E500).</v>
      </c>
      <c r="E589" s="214" t="str">
        <f>IF(B589="","",IFERROR(IF(INDEX(Vöruskrá!G:G,MATCH(B589,Vöruskrá!B:B,0))="","Engir skráðir",INDEX(Vöruskrá!G:G,MATCH(B589,Vöruskrá!B:B,0))),"Engir skráðir"))</f>
        <v>Engir skráðir</v>
      </c>
      <c r="F589" s="214" t="str">
        <f>IF(B589="","",IFERROR(INDEX(Vöruskrá!H:H,MATCH(B589,Vöruskrá!B:B,0)),""))</f>
        <v>Framleitt á svæði þar sem unnið er með mjólk, glúten, egg, sesam, sellerí, soja og sinnep.</v>
      </c>
      <c r="G589" s="215">
        <f>IF(OR(B589="",C589=""),"",IFERROR(INDEX(Vöruskrá!J:J,MATCH(B589,Vöruskrá!B:B,0))*C589/100000,""))</f>
        <v>0</v>
      </c>
      <c r="H589" s="215">
        <f>IF(OR(B589="",C589=""),"",IFERROR(INDEX(Vöruskrá!K:K,MATCH(B589,Vöruskrá!B:B,0))*C589/100000,""))</f>
        <v>0</v>
      </c>
      <c r="I589" s="215">
        <f>IF(OR(B589="",C589=""),"",IFERROR(INDEX(Vöruskrá!L:L,MATCH(B589,Vöruskrá!B:B,0))*C589/100000,""))</f>
        <v>0</v>
      </c>
      <c r="J589" s="215">
        <f>IF(OR(B589="",C589=""),"",IFERROR(INDEX(Vöruskrá!M:M,MATCH(B589,Vöruskrá!B:B,0))*C589/100000,""))</f>
        <v>0</v>
      </c>
      <c r="K589" s="215">
        <f>IF(OR(B589="",C589=""),"",IFERROR(INDEX(Vöruskrá!N:N,MATCH(B589,Vöruskrá!B:B,0))*C589/100000,""))</f>
        <v>0</v>
      </c>
      <c r="L589" s="215">
        <f>IF(OR(B589="",C589=""),"",IFERROR(INDEX(Vöruskrá!O:O,MATCH(B589,Vöruskrá!B:B,0))*C589/100000,""))</f>
        <v>0</v>
      </c>
      <c r="M589" s="215">
        <f>IF(OR(B589="",C589=""),"",IFERROR(INDEX(Vöruskrá!P:P,MATCH(B589,Vöruskrá!B:B,0))*C589/100000,""))</f>
        <v>0.60499999999999998</v>
      </c>
      <c r="N589" s="215">
        <f>IF(OR(B589="",C589=""),"",IFERROR(INDEX(Vöruskrá!Q:Q,MATCH(B589,Vöruskrá!B:B,0))*C589/100000,""))</f>
        <v>0</v>
      </c>
      <c r="O589" s="216">
        <f>IF(OR(B589="",C589=""),"",IFERROR(C589/1000*INDEX(Vöruskrá!R:R,MATCH(B589,Vöruskrá!B:B,0))/1000,""))</f>
        <v>0</v>
      </c>
      <c r="P589" s="219"/>
      <c r="Q589" s="249"/>
      <c r="R589" s="205"/>
    </row>
    <row r="590" spans="1:18" ht="50">
      <c r="A590" s="176" t="s">
        <v>3765</v>
      </c>
      <c r="B590" s="176"/>
      <c r="C590" s="177"/>
      <c r="D590" s="211" t="str">
        <f>_xlfn.TEXTJOIN(" | ",TRUE,D591:D597)</f>
        <v>0 | 0 | 0 | 0 | 0 | Salt (salt, kekkjavarnarefni E535, lyftiefni E500). | Repjuolía</v>
      </c>
      <c r="E590" s="211" t="str" cm="1">
        <f t="array" ref="E590">IFERROR(_xlfn.TEXTJOIN(", ",TRUE,_xlfn.UNIQUE(_xlfn._xlws.FILTER(E591:E597,(E591:E597&lt;&gt;"Engir skráðir")*(E591:E597&lt;&gt;"")))),"Engir skráðir")</f>
        <v>Engir skráðir</v>
      </c>
      <c r="F590" s="211"/>
      <c r="G590" s="212">
        <f>IFERROR(SUM(G591:G597)/(SUM($C$591:$C$597)/100000),"")</f>
        <v>34.686</v>
      </c>
      <c r="H590" s="212">
        <f>IFERROR(SUM(H591:H597)/(SUM($C$591:$C$597)/100000),"")</f>
        <v>3.8540000000000001</v>
      </c>
      <c r="I590" s="212">
        <f>IFERROR(SUM(I591:I597)/(SUM($C$591:$C$597)/100000),"")</f>
        <v>0.26978000000000002</v>
      </c>
      <c r="J590" s="212">
        <f>IFERROR(SUM(J591:J597)/(SUM($C$591:$C$597)/100000),"")</f>
        <v>2.5051000000000001</v>
      </c>
      <c r="K590" s="212">
        <f>IFERROR(SUM(K591:K597)/(SUM($C$591:$C$597)/100000),"")</f>
        <v>1.05985</v>
      </c>
      <c r="L590" s="212">
        <f>IFERROR(SUM(L591:L597)/(SUM($C$591:$C$597)/100000),"")</f>
        <v>0</v>
      </c>
      <c r="M590" s="212">
        <f>IFERROR(SUM(M591:M597)/(SUM($C$591:$C$597)/100000),"")</f>
        <v>0.77100000000000002</v>
      </c>
      <c r="N590" s="212">
        <f>IFERROR(SUM(N591:N597)/(SUM($C$591:$C$597)/100000),"")</f>
        <v>0</v>
      </c>
      <c r="O590" s="213" t="str">
        <f>IF(OR(B590="",C590=""),"",IFERROR(C590/1000*INDEX(Vöruskrá!R:R,MATCH(B590,Vöruskrá!B:B,0))/1000,""))</f>
        <v/>
      </c>
      <c r="P590" s="245" t="s">
        <v>3766</v>
      </c>
      <c r="Q590" s="248" t="s">
        <v>3927</v>
      </c>
      <c r="R590" s="247" t="s">
        <v>3928</v>
      </c>
    </row>
    <row r="591" spans="1:18">
      <c r="A591" s="217"/>
      <c r="B591" s="217" t="s">
        <v>3665</v>
      </c>
      <c r="C591" s="218">
        <v>77071</v>
      </c>
      <c r="D591" s="214">
        <f>IF(B591="","",IFERROR(INDEX(Vöruskrá!F:F,MATCH(B591,Vöruskrá!B:B,0)),""))</f>
        <v>0</v>
      </c>
      <c r="E591" s="214" t="str">
        <f>IF(B591="","",IFERROR(IF(INDEX(Vöruskrá!G:G,MATCH(B591,Vöruskrá!B:B,0))="","Engir skráðir",INDEX(Vöruskrá!G:G,MATCH(B591,Vöruskrá!B:B,0))),"Engir skráðir"))</f>
        <v>Engir skráðir</v>
      </c>
      <c r="F591" s="214">
        <f>IF(B591="","",IFERROR(INDEX(Vöruskrá!H:H,MATCH(B591,Vöruskrá!B:B,0)),""))</f>
        <v>0</v>
      </c>
      <c r="G591" s="215">
        <f>IF(OR(B591="",C591=""),"",IFERROR(INDEX(Vöruskrá!J:J,MATCH(B591,Vöruskrá!B:B,0))*C591/100000,""))</f>
        <v>0</v>
      </c>
      <c r="H591" s="215">
        <f>IF(OR(B591="",C591=""),"",IFERROR(INDEX(Vöruskrá!K:K,MATCH(B591,Vöruskrá!B:B,0))*C591/100000,""))</f>
        <v>0</v>
      </c>
      <c r="I591" s="215">
        <f>IF(OR(B591="",C591=""),"",IFERROR(INDEX(Vöruskrá!L:L,MATCH(B591,Vöruskrá!B:B,0))*C591/100000,""))</f>
        <v>0</v>
      </c>
      <c r="J591" s="215">
        <f>IF(OR(B591="",C591=""),"",IFERROR(INDEX(Vöruskrá!M:M,MATCH(B591,Vöruskrá!B:B,0))*C591/100000,""))</f>
        <v>0</v>
      </c>
      <c r="K591" s="215">
        <f>IF(OR(B591="",C591=""),"",IFERROR(INDEX(Vöruskrá!N:N,MATCH(B591,Vöruskrá!B:B,0))*C591/100000,""))</f>
        <v>0</v>
      </c>
      <c r="L591" s="215">
        <f>IF(OR(B591="",C591=""),"",IFERROR(INDEX(Vöruskrá!O:O,MATCH(B591,Vöruskrá!B:B,0))*C591/100000,""))</f>
        <v>0</v>
      </c>
      <c r="M591" s="215">
        <f>IF(OR(B591="",C591=""),"",IFERROR(INDEX(Vöruskrá!P:P,MATCH(B591,Vöruskrá!B:B,0))*C591/100000,""))</f>
        <v>0</v>
      </c>
      <c r="N591" s="215">
        <f>IF(OR(B591="",C591=""),"",IFERROR(INDEX(Vöruskrá!Q:Q,MATCH(B591,Vöruskrá!B:B,0))*C591/100000,""))</f>
        <v>0</v>
      </c>
      <c r="O591" s="216">
        <f>IF(OR(B591="",C591=""),"",IFERROR(C591/1000*INDEX(Vöruskrá!R:R,MATCH(B591,Vöruskrá!B:B,0))/1000,""))</f>
        <v>0</v>
      </c>
      <c r="P591" s="217"/>
      <c r="Q591" s="246"/>
      <c r="R591" s="210"/>
    </row>
    <row r="592" spans="1:18">
      <c r="A592" s="219"/>
      <c r="B592" s="219" t="s">
        <v>3641</v>
      </c>
      <c r="C592" s="220">
        <v>9634</v>
      </c>
      <c r="D592" s="214">
        <f>IF(B592="","",IFERROR(INDEX(Vöruskrá!F:F,MATCH(B592,Vöruskrá!B:B,0)),""))</f>
        <v>0</v>
      </c>
      <c r="E592" s="214" t="str">
        <f>IF(B592="","",IFERROR(IF(INDEX(Vöruskrá!G:G,MATCH(B592,Vöruskrá!B:B,0))="","Engir skráðir",INDEX(Vöruskrá!G:G,MATCH(B592,Vöruskrá!B:B,0))),"Engir skráðir"))</f>
        <v>Engir skráðir</v>
      </c>
      <c r="F592" s="214">
        <f>IF(B592="","",IFERROR(INDEX(Vöruskrá!H:H,MATCH(B592,Vöruskrá!B:B,0)),""))</f>
        <v>0</v>
      </c>
      <c r="G592" s="215">
        <f>IF(OR(B592="",C592=""),"",IFERROR(INDEX(Vöruskrá!J:J,MATCH(B592,Vöruskrá!B:B,0))*C592/100000,""))</f>
        <v>0</v>
      </c>
      <c r="H592" s="215">
        <f>IF(OR(B592="",C592=""),"",IFERROR(INDEX(Vöruskrá!K:K,MATCH(B592,Vöruskrá!B:B,0))*C592/100000,""))</f>
        <v>0</v>
      </c>
      <c r="I592" s="215">
        <f>IF(OR(B592="",C592=""),"",IFERROR(INDEX(Vöruskrá!L:L,MATCH(B592,Vöruskrá!B:B,0))*C592/100000,""))</f>
        <v>0</v>
      </c>
      <c r="J592" s="215">
        <f>IF(OR(B592="",C592=""),"",IFERROR(INDEX(Vöruskrá!M:M,MATCH(B592,Vöruskrá!B:B,0))*C592/100000,""))</f>
        <v>0</v>
      </c>
      <c r="K592" s="215">
        <f>IF(OR(B592="",C592=""),"",IFERROR(INDEX(Vöruskrá!N:N,MATCH(B592,Vöruskrá!B:B,0))*C592/100000,""))</f>
        <v>0</v>
      </c>
      <c r="L592" s="215">
        <f>IF(OR(B592="",C592=""),"",IFERROR(INDEX(Vöruskrá!O:O,MATCH(B592,Vöruskrá!B:B,0))*C592/100000,""))</f>
        <v>0</v>
      </c>
      <c r="M592" s="215">
        <f>IF(OR(B592="",C592=""),"",IFERROR(INDEX(Vöruskrá!P:P,MATCH(B592,Vöruskrá!B:B,0))*C592/100000,""))</f>
        <v>0</v>
      </c>
      <c r="N592" s="215">
        <f>IF(OR(B592="",C592=""),"",IFERROR(INDEX(Vöruskrá!Q:Q,MATCH(B592,Vöruskrá!B:B,0))*C592/100000,""))</f>
        <v>0</v>
      </c>
      <c r="O592" s="216">
        <f>IF(OR(B592="",C592=""),"",IFERROR(C592/1000*INDEX(Vöruskrá!R:R,MATCH(B592,Vöruskrá!B:B,0))/1000,""))</f>
        <v>0</v>
      </c>
      <c r="P592" s="219"/>
      <c r="Q592" s="203"/>
      <c r="R592" s="27"/>
    </row>
    <row r="593" spans="1:18">
      <c r="A593" s="217"/>
      <c r="B593" s="217" t="s">
        <v>2420</v>
      </c>
      <c r="C593" s="218">
        <v>4817</v>
      </c>
      <c r="D593" s="214">
        <f>IF(B593="","",IFERROR(INDEX(Vöruskrá!F:F,MATCH(B593,Vöruskrá!B:B,0)),""))</f>
        <v>0</v>
      </c>
      <c r="E593" s="214" t="str">
        <f>IF(B593="","",IFERROR(IF(INDEX(Vöruskrá!G:G,MATCH(B593,Vöruskrá!B:B,0))="","Engir skráðir",INDEX(Vöruskrá!G:G,MATCH(B593,Vöruskrá!B:B,0))),"Engir skráðir"))</f>
        <v>Engir skráðir</v>
      </c>
      <c r="F593" s="214">
        <f>IF(B593="","",IFERROR(INDEX(Vöruskrá!H:H,MATCH(B593,Vöruskrá!B:B,0)),""))</f>
        <v>0</v>
      </c>
      <c r="G593" s="215">
        <f>IF(OR(B593="",C593=""),"",IFERROR(INDEX(Vöruskrá!J:J,MATCH(B593,Vöruskrá!B:B,0))*C593/100000,""))</f>
        <v>0</v>
      </c>
      <c r="H593" s="215">
        <f>IF(OR(B593="",C593=""),"",IFERROR(INDEX(Vöruskrá!K:K,MATCH(B593,Vöruskrá!B:B,0))*C593/100000,""))</f>
        <v>0</v>
      </c>
      <c r="I593" s="215">
        <f>IF(OR(B593="",C593=""),"",IFERROR(INDEX(Vöruskrá!L:L,MATCH(B593,Vöruskrá!B:B,0))*C593/100000,""))</f>
        <v>0</v>
      </c>
      <c r="J593" s="215">
        <f>IF(OR(B593="",C593=""),"",IFERROR(INDEX(Vöruskrá!M:M,MATCH(B593,Vöruskrá!B:B,0))*C593/100000,""))</f>
        <v>0</v>
      </c>
      <c r="K593" s="215">
        <f>IF(OR(B593="",C593=""),"",IFERROR(INDEX(Vöruskrá!N:N,MATCH(B593,Vöruskrá!B:B,0))*C593/100000,""))</f>
        <v>0</v>
      </c>
      <c r="L593" s="215">
        <f>IF(OR(B593="",C593=""),"",IFERROR(INDEX(Vöruskrá!O:O,MATCH(B593,Vöruskrá!B:B,0))*C593/100000,""))</f>
        <v>0</v>
      </c>
      <c r="M593" s="215">
        <f>IF(OR(B593="",C593=""),"",IFERROR(INDEX(Vöruskrá!P:P,MATCH(B593,Vöruskrá!B:B,0))*C593/100000,""))</f>
        <v>0</v>
      </c>
      <c r="N593" s="215">
        <f>IF(OR(B593="",C593=""),"",IFERROR(INDEX(Vöruskrá!Q:Q,MATCH(B593,Vöruskrá!B:B,0))*C593/100000,""))</f>
        <v>0</v>
      </c>
      <c r="O593" s="216">
        <f>IF(OR(B593="",C593=""),"",IFERROR(C593/1000*INDEX(Vöruskrá!R:R,MATCH(B593,Vöruskrá!B:B,0))/1000,""))</f>
        <v>0</v>
      </c>
      <c r="P593" s="217"/>
      <c r="Q593" s="204"/>
      <c r="R593" s="6"/>
    </row>
    <row r="594" spans="1:18">
      <c r="A594" s="219"/>
      <c r="B594" s="219" t="s">
        <v>3640</v>
      </c>
      <c r="C594" s="220">
        <v>2890</v>
      </c>
      <c r="D594" s="214">
        <f>IF(B594="","",IFERROR(INDEX(Vöruskrá!F:F,MATCH(B594,Vöruskrá!B:B,0)),""))</f>
        <v>0</v>
      </c>
      <c r="E594" s="214" t="str">
        <f>IF(B594="","",IFERROR(IF(INDEX(Vöruskrá!G:G,MATCH(B594,Vöruskrá!B:B,0))="","Engir skráðir",INDEX(Vöruskrá!G:G,MATCH(B594,Vöruskrá!B:B,0))),"Engir skráðir"))</f>
        <v>Engir skráðir</v>
      </c>
      <c r="F594" s="214">
        <f>IF(B594="","",IFERROR(INDEX(Vöruskrá!H:H,MATCH(B594,Vöruskrá!B:B,0)),""))</f>
        <v>0</v>
      </c>
      <c r="G594" s="215">
        <f>IF(OR(B594="",C594=""),"",IFERROR(INDEX(Vöruskrá!J:J,MATCH(B594,Vöruskrá!B:B,0))*C594/100000,""))</f>
        <v>0</v>
      </c>
      <c r="H594" s="215">
        <f>IF(OR(B594="",C594=""),"",IFERROR(INDEX(Vöruskrá!K:K,MATCH(B594,Vöruskrá!B:B,0))*C594/100000,""))</f>
        <v>0</v>
      </c>
      <c r="I594" s="215">
        <f>IF(OR(B594="",C594=""),"",IFERROR(INDEX(Vöruskrá!L:L,MATCH(B594,Vöruskrá!B:B,0))*C594/100000,""))</f>
        <v>0</v>
      </c>
      <c r="J594" s="215">
        <f>IF(OR(B594="",C594=""),"",IFERROR(INDEX(Vöruskrá!M:M,MATCH(B594,Vöruskrá!B:B,0))*C594/100000,""))</f>
        <v>0</v>
      </c>
      <c r="K594" s="215">
        <f>IF(OR(B594="",C594=""),"",IFERROR(INDEX(Vöruskrá!N:N,MATCH(B594,Vöruskrá!B:B,0))*C594/100000,""))</f>
        <v>0</v>
      </c>
      <c r="L594" s="215">
        <f>IF(OR(B594="",C594=""),"",IFERROR(INDEX(Vöruskrá!O:O,MATCH(B594,Vöruskrá!B:B,0))*C594/100000,""))</f>
        <v>0</v>
      </c>
      <c r="M594" s="215">
        <f>IF(OR(B594="",C594=""),"",IFERROR(INDEX(Vöruskrá!P:P,MATCH(B594,Vöruskrá!B:B,0))*C594/100000,""))</f>
        <v>0</v>
      </c>
      <c r="N594" s="215">
        <f>IF(OR(B594="",C594=""),"",IFERROR(INDEX(Vöruskrá!Q:Q,MATCH(B594,Vöruskrá!B:B,0))*C594/100000,""))</f>
        <v>0</v>
      </c>
      <c r="O594" s="216">
        <f>IF(OR(B594="",C594=""),"",IFERROR(C594/1000*INDEX(Vöruskrá!R:R,MATCH(B594,Vöruskrá!B:B,0))/1000,""))</f>
        <v>0</v>
      </c>
      <c r="P594" s="219"/>
      <c r="Q594" s="203"/>
      <c r="R594" s="27"/>
    </row>
    <row r="595" spans="1:18">
      <c r="A595" s="217"/>
      <c r="B595" s="217" t="s">
        <v>3671</v>
      </c>
      <c r="C595" s="218">
        <v>963</v>
      </c>
      <c r="D595" s="214">
        <f>IF(B595="","",IFERROR(INDEX(Vöruskrá!F:F,MATCH(B595,Vöruskrá!B:B,0)),""))</f>
        <v>0</v>
      </c>
      <c r="E595" s="214" t="str">
        <f>IF(B595="","",IFERROR(IF(INDEX(Vöruskrá!G:G,MATCH(B595,Vöruskrá!B:B,0))="","Engir skráðir",INDEX(Vöruskrá!G:G,MATCH(B595,Vöruskrá!B:B,0))),"Engir skráðir"))</f>
        <v>Engir skráðir</v>
      </c>
      <c r="F595" s="214">
        <f>IF(B595="","",IFERROR(INDEX(Vöruskrá!H:H,MATCH(B595,Vöruskrá!B:B,0)),""))</f>
        <v>0</v>
      </c>
      <c r="G595" s="215">
        <f>IF(OR(B595="",C595=""),"",IFERROR(INDEX(Vöruskrá!J:J,MATCH(B595,Vöruskrá!B:B,0))*C595/100000,""))</f>
        <v>0</v>
      </c>
      <c r="H595" s="215">
        <f>IF(OR(B595="",C595=""),"",IFERROR(INDEX(Vöruskrá!K:K,MATCH(B595,Vöruskrá!B:B,0))*C595/100000,""))</f>
        <v>0</v>
      </c>
      <c r="I595" s="215">
        <f>IF(OR(B595="",C595=""),"",IFERROR(INDEX(Vöruskrá!L:L,MATCH(B595,Vöruskrá!B:B,0))*C595/100000,""))</f>
        <v>0</v>
      </c>
      <c r="J595" s="215">
        <f>IF(OR(B595="",C595=""),"",IFERROR(INDEX(Vöruskrá!M:M,MATCH(B595,Vöruskrá!B:B,0))*C595/100000,""))</f>
        <v>0</v>
      </c>
      <c r="K595" s="215">
        <f>IF(OR(B595="",C595=""),"",IFERROR(INDEX(Vöruskrá!N:N,MATCH(B595,Vöruskrá!B:B,0))*C595/100000,""))</f>
        <v>0</v>
      </c>
      <c r="L595" s="215">
        <f>IF(OR(B595="",C595=""),"",IFERROR(INDEX(Vöruskrá!O:O,MATCH(B595,Vöruskrá!B:B,0))*C595/100000,""))</f>
        <v>0</v>
      </c>
      <c r="M595" s="215">
        <f>IF(OR(B595="",C595=""),"",IFERROR(INDEX(Vöruskrá!P:P,MATCH(B595,Vöruskrá!B:B,0))*C595/100000,""))</f>
        <v>0</v>
      </c>
      <c r="N595" s="215">
        <f>IF(OR(B595="",C595=""),"",IFERROR(INDEX(Vöruskrá!Q:Q,MATCH(B595,Vöruskrá!B:B,0))*C595/100000,""))</f>
        <v>0</v>
      </c>
      <c r="O595" s="216">
        <f>IF(OR(B595="",C595=""),"",IFERROR(C595/1000*INDEX(Vöruskrá!R:R,MATCH(B595,Vöruskrá!B:B,0))/1000,""))</f>
        <v>0</v>
      </c>
      <c r="P595" s="217"/>
      <c r="Q595" s="204"/>
      <c r="R595" s="6"/>
    </row>
    <row r="596" spans="1:18">
      <c r="A596" s="219"/>
      <c r="B596" s="219" t="s">
        <v>299</v>
      </c>
      <c r="C596" s="220">
        <v>771</v>
      </c>
      <c r="D596" s="214" t="str">
        <f>IF(B596="","",IFERROR(INDEX(Vöruskrá!F:F,MATCH(B596,Vöruskrá!B:B,0)),""))</f>
        <v>Salt (salt, kekkjavarnarefni E535, lyftiefni E500).</v>
      </c>
      <c r="E596" s="214" t="str">
        <f>IF(B596="","",IFERROR(IF(INDEX(Vöruskrá!G:G,MATCH(B596,Vöruskrá!B:B,0))="","Engir skráðir",INDEX(Vöruskrá!G:G,MATCH(B596,Vöruskrá!B:B,0))),"Engir skráðir"))</f>
        <v>Engir skráðir</v>
      </c>
      <c r="F596" s="214" t="str">
        <f>IF(B596="","",IFERROR(INDEX(Vöruskrá!H:H,MATCH(B596,Vöruskrá!B:B,0)),""))</f>
        <v>Framleitt á svæði þar sem unnið er með mjólk, glúten, egg, sesam, sellerí, soja og sinnep.</v>
      </c>
      <c r="G596" s="215">
        <f>IF(OR(B596="",C596=""),"",IFERROR(INDEX(Vöruskrá!J:J,MATCH(B596,Vöruskrá!B:B,0))*C596/100000,""))</f>
        <v>0</v>
      </c>
      <c r="H596" s="215">
        <f>IF(OR(B596="",C596=""),"",IFERROR(INDEX(Vöruskrá!K:K,MATCH(B596,Vöruskrá!B:B,0))*C596/100000,""))</f>
        <v>0</v>
      </c>
      <c r="I596" s="215">
        <f>IF(OR(B596="",C596=""),"",IFERROR(INDEX(Vöruskrá!L:L,MATCH(B596,Vöruskrá!B:B,0))*C596/100000,""))</f>
        <v>0</v>
      </c>
      <c r="J596" s="215">
        <f>IF(OR(B596="",C596=""),"",IFERROR(INDEX(Vöruskrá!M:M,MATCH(B596,Vöruskrá!B:B,0))*C596/100000,""))</f>
        <v>0</v>
      </c>
      <c r="K596" s="215">
        <f>IF(OR(B596="",C596=""),"",IFERROR(INDEX(Vöruskrá!N:N,MATCH(B596,Vöruskrá!B:B,0))*C596/100000,""))</f>
        <v>0</v>
      </c>
      <c r="L596" s="215">
        <f>IF(OR(B596="",C596=""),"",IFERROR(INDEX(Vöruskrá!O:O,MATCH(B596,Vöruskrá!B:B,0))*C596/100000,""))</f>
        <v>0</v>
      </c>
      <c r="M596" s="215">
        <f>IF(OR(B596="",C596=""),"",IFERROR(INDEX(Vöruskrá!P:P,MATCH(B596,Vöruskrá!B:B,0))*C596/100000,""))</f>
        <v>0.77100000000000002</v>
      </c>
      <c r="N596" s="215">
        <f>IF(OR(B596="",C596=""),"",IFERROR(INDEX(Vöruskrá!Q:Q,MATCH(B596,Vöruskrá!B:B,0))*C596/100000,""))</f>
        <v>0</v>
      </c>
      <c r="O596" s="216">
        <f>IF(OR(B596="",C596=""),"",IFERROR(C596/1000*INDEX(Vöruskrá!R:R,MATCH(B596,Vöruskrá!B:B,0))/1000,""))</f>
        <v>0</v>
      </c>
      <c r="P596" s="219"/>
      <c r="Q596" s="203"/>
      <c r="R596" s="27"/>
    </row>
    <row r="597" spans="1:18">
      <c r="A597" s="217"/>
      <c r="B597" s="217" t="s">
        <v>1270</v>
      </c>
      <c r="C597" s="218">
        <v>3854</v>
      </c>
      <c r="D597" s="214" t="str">
        <f>IF(B597="","",IFERROR(INDEX(Vöruskrá!F:F,MATCH(B597,Vöruskrá!B:B,0)),""))</f>
        <v>Repjuolía</v>
      </c>
      <c r="E597" s="214" t="str">
        <f>IF(B597="","",IFERROR(IF(INDEX(Vöruskrá!G:G,MATCH(B597,Vöruskrá!B:B,0))="","Engir skráðir",INDEX(Vöruskrá!G:G,MATCH(B597,Vöruskrá!B:B,0))),"Engir skráðir"))</f>
        <v>Engir skráðir</v>
      </c>
      <c r="F597" s="214">
        <f>IF(B597="","",IFERROR(INDEX(Vöruskrá!H:H,MATCH(B597,Vöruskrá!B:B,0)),""))</f>
        <v>0</v>
      </c>
      <c r="G597" s="215">
        <f>IF(OR(B597="",C597=""),"",IFERROR(INDEX(Vöruskrá!J:J,MATCH(B597,Vöruskrá!B:B,0))*C597/100000,""))</f>
        <v>34.686</v>
      </c>
      <c r="H597" s="215">
        <f>IF(OR(B597="",C597=""),"",IFERROR(INDEX(Vöruskrá!K:K,MATCH(B597,Vöruskrá!B:B,0))*C597/100000,""))</f>
        <v>3.8540000000000001</v>
      </c>
      <c r="I597" s="215">
        <f>IF(OR(B597="",C597=""),"",IFERROR(INDEX(Vöruskrá!L:L,MATCH(B597,Vöruskrá!B:B,0))*C597/100000,""))</f>
        <v>0.26978000000000002</v>
      </c>
      <c r="J597" s="215">
        <f>IF(OR(B597="",C597=""),"",IFERROR(INDEX(Vöruskrá!M:M,MATCH(B597,Vöruskrá!B:B,0))*C597/100000,""))</f>
        <v>2.5051000000000001</v>
      </c>
      <c r="K597" s="215">
        <f>IF(OR(B597="",C597=""),"",IFERROR(INDEX(Vöruskrá!N:N,MATCH(B597,Vöruskrá!B:B,0))*C597/100000,""))</f>
        <v>1.05985</v>
      </c>
      <c r="L597" s="215">
        <f>IF(OR(B597="",C597=""),"",IFERROR(INDEX(Vöruskrá!O:O,MATCH(B597,Vöruskrá!B:B,0))*C597/100000,""))</f>
        <v>0</v>
      </c>
      <c r="M597" s="215">
        <f>IF(OR(B597="",C597=""),"",IFERROR(INDEX(Vöruskrá!P:P,MATCH(B597,Vöruskrá!B:B,0))*C597/100000,""))</f>
        <v>0</v>
      </c>
      <c r="N597" s="215">
        <f>IF(OR(B597="",C597=""),"",IFERROR(INDEX(Vöruskrá!Q:Q,MATCH(B597,Vöruskrá!B:B,0))*C597/100000,""))</f>
        <v>0</v>
      </c>
      <c r="O597" s="216">
        <f>IF(OR(B597="",C597=""),"",IFERROR(C597/1000*INDEX(Vöruskrá!R:R,MATCH(B597,Vöruskrá!B:B,0))/1000,""))</f>
        <v>0</v>
      </c>
      <c r="P597" s="217"/>
      <c r="Q597" s="249"/>
      <c r="R597" s="205"/>
    </row>
    <row r="598" spans="1:18" ht="50">
      <c r="A598" s="176" t="s">
        <v>3767</v>
      </c>
      <c r="B598" s="176"/>
      <c r="C598" s="177"/>
      <c r="D598" s="211" t="str">
        <f>_xlfn.TEXTJOIN(" | ",TRUE,D599:D606)</f>
        <v>0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0 | Vatn, **sinnep**sfræ, edik, salt, rotvarnarefni (**súlfít**) | Salt (salt, kekkjavarnarefni E535, lyftiefni E500). | Svartur pipar 100% (Piper nigrum), hitaþurrkað.</v>
      </c>
      <c r="E598" s="211" t="str" cm="1">
        <f t="array" ref="E598">IFERROR(_xlfn.TEXTJOIN(", ",TRUE,_xlfn.UNIQUE(_xlfn._xlws.FILTER(E599:E606,(E599:E606&lt;&gt;"Engir skráðir")*(E599:E606&lt;&gt;"")))),"Engir skráðir")</f>
        <v>Glúten (hveiti, bygg)., Engir, Sinnep, súlfít</v>
      </c>
      <c r="F598" s="211"/>
      <c r="G598" s="212">
        <f>IFERROR(SUM(G599:G606)/(SUM($C$599:$C$606)/100000),"")</f>
        <v>60.597619999999992</v>
      </c>
      <c r="H598" s="212">
        <f>IFERROR(SUM(H599:H606)/(SUM($C$599:$C$606)/100000),"")</f>
        <v>0.71367999999999998</v>
      </c>
      <c r="I598" s="212">
        <f>IFERROR(SUM(I599:I606)/(SUM($C$599:$C$606)/100000),"")</f>
        <v>9.9920999999999996E-2</v>
      </c>
      <c r="J598" s="212">
        <f>IFERROR(SUM(J599:J606)/(SUM($C$599:$C$606)/100000),"")</f>
        <v>10.81854</v>
      </c>
      <c r="K598" s="212">
        <f>IFERROR(SUM(K599:K606)/(SUM($C$599:$C$606)/100000),"")</f>
        <v>0.72641099999999992</v>
      </c>
      <c r="L598" s="212">
        <f>IFERROR(SUM(L599:L606)/(SUM($C$599:$C$606)/100000),"")</f>
        <v>2.3387830000000003</v>
      </c>
      <c r="M598" s="212">
        <f>IFERROR(SUM(M599:M606)/(SUM($C$599:$C$606)/100000),"")</f>
        <v>0.96186700000000003</v>
      </c>
      <c r="N598" s="212">
        <f>IFERROR(SUM(N599:N606)/(SUM($C$599:$C$606)/100000),"")</f>
        <v>0.5409480000000001</v>
      </c>
      <c r="O598" s="213" t="str">
        <f>IF(OR(B598="",C598=""),"",IFERROR(C598/1000*INDEX(Vöruskrá!R:R,MATCH(B598,Vöruskrá!B:B,0))/1000,""))</f>
        <v/>
      </c>
      <c r="P598" s="245" t="s">
        <v>3753</v>
      </c>
      <c r="Q598" s="244" t="s">
        <v>3929</v>
      </c>
      <c r="R598" s="243" t="s">
        <v>3930</v>
      </c>
    </row>
    <row r="599" spans="1:18">
      <c r="A599" s="217"/>
      <c r="B599" s="217" t="s">
        <v>3665</v>
      </c>
      <c r="C599" s="218">
        <v>60105</v>
      </c>
      <c r="D599" s="214">
        <f>IF(B599="","",IFERROR(INDEX(Vöruskrá!F:F,MATCH(B599,Vöruskrá!B:B,0)),""))</f>
        <v>0</v>
      </c>
      <c r="E599" s="214" t="str">
        <f>IF(B599="","",IFERROR(IF(INDEX(Vöruskrá!G:G,MATCH(B599,Vöruskrá!B:B,0))="","Engir skráðir",INDEX(Vöruskrá!G:G,MATCH(B599,Vöruskrá!B:B,0))),"Engir skráðir"))</f>
        <v>Engir skráðir</v>
      </c>
      <c r="F599" s="214">
        <f>IF(B599="","",IFERROR(INDEX(Vöruskrá!H:H,MATCH(B599,Vöruskrá!B:B,0)),""))</f>
        <v>0</v>
      </c>
      <c r="G599" s="215">
        <f>IF(OR(B599="",C599=""),"",IFERROR(INDEX(Vöruskrá!J:J,MATCH(B599,Vöruskrá!B:B,0))*C599/100000,""))</f>
        <v>0</v>
      </c>
      <c r="H599" s="215">
        <f>IF(OR(B599="",C599=""),"",IFERROR(INDEX(Vöruskrá!K:K,MATCH(B599,Vöruskrá!B:B,0))*C599/100000,""))</f>
        <v>0</v>
      </c>
      <c r="I599" s="215">
        <f>IF(OR(B599="",C599=""),"",IFERROR(INDEX(Vöruskrá!L:L,MATCH(B599,Vöruskrá!B:B,0))*C599/100000,""))</f>
        <v>0</v>
      </c>
      <c r="J599" s="215">
        <f>IF(OR(B599="",C599=""),"",IFERROR(INDEX(Vöruskrá!M:M,MATCH(B599,Vöruskrá!B:B,0))*C599/100000,""))</f>
        <v>0</v>
      </c>
      <c r="K599" s="215">
        <f>IF(OR(B599="",C599=""),"",IFERROR(INDEX(Vöruskrá!N:N,MATCH(B599,Vöruskrá!B:B,0))*C599/100000,""))</f>
        <v>0</v>
      </c>
      <c r="L599" s="215">
        <f>IF(OR(B599="",C599=""),"",IFERROR(INDEX(Vöruskrá!O:O,MATCH(B599,Vöruskrá!B:B,0))*C599/100000,""))</f>
        <v>0</v>
      </c>
      <c r="M599" s="215">
        <f>IF(OR(B599="",C599=""),"",IFERROR(INDEX(Vöruskrá!P:P,MATCH(B599,Vöruskrá!B:B,0))*C599/100000,""))</f>
        <v>0</v>
      </c>
      <c r="N599" s="215">
        <f>IF(OR(B599="",C599=""),"",IFERROR(INDEX(Vöruskrá!Q:Q,MATCH(B599,Vöruskrá!B:B,0))*C599/100000,""))</f>
        <v>0</v>
      </c>
      <c r="O599" s="216">
        <f>IF(OR(B599="",C599=""),"",IFERROR(C599/1000*INDEX(Vöruskrá!R:R,MATCH(B599,Vöruskrá!B:B,0))/1000,""))</f>
        <v>0</v>
      </c>
      <c r="P599" s="217"/>
      <c r="Q599" s="246"/>
      <c r="R599" s="210"/>
    </row>
    <row r="600" spans="1:18">
      <c r="A600" s="219"/>
      <c r="B600" s="219" t="s">
        <v>463</v>
      </c>
      <c r="C600" s="220">
        <v>22539</v>
      </c>
      <c r="D600" s="214" t="str">
        <f>IF(B600="","",IFERROR(INDEX(Vöruskrá!F:F,MATCH(B600,Vöruskrá!B:B,0)),""))</f>
        <v>**Hveiti**mjöl*, vatn, heilkorna **hveiti**súrdeig 4% (heilkorna gerjað **hveiti**mjöl*, vatn), ger*, extra virgin ólífuolía 1,3%*, salt, **bygg**maltmjöl*, **hveiti**glúten*. *Lífrænt.</v>
      </c>
      <c r="E600" s="214" t="str">
        <f>IF(B600="","",IFERROR(IF(INDEX(Vöruskrá!G:G,MATCH(B600,Vöruskrá!B:B,0))="","Engir skráðir",INDEX(Vöruskrá!G:G,MATCH(B600,Vöruskrá!B:B,0))),"Engir skráðir"))</f>
        <v>Glúten (hveiti, bygg).</v>
      </c>
      <c r="F600" s="214" t="str">
        <f>IF(B600="","",IFERROR(INDEX(Vöruskrá!H:H,MATCH(B600,Vöruskrá!B:B,0)),""))</f>
        <v>Getur innihaldið snefil af soja, egg, mjólk, sesam, sinnep</v>
      </c>
      <c r="G600" s="215">
        <f>IF(OR(B600="",C600=""),"",IFERROR(INDEX(Vöruskrá!J:J,MATCH(B600,Vöruskrá!B:B,0))*C600/100000,""))</f>
        <v>54.544379999999997</v>
      </c>
      <c r="H600" s="215">
        <f>IF(OR(B600="",C600=""),"",IFERROR(INDEX(Vöruskrá!K:K,MATCH(B600,Vöruskrá!B:B,0))*C600/100000,""))</f>
        <v>0.56347499999999995</v>
      </c>
      <c r="I600" s="215">
        <f>IF(OR(B600="",C600=""),"",IFERROR(INDEX(Vöruskrá!L:L,MATCH(B600,Vöruskrá!B:B,0))*C600/100000,""))</f>
        <v>9.0156E-2</v>
      </c>
      <c r="J600" s="215">
        <f>IF(OR(B600="",C600=""),"",IFERROR(INDEX(Vöruskrá!M:M,MATCH(B600,Vöruskrá!B:B,0))*C600/100000,""))</f>
        <v>9.9171600000000009</v>
      </c>
      <c r="K600" s="215">
        <f>IF(OR(B600="",C600=""),"",IFERROR(INDEX(Vöruskrá!N:N,MATCH(B600,Vöruskrá!B:B,0))*C600/100000,""))</f>
        <v>0.13523399999999999</v>
      </c>
      <c r="L600" s="215">
        <f>IF(OR(B600="",C600=""),"",IFERROR(INDEX(Vöruskrá!O:O,MATCH(B600,Vöruskrá!B:B,0))*C600/100000,""))</f>
        <v>2.1186660000000002</v>
      </c>
      <c r="M600" s="215">
        <f>IF(OR(B600="",C600=""),"",IFERROR(INDEX(Vöruskrá!P:P,MATCH(B600,Vöruskrá!B:B,0))*C600/100000,""))</f>
        <v>0.29300700000000002</v>
      </c>
      <c r="N600" s="215">
        <f>IF(OR(B600="",C600=""),"",IFERROR(INDEX(Vöruskrá!Q:Q,MATCH(B600,Vöruskrá!B:B,0))*C600/100000,""))</f>
        <v>0.40570200000000006</v>
      </c>
      <c r="O600" s="216">
        <f>IF(OR(B600="",C600=""),"",IFERROR(C600/1000*INDEX(Vöruskrá!R:R,MATCH(B600,Vöruskrá!B:B,0))/1000,""))</f>
        <v>0</v>
      </c>
      <c r="P600" s="219"/>
      <c r="Q600" s="203"/>
      <c r="R600" s="27"/>
    </row>
    <row r="601" spans="1:18">
      <c r="A601" s="217"/>
      <c r="B601" s="217" t="s">
        <v>627</v>
      </c>
      <c r="C601" s="218">
        <v>3757</v>
      </c>
      <c r="D601" s="214" t="str">
        <f>IF(B601="","",IFERROR(INDEX(Vöruskrá!F:F,MATCH(B601,Vöruskrá!B:B,0)),""))</f>
        <v>Hvítkál (64%), gulrætur (13%), ananas, gúrka (8%), appelsínusósa (sykur, vatn, sítrónusýra E330, bragðefni, bindiefni E440, rotvarnarefni E202, E211)</v>
      </c>
      <c r="E601" s="214" t="str">
        <f>IF(B601="","",IFERROR(IF(INDEX(Vöruskrá!G:G,MATCH(B601,Vöruskrá!B:B,0))="","Engir skráðir",INDEX(Vöruskrá!G:G,MATCH(B601,Vöruskrá!B:B,0))),"Engir skráðir"))</f>
        <v>Engir skráðir</v>
      </c>
      <c r="F601" s="214">
        <f>IF(B601="","",IFERROR(INDEX(Vöruskrá!H:H,MATCH(B601,Vöruskrá!B:B,0)),""))</f>
        <v>0</v>
      </c>
      <c r="G601" s="215">
        <f>IF(OR(B601="",C601=""),"",IFERROR(INDEX(Vöruskrá!J:J,MATCH(B601,Vöruskrá!B:B,0))*C601/100000,""))</f>
        <v>1.8785000000000001</v>
      </c>
      <c r="H601" s="215">
        <f>IF(OR(B601="",C601=""),"",IFERROR(INDEX(Vöruskrá!K:K,MATCH(B601,Vöruskrá!B:B,0))*C601/100000,""))</f>
        <v>7.5140000000000007E-3</v>
      </c>
      <c r="I601" s="215">
        <f>IF(OR(B601="",C601=""),"",IFERROR(INDEX(Vöruskrá!L:L,MATCH(B601,Vöruskrá!B:B,0))*C601/100000,""))</f>
        <v>0</v>
      </c>
      <c r="J601" s="215">
        <f>IF(OR(B601="",C601=""),"",IFERROR(INDEX(Vöruskrá!M:M,MATCH(B601,Vöruskrá!B:B,0))*C601/100000,""))</f>
        <v>0.37194300000000002</v>
      </c>
      <c r="K601" s="215">
        <f>IF(OR(B601="",C601=""),"",IFERROR(INDEX(Vöruskrá!N:N,MATCH(B601,Vöruskrá!B:B,0))*C601/100000,""))</f>
        <v>0.36442899999999995</v>
      </c>
      <c r="L601" s="215">
        <f>IF(OR(B601="",C601=""),"",IFERROR(INDEX(Vöruskrá!O:O,MATCH(B601,Vöruskrá!B:B,0))*C601/100000,""))</f>
        <v>3.7569999999999999E-2</v>
      </c>
      <c r="M601" s="215">
        <f>IF(OR(B601="",C601=""),"",IFERROR(INDEX(Vöruskrá!P:P,MATCH(B601,Vöruskrá!B:B,0))*C601/100000,""))</f>
        <v>0</v>
      </c>
      <c r="N601" s="215">
        <f>IF(OR(B601="",C601=""),"",IFERROR(INDEX(Vöruskrá!Q:Q,MATCH(B601,Vöruskrá!B:B,0))*C601/100000,""))</f>
        <v>0</v>
      </c>
      <c r="O601" s="216">
        <f>IF(OR(B601="",C601=""),"",IFERROR(C601/1000*INDEX(Vöruskrá!R:R,MATCH(B601,Vöruskrá!B:B,0))/1000,""))</f>
        <v>0</v>
      </c>
      <c r="P601" s="217"/>
      <c r="Q601" s="204"/>
      <c r="R601" s="6"/>
    </row>
    <row r="602" spans="1:18">
      <c r="A602" s="219"/>
      <c r="B602" s="219" t="s">
        <v>500</v>
      </c>
      <c r="C602" s="220">
        <v>7513</v>
      </c>
      <c r="D602" s="214" t="str">
        <f>IF(B602="","",IFERROR(INDEX(Vöruskrá!F:F,MATCH(B602,Vöruskrá!B:B,0)),""))</f>
        <v>Ferskir tómatar</v>
      </c>
      <c r="E602" s="214" t="str">
        <f>IF(B602="","",IFERROR(IF(INDEX(Vöruskrá!G:G,MATCH(B602,Vöruskrá!B:B,0))="","Engir skráðir",INDEX(Vöruskrá!G:G,MATCH(B602,Vöruskrá!B:B,0))),"Engir skráðir"))</f>
        <v>Engir</v>
      </c>
      <c r="F602" s="214">
        <f>IF(B602="","",IFERROR(INDEX(Vöruskrá!H:H,MATCH(B602,Vöruskrá!B:B,0)),""))</f>
        <v>0</v>
      </c>
      <c r="G602" s="215">
        <f>IF(OR(B602="",C602=""),"",IFERROR(INDEX(Vöruskrá!J:J,MATCH(B602,Vöruskrá!B:B,0))*C602/100000,""))</f>
        <v>1.3523400000000001</v>
      </c>
      <c r="H602" s="215">
        <f>IF(OR(B602="",C602=""),"",IFERROR(INDEX(Vöruskrá!K:K,MATCH(B602,Vöruskrá!B:B,0))*C602/100000,""))</f>
        <v>1.5026000000000001E-2</v>
      </c>
      <c r="I602" s="215">
        <f>IF(OR(B602="",C602=""),"",IFERROR(INDEX(Vöruskrá!L:L,MATCH(B602,Vöruskrá!B:B,0))*C602/100000,""))</f>
        <v>0</v>
      </c>
      <c r="J602" s="215">
        <f>IF(OR(B602="",C602=""),"",IFERROR(INDEX(Vöruskrá!M:M,MATCH(B602,Vöruskrá!B:B,0))*C602/100000,""))</f>
        <v>0.29300700000000002</v>
      </c>
      <c r="K602" s="215">
        <f>IF(OR(B602="",C602=""),"",IFERROR(INDEX(Vöruskrá!N:N,MATCH(B602,Vöruskrá!B:B,0))*C602/100000,""))</f>
        <v>0.19533799999999998</v>
      </c>
      <c r="L602" s="215">
        <f>IF(OR(B602="",C602=""),"",IFERROR(INDEX(Vöruskrá!O:O,MATCH(B602,Vöruskrá!B:B,0))*C602/100000,""))</f>
        <v>6.7616999999999997E-2</v>
      </c>
      <c r="M602" s="215">
        <f>IF(OR(B602="",C602=""),"",IFERROR(INDEX(Vöruskrá!P:P,MATCH(B602,Vöruskrá!B:B,0))*C602/100000,""))</f>
        <v>0</v>
      </c>
      <c r="N602" s="215">
        <f>IF(OR(B602="",C602=""),"",IFERROR(INDEX(Vöruskrá!Q:Q,MATCH(B602,Vöruskrá!B:B,0))*C602/100000,""))</f>
        <v>9.0156E-2</v>
      </c>
      <c r="O602" s="216">
        <f>IF(OR(B602="",C602=""),"",IFERROR(C602/1000*INDEX(Vöruskrá!R:R,MATCH(B602,Vöruskrá!B:B,0))/1000,""))</f>
        <v>0</v>
      </c>
      <c r="P602" s="219"/>
      <c r="Q602" s="203"/>
      <c r="R602" s="27"/>
    </row>
    <row r="603" spans="1:18">
      <c r="A603" s="217"/>
      <c r="B603" s="217" t="s">
        <v>3663</v>
      </c>
      <c r="C603" s="218">
        <v>3757</v>
      </c>
      <c r="D603" s="214">
        <f>IF(B603="","",IFERROR(INDEX(Vöruskrá!F:F,MATCH(B603,Vöruskrá!B:B,0)),""))</f>
        <v>0</v>
      </c>
      <c r="E603" s="214" t="str">
        <f>IF(B603="","",IFERROR(IF(INDEX(Vöruskrá!G:G,MATCH(B603,Vöruskrá!B:B,0))="","Engir skráðir",INDEX(Vöruskrá!G:G,MATCH(B603,Vöruskrá!B:B,0))),"Engir skráðir"))</f>
        <v>Engir skráðir</v>
      </c>
      <c r="F603" s="214">
        <f>IF(B603="","",IFERROR(INDEX(Vöruskrá!H:H,MATCH(B603,Vöruskrá!B:B,0)),""))</f>
        <v>0</v>
      </c>
      <c r="G603" s="215">
        <f>IF(OR(B603="",C603=""),"",IFERROR(INDEX(Vöruskrá!J:J,MATCH(B603,Vöruskrá!B:B,0))*C603/100000,""))</f>
        <v>0</v>
      </c>
      <c r="H603" s="215">
        <f>IF(OR(B603="",C603=""),"",IFERROR(INDEX(Vöruskrá!K:K,MATCH(B603,Vöruskrá!B:B,0))*C603/100000,""))</f>
        <v>0</v>
      </c>
      <c r="I603" s="215">
        <f>IF(OR(B603="",C603=""),"",IFERROR(INDEX(Vöruskrá!L:L,MATCH(B603,Vöruskrá!B:B,0))*C603/100000,""))</f>
        <v>0</v>
      </c>
      <c r="J603" s="215">
        <f>IF(OR(B603="",C603=""),"",IFERROR(INDEX(Vöruskrá!M:M,MATCH(B603,Vöruskrá!B:B,0))*C603/100000,""))</f>
        <v>0</v>
      </c>
      <c r="K603" s="215">
        <f>IF(OR(B603="",C603=""),"",IFERROR(INDEX(Vöruskrá!N:N,MATCH(B603,Vöruskrá!B:B,0))*C603/100000,""))</f>
        <v>0</v>
      </c>
      <c r="L603" s="215">
        <f>IF(OR(B603="",C603=""),"",IFERROR(INDEX(Vöruskrá!O:O,MATCH(B603,Vöruskrá!B:B,0))*C603/100000,""))</f>
        <v>0</v>
      </c>
      <c r="M603" s="215">
        <f>IF(OR(B603="",C603=""),"",IFERROR(INDEX(Vöruskrá!P:P,MATCH(B603,Vöruskrá!B:B,0))*C603/100000,""))</f>
        <v>0</v>
      </c>
      <c r="N603" s="215">
        <f>IF(OR(B603="",C603=""),"",IFERROR(INDEX(Vöruskrá!Q:Q,MATCH(B603,Vöruskrá!B:B,0))*C603/100000,""))</f>
        <v>0</v>
      </c>
      <c r="O603" s="216">
        <f>IF(OR(B603="",C603=""),"",IFERROR(C603/1000*INDEX(Vöruskrá!R:R,MATCH(B603,Vöruskrá!B:B,0))/1000,""))</f>
        <v>0</v>
      </c>
      <c r="P603" s="217"/>
      <c r="Q603" s="204"/>
      <c r="R603" s="6"/>
    </row>
    <row r="604" spans="1:18">
      <c r="A604" s="219"/>
      <c r="B604" s="219" t="s">
        <v>1157</v>
      </c>
      <c r="C604" s="220">
        <v>1503</v>
      </c>
      <c r="D604" s="214" t="str">
        <f>IF(B604="","",IFERROR(INDEX(Vöruskrá!F:F,MATCH(B604,Vöruskrá!B:B,0)),""))</f>
        <v>Vatn, **sinnep**sfræ, edik, salt, rotvarnarefni (**súlfít**)</v>
      </c>
      <c r="E604" s="214" t="str">
        <f>IF(B604="","",IFERROR(IF(INDEX(Vöruskrá!G:G,MATCH(B604,Vöruskrá!B:B,0))="","Engir skráðir",INDEX(Vöruskrá!G:G,MATCH(B604,Vöruskrá!B:B,0))),"Engir skráðir"))</f>
        <v>Sinnep, súlfít</v>
      </c>
      <c r="F604" s="214">
        <f>IF(B604="","",IFERROR(INDEX(Vöruskrá!H:H,MATCH(B604,Vöruskrá!B:B,0)),""))</f>
        <v>0</v>
      </c>
      <c r="G604" s="215">
        <f>IF(OR(B604="",C604=""),"",IFERROR(INDEX(Vöruskrá!J:J,MATCH(B604,Vöruskrá!B:B,0))*C604/100000,""))</f>
        <v>1.9539</v>
      </c>
      <c r="H604" s="215">
        <f>IF(OR(B604="",C604=""),"",IFERROR(INDEX(Vöruskrá!K:K,MATCH(B604,Vöruskrá!B:B,0))*C604/100000,""))</f>
        <v>0.12024</v>
      </c>
      <c r="I604" s="215">
        <f>IF(OR(B604="",C604=""),"",IFERROR(INDEX(Vöruskrá!L:L,MATCH(B604,Vöruskrá!B:B,0))*C604/100000,""))</f>
        <v>7.515E-3</v>
      </c>
      <c r="J604" s="215">
        <f>IF(OR(B604="",C604=""),"",IFERROR(INDEX(Vöruskrá!M:M,MATCH(B604,Vöruskrá!B:B,0))*C604/100000,""))</f>
        <v>9.0179999999999996E-2</v>
      </c>
      <c r="K604" s="215">
        <f>IF(OR(B604="",C604=""),"",IFERROR(INDEX(Vöruskrá!N:N,MATCH(B604,Vöruskrá!B:B,0))*C604/100000,""))</f>
        <v>3.006E-2</v>
      </c>
      <c r="L604" s="215">
        <f>IF(OR(B604="",C604=""),"",IFERROR(INDEX(Vöruskrá!O:O,MATCH(B604,Vöruskrá!B:B,0))*C604/100000,""))</f>
        <v>9.0179999999999996E-2</v>
      </c>
      <c r="M604" s="215">
        <f>IF(OR(B604="",C604=""),"",IFERROR(INDEX(Vöruskrá!P:P,MATCH(B604,Vöruskrá!B:B,0))*C604/100000,""))</f>
        <v>6.7635000000000001E-2</v>
      </c>
      <c r="N604" s="215">
        <f>IF(OR(B604="",C604=""),"",IFERROR(INDEX(Vöruskrá!Q:Q,MATCH(B604,Vöruskrá!B:B,0))*C604/100000,""))</f>
        <v>4.5089999999999998E-2</v>
      </c>
      <c r="O604" s="216">
        <f>IF(OR(B604="",C604=""),"",IFERROR(C604/1000*INDEX(Vöruskrá!R:R,MATCH(B604,Vöruskrá!B:B,0))/1000,""))</f>
        <v>0</v>
      </c>
      <c r="P604" s="219"/>
      <c r="Q604" s="203"/>
      <c r="R604" s="27"/>
    </row>
    <row r="605" spans="1:18">
      <c r="A605" s="217"/>
      <c r="B605" s="217" t="s">
        <v>299</v>
      </c>
      <c r="C605" s="218">
        <v>601</v>
      </c>
      <c r="D605" s="214" t="str">
        <f>IF(B605="","",IFERROR(INDEX(Vöruskrá!F:F,MATCH(B605,Vöruskrá!B:B,0)),""))</f>
        <v>Salt (salt, kekkjavarnarefni E535, lyftiefni E500).</v>
      </c>
      <c r="E605" s="214" t="str">
        <f>IF(B605="","",IFERROR(IF(INDEX(Vöruskrá!G:G,MATCH(B605,Vöruskrá!B:B,0))="","Engir skráðir",INDEX(Vöruskrá!G:G,MATCH(B605,Vöruskrá!B:B,0))),"Engir skráðir"))</f>
        <v>Engir skráðir</v>
      </c>
      <c r="F605" s="214" t="str">
        <f>IF(B605="","",IFERROR(INDEX(Vöruskrá!H:H,MATCH(B605,Vöruskrá!B:B,0)),""))</f>
        <v>Framleitt á svæði þar sem unnið er með mjólk, glúten, egg, sesam, sellerí, soja og sinnep.</v>
      </c>
      <c r="G605" s="215">
        <f>IF(OR(B605="",C605=""),"",IFERROR(INDEX(Vöruskrá!J:J,MATCH(B605,Vöruskrá!B:B,0))*C605/100000,""))</f>
        <v>0</v>
      </c>
      <c r="H605" s="215">
        <f>IF(OR(B605="",C605=""),"",IFERROR(INDEX(Vöruskrá!K:K,MATCH(B605,Vöruskrá!B:B,0))*C605/100000,""))</f>
        <v>0</v>
      </c>
      <c r="I605" s="215">
        <f>IF(OR(B605="",C605=""),"",IFERROR(INDEX(Vöruskrá!L:L,MATCH(B605,Vöruskrá!B:B,0))*C605/100000,""))</f>
        <v>0</v>
      </c>
      <c r="J605" s="215">
        <f>IF(OR(B605="",C605=""),"",IFERROR(INDEX(Vöruskrá!M:M,MATCH(B605,Vöruskrá!B:B,0))*C605/100000,""))</f>
        <v>0</v>
      </c>
      <c r="K605" s="215">
        <f>IF(OR(B605="",C605=""),"",IFERROR(INDEX(Vöruskrá!N:N,MATCH(B605,Vöruskrá!B:B,0))*C605/100000,""))</f>
        <v>0</v>
      </c>
      <c r="L605" s="215">
        <f>IF(OR(B605="",C605=""),"",IFERROR(INDEX(Vöruskrá!O:O,MATCH(B605,Vöruskrá!B:B,0))*C605/100000,""))</f>
        <v>0</v>
      </c>
      <c r="M605" s="215">
        <f>IF(OR(B605="",C605=""),"",IFERROR(INDEX(Vöruskrá!P:P,MATCH(B605,Vöruskrá!B:B,0))*C605/100000,""))</f>
        <v>0.60099999999999998</v>
      </c>
      <c r="N605" s="215">
        <f>IF(OR(B605="",C605=""),"",IFERROR(INDEX(Vöruskrá!Q:Q,MATCH(B605,Vöruskrá!B:B,0))*C605/100000,""))</f>
        <v>0</v>
      </c>
      <c r="O605" s="216">
        <f>IF(OR(B605="",C605=""),"",IFERROR(C605/1000*INDEX(Vöruskrá!R:R,MATCH(B605,Vöruskrá!B:B,0))/1000,""))</f>
        <v>0</v>
      </c>
      <c r="P605" s="217"/>
      <c r="Q605" s="204"/>
      <c r="R605" s="6"/>
    </row>
    <row r="606" spans="1:18">
      <c r="A606" s="219"/>
      <c r="B606" s="219" t="s">
        <v>819</v>
      </c>
      <c r="C606" s="220">
        <v>225</v>
      </c>
      <c r="D606" s="214" t="str">
        <f>IF(B606="","",IFERROR(INDEX(Vöruskrá!F:F,MATCH(B606,Vöruskrá!B:B,0)),""))</f>
        <v>Svartur pipar 100% (Piper nigrum), hitaþurrkað.</v>
      </c>
      <c r="E606" s="214" t="str">
        <f>IF(B606="","",IFERROR(IF(INDEX(Vöruskrá!G:G,MATCH(B606,Vöruskrá!B:B,0))="","Engir skráðir",INDEX(Vöruskrá!G:G,MATCH(B606,Vöruskrá!B:B,0))),"Engir skráðir"))</f>
        <v>Engir skráðir</v>
      </c>
      <c r="F606" s="214" t="str">
        <f>IF(B606="","",IFERROR(INDEX(Vöruskrá!H:H,MATCH(B606,Vöruskrá!B:B,0)),""))</f>
        <v>Framleitt á svæði þar sem unnið er með glúten, fisk, krabbadýr, lindýr, mjólk, soja, sellerí, sinnep og sesam.</v>
      </c>
      <c r="G606" s="215">
        <f>IF(OR(B606="",C606=""),"",IFERROR(INDEX(Vöruskrá!J:J,MATCH(B606,Vöruskrá!B:B,0))*C606/100000,""))</f>
        <v>0.86850000000000005</v>
      </c>
      <c r="H606" s="215">
        <f>IF(OR(B606="",C606=""),"",IFERROR(INDEX(Vöruskrá!K:K,MATCH(B606,Vöruskrá!B:B,0))*C606/100000,""))</f>
        <v>7.4250000000000002E-3</v>
      </c>
      <c r="I606" s="215">
        <f>IF(OR(B606="",C606=""),"",IFERROR(INDEX(Vöruskrá!L:L,MATCH(B606,Vöruskrá!B:B,0))*C606/100000,""))</f>
        <v>2.2499999999999998E-3</v>
      </c>
      <c r="J606" s="215">
        <f>IF(OR(B606="",C606=""),"",IFERROR(INDEX(Vöruskrá!M:M,MATCH(B606,Vöruskrá!B:B,0))*C606/100000,""))</f>
        <v>0.14624999999999999</v>
      </c>
      <c r="K606" s="215">
        <f>IF(OR(B606="",C606=""),"",IFERROR(INDEX(Vöruskrá!N:N,MATCH(B606,Vöruskrá!B:B,0))*C606/100000,""))</f>
        <v>1.3500000000000001E-3</v>
      </c>
      <c r="L606" s="215">
        <f>IF(OR(B606="",C606=""),"",IFERROR(INDEX(Vöruskrá!O:O,MATCH(B606,Vöruskrá!B:B,0))*C606/100000,""))</f>
        <v>2.4750000000000001E-2</v>
      </c>
      <c r="M606" s="215">
        <f>IF(OR(B606="",C606=""),"",IFERROR(INDEX(Vöruskrá!P:P,MATCH(B606,Vöruskrá!B:B,0))*C606/100000,""))</f>
        <v>2.2499999999999999E-4</v>
      </c>
      <c r="N606" s="215">
        <f>IF(OR(B606="",C606=""),"",IFERROR(INDEX(Vöruskrá!Q:Q,MATCH(B606,Vöruskrá!B:B,0))*C606/100000,""))</f>
        <v>0</v>
      </c>
      <c r="O606" s="216">
        <f>IF(OR(B606="",C606=""),"",IFERROR(C606/1000*INDEX(Vöruskrá!R:R,MATCH(B606,Vöruskrá!B:B,0))/1000,""))</f>
        <v>0</v>
      </c>
      <c r="P606" s="219"/>
      <c r="Q606" s="250"/>
      <c r="R606" s="251"/>
    </row>
    <row r="607" spans="1:18" ht="50">
      <c r="A607" s="176" t="s">
        <v>3768</v>
      </c>
      <c r="B607" s="176"/>
      <c r="C607" s="177"/>
      <c r="D607" s="211" t="str">
        <f>_xlfn.TEXTJOIN(" | ",TRUE,D608:D615)</f>
        <v>0 | 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0 | Salt (salt, kekkjavarnarefni E535, lyftiefni E500).</v>
      </c>
      <c r="E607" s="211" t="str" cm="1">
        <f t="array" ref="E607">IFERROR(_xlfn.TEXTJOIN(", ",TRUE,_xlfn.UNIQUE(_xlfn._xlws.FILTER(E608:E615,(E608:E615&lt;&gt;"Engir skráðir")*(E608:E615&lt;&gt;"")))),"Engir skráðir")</f>
        <v>Sinnep, Mjólk</v>
      </c>
      <c r="F607" s="211"/>
      <c r="G607" s="212">
        <f>IFERROR(SUM(G608:G615)/(SUM($C$608:$C$615)/100000),"")</f>
        <v>61.780769999999997</v>
      </c>
      <c r="H607" s="212">
        <f>IFERROR(SUM(H608:H615)/(SUM($C$608:$C$615)/100000),"")</f>
        <v>5.3303710000000004</v>
      </c>
      <c r="I607" s="212">
        <f>IFERROR(SUM(I608:I615)/(SUM($C$608:$C$615)/100000),"")</f>
        <v>3.2660809999999998</v>
      </c>
      <c r="J607" s="212">
        <f>IFERROR(SUM(J608:J615)/(SUM($C$608:$C$615)/100000),"")</f>
        <v>2.6022720000000001</v>
      </c>
      <c r="K607" s="212">
        <f>IFERROR(SUM(K608:K615)/(SUM($C$608:$C$615)/100000),"")</f>
        <v>1.66292</v>
      </c>
      <c r="L607" s="212">
        <f>IFERROR(SUM(L608:L615)/(SUM($C$608:$C$615)/100000),"")</f>
        <v>0.750915</v>
      </c>
      <c r="M607" s="212">
        <f>IFERROR(SUM(M608:M615)/(SUM($C$608:$C$615)/100000),"")</f>
        <v>0.68854799999999994</v>
      </c>
      <c r="N607" s="212">
        <f>IFERROR(SUM(N608:N615)/(SUM($C$608:$C$615)/100000),"")</f>
        <v>0.17663799999999999</v>
      </c>
      <c r="O607" s="213" t="str">
        <f>IF(OR(B607="",C607=""),"",IFERROR(C607/1000*INDEX(Vöruskrá!R:R,MATCH(B607,Vöruskrá!B:B,0))/1000,""))</f>
        <v/>
      </c>
      <c r="P607" s="245" t="s">
        <v>3769</v>
      </c>
      <c r="Q607" s="248" t="s">
        <v>3931</v>
      </c>
      <c r="R607" s="247" t="s">
        <v>3932</v>
      </c>
    </row>
    <row r="608" spans="1:18">
      <c r="A608" s="217"/>
      <c r="B608" s="217" t="s">
        <v>3665</v>
      </c>
      <c r="C608" s="218">
        <v>59128</v>
      </c>
      <c r="D608" s="214">
        <f>IF(B608="","",IFERROR(INDEX(Vöruskrá!F:F,MATCH(B608,Vöruskrá!B:B,0)),""))</f>
        <v>0</v>
      </c>
      <c r="E608" s="214" t="str">
        <f>IF(B608="","",IFERROR(IF(INDEX(Vöruskrá!G:G,MATCH(B608,Vöruskrá!B:B,0))="","Engir skráðir",INDEX(Vöruskrá!G:G,MATCH(B608,Vöruskrá!B:B,0))),"Engir skráðir"))</f>
        <v>Engir skráðir</v>
      </c>
      <c r="F608" s="214">
        <f>IF(B608="","",IFERROR(INDEX(Vöruskrá!H:H,MATCH(B608,Vöruskrá!B:B,0)),""))</f>
        <v>0</v>
      </c>
      <c r="G608" s="215">
        <f>IF(OR(B608="",C608=""),"",IFERROR(INDEX(Vöruskrá!J:J,MATCH(B608,Vöruskrá!B:B,0))*C608/100000,""))</f>
        <v>0</v>
      </c>
      <c r="H608" s="215">
        <f>IF(OR(B608="",C608=""),"",IFERROR(INDEX(Vöruskrá!K:K,MATCH(B608,Vöruskrá!B:B,0))*C608/100000,""))</f>
        <v>0</v>
      </c>
      <c r="I608" s="215">
        <f>IF(OR(B608="",C608=""),"",IFERROR(INDEX(Vöruskrá!L:L,MATCH(B608,Vöruskrá!B:B,0))*C608/100000,""))</f>
        <v>0</v>
      </c>
      <c r="J608" s="215">
        <f>IF(OR(B608="",C608=""),"",IFERROR(INDEX(Vöruskrá!M:M,MATCH(B608,Vöruskrá!B:B,0))*C608/100000,""))</f>
        <v>0</v>
      </c>
      <c r="K608" s="215">
        <f>IF(OR(B608="",C608=""),"",IFERROR(INDEX(Vöruskrá!N:N,MATCH(B608,Vöruskrá!B:B,0))*C608/100000,""))</f>
        <v>0</v>
      </c>
      <c r="L608" s="215">
        <f>IF(OR(B608="",C608=""),"",IFERROR(INDEX(Vöruskrá!O:O,MATCH(B608,Vöruskrá!B:B,0))*C608/100000,""))</f>
        <v>0</v>
      </c>
      <c r="M608" s="215">
        <f>IF(OR(B608="",C608=""),"",IFERROR(INDEX(Vöruskrá!P:P,MATCH(B608,Vöruskrá!B:B,0))*C608/100000,""))</f>
        <v>0</v>
      </c>
      <c r="N608" s="215">
        <f>IF(OR(B608="",C608=""),"",IFERROR(INDEX(Vöruskrá!Q:Q,MATCH(B608,Vöruskrá!B:B,0))*C608/100000,""))</f>
        <v>0</v>
      </c>
      <c r="O608" s="216">
        <f>IF(OR(B608="",C608=""),"",IFERROR(C608/1000*INDEX(Vöruskrá!R:R,MATCH(B608,Vöruskrá!B:B,0))/1000,""))</f>
        <v>0</v>
      </c>
      <c r="P608" s="217"/>
      <c r="Q608" s="252"/>
      <c r="R608" s="253"/>
    </row>
    <row r="609" spans="1:18">
      <c r="A609" s="219"/>
      <c r="B609" s="219" t="s">
        <v>434</v>
      </c>
      <c r="C609" s="220">
        <v>2217</v>
      </c>
      <c r="D609" s="214" t="str">
        <f>IF(B609="","",IFERROR(INDEX(Vöruskrá!F:F,MATCH(B609,Vöruskrá!B:B,0)),""))</f>
        <v>Vatn, sykur, laukur, tómatmauk, sólblómaolía, salt, kóríanderduft, engifer, hvítlaukur, **sinnep**duft, sýrustillir (sítrónusýra E330), chili, kúmenduft, fenugreeklauf, svartur piparduft, kóríander, þráavarnarefni (E306, tókóferólríkt þykkni).</v>
      </c>
      <c r="E609" s="214" t="str">
        <f>IF(B609="","",IFERROR(IF(INDEX(Vöruskrá!G:G,MATCH(B609,Vöruskrá!B:B,0))="","Engir skráðir",INDEX(Vöruskrá!G:G,MATCH(B609,Vöruskrá!B:B,0))),"Engir skráðir"))</f>
        <v>Sinnep</v>
      </c>
      <c r="F609" s="214">
        <f>IF(B609="","",IFERROR(INDEX(Vöruskrá!H:H,MATCH(B609,Vöruskrá!B:B,0)),""))</f>
        <v>0</v>
      </c>
      <c r="G609" s="215">
        <f>IF(OR(B609="",C609=""),"",IFERROR(INDEX(Vöruskrá!J:J,MATCH(B609,Vöruskrá!B:B,0))*C609/100000,""))</f>
        <v>3.3254999999999999</v>
      </c>
      <c r="H609" s="215">
        <f>IF(OR(B609="",C609=""),"",IFERROR(INDEX(Vöruskrá!K:K,MATCH(B609,Vöruskrá!B:B,0))*C609/100000,""))</f>
        <v>0.130803</v>
      </c>
      <c r="I609" s="215">
        <f>IF(OR(B609="",C609=""),"",IFERROR(INDEX(Vöruskrá!L:L,MATCH(B609,Vöruskrá!B:B,0))*C609/100000,""))</f>
        <v>1.3302E-2</v>
      </c>
      <c r="J609" s="215">
        <f>IF(OR(B609="",C609=""),"",IFERROR(INDEX(Vöruskrá!M:M,MATCH(B609,Vöruskrá!B:B,0))*C609/100000,""))</f>
        <v>0.48774000000000001</v>
      </c>
      <c r="K609" s="215">
        <f>IF(OR(B609="",C609=""),"",IFERROR(INDEX(Vöruskrá!N:N,MATCH(B609,Vöruskrá!B:B,0))*C609/100000,""))</f>
        <v>0.39906000000000003</v>
      </c>
      <c r="L609" s="215">
        <f>IF(OR(B609="",C609=""),"",IFERROR(INDEX(Vöruskrá!O:O,MATCH(B609,Vöruskrá!B:B,0))*C609/100000,""))</f>
        <v>3.1037999999999996E-2</v>
      </c>
      <c r="M609" s="215">
        <f>IF(OR(B609="",C609=""),"",IFERROR(INDEX(Vöruskrá!P:P,MATCH(B609,Vöruskrá!B:B,0))*C609/100000,""))</f>
        <v>9.754800000000001E-2</v>
      </c>
      <c r="N609" s="215">
        <f>IF(OR(B609="",C609=""),"",IFERROR(INDEX(Vöruskrá!Q:Q,MATCH(B609,Vöruskrá!B:B,0))*C609/100000,""))</f>
        <v>3.5472000000000004E-2</v>
      </c>
      <c r="O609" s="216">
        <f>IF(OR(B609="",C609=""),"",IFERROR(C609/1000*INDEX(Vöruskrá!R:R,MATCH(B609,Vöruskrá!B:B,0))/1000,""))</f>
        <v>0</v>
      </c>
      <c r="P609" s="219"/>
      <c r="Q609" s="204"/>
      <c r="R609" s="6"/>
    </row>
    <row r="610" spans="1:18">
      <c r="A610" s="217"/>
      <c r="B610" s="217" t="s">
        <v>1058</v>
      </c>
      <c r="C610" s="218">
        <v>14782</v>
      </c>
      <c r="D610" s="214" t="str">
        <f>IF(B610="","",IFERROR(INDEX(Vöruskrá!F:F,MATCH(B610,Vöruskrá!B:B,0)),""))</f>
        <v>Rjómi (**mjólk**)</v>
      </c>
      <c r="E610" s="214" t="str">
        <f>IF(B610="","",IFERROR(IF(INDEX(Vöruskrá!G:G,MATCH(B610,Vöruskrá!B:B,0))="","Engir skráðir",INDEX(Vöruskrá!G:G,MATCH(B610,Vöruskrá!B:B,0))),"Engir skráðir"))</f>
        <v>Mjólk</v>
      </c>
      <c r="F610" s="214">
        <f>IF(B610="","",IFERROR(INDEX(Vöruskrá!H:H,MATCH(B610,Vöruskrá!B:B,0)),""))</f>
        <v>0</v>
      </c>
      <c r="G610" s="215">
        <f>IF(OR(B610="",C610=""),"",IFERROR(INDEX(Vöruskrá!J:J,MATCH(B610,Vöruskrá!B:B,0))*C610/100000,""))</f>
        <v>50.258800000000001</v>
      </c>
      <c r="H610" s="215">
        <f>IF(OR(B610="",C610=""),"",IFERROR(INDEX(Vöruskrá!K:K,MATCH(B610,Vöruskrá!B:B,0))*C610/100000,""))</f>
        <v>5.1737000000000002</v>
      </c>
      <c r="I610" s="215">
        <f>IF(OR(B610="",C610=""),"",IFERROR(INDEX(Vöruskrá!L:L,MATCH(B610,Vöruskrá!B:B,0))*C610/100000,""))</f>
        <v>3.25204</v>
      </c>
      <c r="J610" s="215">
        <f>IF(OR(B610="",C610=""),"",IFERROR(INDEX(Vöruskrá!M:M,MATCH(B610,Vöruskrá!B:B,0))*C610/100000,""))</f>
        <v>0.44346000000000002</v>
      </c>
      <c r="K610" s="215">
        <f>IF(OR(B610="",C610=""),"",IFERROR(INDEX(Vöruskrá!N:N,MATCH(B610,Vöruskrá!B:B,0))*C610/100000,""))</f>
        <v>0.44346000000000002</v>
      </c>
      <c r="L610" s="215">
        <f>IF(OR(B610="",C610=""),"",IFERROR(INDEX(Vöruskrá!O:O,MATCH(B610,Vöruskrá!B:B,0))*C610/100000,""))</f>
        <v>0.36954999999999999</v>
      </c>
      <c r="M610" s="215">
        <f>IF(OR(B610="",C610=""),"",IFERROR(INDEX(Vöruskrá!P:P,MATCH(B610,Vöruskrá!B:B,0))*C610/100000,""))</f>
        <v>0</v>
      </c>
      <c r="N610" s="215">
        <f>IF(OR(B610="",C610=""),"",IFERROR(INDEX(Vöruskrá!Q:Q,MATCH(B610,Vöruskrá!B:B,0))*C610/100000,""))</f>
        <v>0</v>
      </c>
      <c r="O610" s="216">
        <f>IF(OR(B610="",C610=""),"",IFERROR(C610/1000*INDEX(Vöruskrá!R:R,MATCH(B610,Vöruskrá!B:B,0))/1000,""))</f>
        <v>0</v>
      </c>
      <c r="P610" s="217"/>
      <c r="Q610" s="203"/>
      <c r="R610" s="27"/>
    </row>
    <row r="611" spans="1:18">
      <c r="A611" s="219"/>
      <c r="B611" s="219" t="s">
        <v>743</v>
      </c>
      <c r="C611" s="220">
        <v>14782</v>
      </c>
      <c r="D611" s="214" t="str">
        <f>IF(B611="","",IFERROR(INDEX(Vöruskrá!F:F,MATCH(B611,Vöruskrá!B:B,0)),""))</f>
        <v>Tómatar 100%.</v>
      </c>
      <c r="E611" s="214" t="str">
        <f>IF(B611="","",IFERROR(IF(INDEX(Vöruskrá!G:G,MATCH(B611,Vöruskrá!B:B,0))="","Engir skráðir",INDEX(Vöruskrá!G:G,MATCH(B611,Vöruskrá!B:B,0))),"Engir skráðir"))</f>
        <v>Engir skráðir</v>
      </c>
      <c r="F611" s="214">
        <f>IF(B611="","",IFERROR(INDEX(Vöruskrá!H:H,MATCH(B611,Vöruskrá!B:B,0)),""))</f>
        <v>0</v>
      </c>
      <c r="G611" s="215">
        <f>IF(OR(B611="",C611=""),"",IFERROR(INDEX(Vöruskrá!J:J,MATCH(B611,Vöruskrá!B:B,0))*C611/100000,""))</f>
        <v>4.13896</v>
      </c>
      <c r="H611" s="215">
        <f>IF(OR(B611="",C611=""),"",IFERROR(INDEX(Vöruskrá!K:K,MATCH(B611,Vöruskrá!B:B,0))*C611/100000,""))</f>
        <v>1.4782E-2</v>
      </c>
      <c r="I611" s="215">
        <f>IF(OR(B611="",C611=""),"",IFERROR(INDEX(Vöruskrá!L:L,MATCH(B611,Vöruskrá!B:B,0))*C611/100000,""))</f>
        <v>0</v>
      </c>
      <c r="J611" s="215">
        <f>IF(OR(B611="",C611=""),"",IFERROR(INDEX(Vöruskrá!M:M,MATCH(B611,Vöruskrá!B:B,0))*C611/100000,""))</f>
        <v>0.73909999999999998</v>
      </c>
      <c r="K611" s="215">
        <f>IF(OR(B611="",C611=""),"",IFERROR(INDEX(Vöruskrá!N:N,MATCH(B611,Vöruskrá!B:B,0))*C611/100000,""))</f>
        <v>0.50258799999999992</v>
      </c>
      <c r="L611" s="215">
        <f>IF(OR(B611="",C611=""),"",IFERROR(INDEX(Vöruskrá!O:O,MATCH(B611,Vöruskrá!B:B,0))*C611/100000,""))</f>
        <v>0.22173000000000001</v>
      </c>
      <c r="M611" s="215">
        <f>IF(OR(B611="",C611=""),"",IFERROR(INDEX(Vöruskrá!P:P,MATCH(B611,Vöruskrá!B:B,0))*C611/100000,""))</f>
        <v>0</v>
      </c>
      <c r="N611" s="215">
        <f>IF(OR(B611="",C611=""),"",IFERROR(INDEX(Vöruskrá!Q:Q,MATCH(B611,Vöruskrá!B:B,0))*C611/100000,""))</f>
        <v>0</v>
      </c>
      <c r="O611" s="216">
        <f>IF(OR(B611="",C611=""),"",IFERROR(C611/1000*INDEX(Vöruskrá!R:R,MATCH(B611,Vöruskrá!B:B,0))/1000,""))</f>
        <v>0</v>
      </c>
      <c r="P611" s="219"/>
      <c r="Q611" s="204"/>
      <c r="R611" s="6"/>
    </row>
    <row r="612" spans="1:18">
      <c r="A612" s="217"/>
      <c r="B612" s="217" t="s">
        <v>1010</v>
      </c>
      <c r="C612" s="218">
        <v>7391</v>
      </c>
      <c r="D612" s="214" t="str">
        <f>IF(B612="","",IFERROR(INDEX(Vöruskrá!F:F,MATCH(B612,Vöruskrá!B:B,0)),""))</f>
        <v>Laukur</v>
      </c>
      <c r="E612" s="214" t="str">
        <f>IF(B612="","",IFERROR(IF(INDEX(Vöruskrá!G:G,MATCH(B612,Vöruskrá!B:B,0))="","Engir skráðir",INDEX(Vöruskrá!G:G,MATCH(B612,Vöruskrá!B:B,0))),"Engir skráðir"))</f>
        <v>Engir skráðir</v>
      </c>
      <c r="F612" s="214">
        <f>IF(B612="","",IFERROR(INDEX(Vöruskrá!H:H,MATCH(B612,Vöruskrá!B:B,0)),""))</f>
        <v>0</v>
      </c>
      <c r="G612" s="215">
        <f>IF(OR(B612="",C612=""),"",IFERROR(INDEX(Vöruskrá!J:J,MATCH(B612,Vöruskrá!B:B,0))*C612/100000,""))</f>
        <v>2.9563999999999999</v>
      </c>
      <c r="H612" s="215">
        <f>IF(OR(B612="",C612=""),"",IFERROR(INDEX(Vöruskrá!K:K,MATCH(B612,Vöruskrá!B:B,0))*C612/100000,""))</f>
        <v>7.391E-3</v>
      </c>
      <c r="I612" s="215">
        <f>IF(OR(B612="",C612=""),"",IFERROR(INDEX(Vöruskrá!L:L,MATCH(B612,Vöruskrá!B:B,0))*C612/100000,""))</f>
        <v>0</v>
      </c>
      <c r="J612" s="215">
        <f>IF(OR(B612="",C612=""),"",IFERROR(INDEX(Vöruskrá!M:M,MATCH(B612,Vöruskrá!B:B,0))*C612/100000,""))</f>
        <v>0.68736300000000006</v>
      </c>
      <c r="K612" s="215">
        <f>IF(OR(B612="",C612=""),"",IFERROR(INDEX(Vöruskrá!N:N,MATCH(B612,Vöruskrá!B:B,0))*C612/100000,""))</f>
        <v>0.31042200000000003</v>
      </c>
      <c r="L612" s="215">
        <f>IF(OR(B612="",C612=""),"",IFERROR(INDEX(Vöruskrá!O:O,MATCH(B612,Vöruskrá!B:B,0))*C612/100000,""))</f>
        <v>8.1300999999999998E-2</v>
      </c>
      <c r="M612" s="215">
        <f>IF(OR(B612="",C612=""),"",IFERROR(INDEX(Vöruskrá!P:P,MATCH(B612,Vöruskrá!B:B,0))*C612/100000,""))</f>
        <v>0</v>
      </c>
      <c r="N612" s="215">
        <f>IF(OR(B612="",C612=""),"",IFERROR(INDEX(Vöruskrá!Q:Q,MATCH(B612,Vöruskrá!B:B,0))*C612/100000,""))</f>
        <v>0.12564699999999998</v>
      </c>
      <c r="O612" s="216">
        <f>IF(OR(B612="",C612=""),"",IFERROR(C612/1000*INDEX(Vöruskrá!R:R,MATCH(B612,Vöruskrá!B:B,0))/1000,""))</f>
        <v>0</v>
      </c>
      <c r="P612" s="217"/>
      <c r="Q612" s="203"/>
      <c r="R612" s="27"/>
    </row>
    <row r="613" spans="1:18">
      <c r="A613" s="219"/>
      <c r="B613" s="219" t="s">
        <v>1017</v>
      </c>
      <c r="C613" s="220">
        <v>739</v>
      </c>
      <c r="D613" s="214" t="str">
        <f>IF(B613="","",IFERROR(INDEX(Vöruskrá!F:F,MATCH(B613,Vöruskrá!B:B,0)),""))</f>
        <v>Hvítlaukur</v>
      </c>
      <c r="E613" s="214" t="str">
        <f>IF(B613="","",IFERROR(IF(INDEX(Vöruskrá!G:G,MATCH(B613,Vöruskrá!B:B,0))="","Engir skráðir",INDEX(Vöruskrá!G:G,MATCH(B613,Vöruskrá!B:B,0))),"Engir skráðir"))</f>
        <v>Engir skráðir</v>
      </c>
      <c r="F613" s="214">
        <f>IF(B613="","",IFERROR(INDEX(Vöruskrá!H:H,MATCH(B613,Vöruskrá!B:B,0)),""))</f>
        <v>0</v>
      </c>
      <c r="G613" s="215">
        <f>IF(OR(B613="",C613=""),"",IFERROR(INDEX(Vöruskrá!J:J,MATCH(B613,Vöruskrá!B:B,0))*C613/100000,""))</f>
        <v>1.10111</v>
      </c>
      <c r="H613" s="215">
        <f>IF(OR(B613="",C613=""),"",IFERROR(INDEX(Vöruskrá!K:K,MATCH(B613,Vöruskrá!B:B,0))*C613/100000,""))</f>
        <v>3.6949999999999999E-3</v>
      </c>
      <c r="I613" s="215">
        <f>IF(OR(B613="",C613=""),"",IFERROR(INDEX(Vöruskrá!L:L,MATCH(B613,Vöruskrá!B:B,0))*C613/100000,""))</f>
        <v>7.3900000000000007E-4</v>
      </c>
      <c r="J613" s="215">
        <f>IF(OR(B613="",C613=""),"",IFERROR(INDEX(Vöruskrá!M:M,MATCH(B613,Vöruskrá!B:B,0))*C613/100000,""))</f>
        <v>0.24460900000000002</v>
      </c>
      <c r="K613" s="215">
        <f>IF(OR(B613="",C613=""),"",IFERROR(INDEX(Vöruskrá!N:N,MATCH(B613,Vöruskrá!B:B,0))*C613/100000,""))</f>
        <v>7.3899999999999999E-3</v>
      </c>
      <c r="L613" s="215">
        <f>IF(OR(B613="",C613=""),"",IFERROR(INDEX(Vöruskrá!O:O,MATCH(B613,Vöruskrá!B:B,0))*C613/100000,""))</f>
        <v>4.7296000000000005E-2</v>
      </c>
      <c r="M613" s="215">
        <f>IF(OR(B613="",C613=""),"",IFERROR(INDEX(Vöruskrá!P:P,MATCH(B613,Vöruskrá!B:B,0))*C613/100000,""))</f>
        <v>0</v>
      </c>
      <c r="N613" s="215">
        <f>IF(OR(B613="",C613=""),"",IFERROR(INDEX(Vöruskrá!Q:Q,MATCH(B613,Vöruskrá!B:B,0))*C613/100000,""))</f>
        <v>1.5519000000000002E-2</v>
      </c>
      <c r="O613" s="216">
        <f>IF(OR(B613="",C613=""),"",IFERROR(C613/1000*INDEX(Vöruskrá!R:R,MATCH(B613,Vöruskrá!B:B,0))/1000,""))</f>
        <v>0</v>
      </c>
      <c r="P613" s="219"/>
      <c r="Q613" s="204"/>
      <c r="R613" s="6"/>
    </row>
    <row r="614" spans="1:18">
      <c r="A614" s="217"/>
      <c r="B614" s="217" t="s">
        <v>3655</v>
      </c>
      <c r="C614" s="218">
        <v>370</v>
      </c>
      <c r="D614" s="214">
        <f>IF(B614="","",IFERROR(INDEX(Vöruskrá!F:F,MATCH(B614,Vöruskrá!B:B,0)),""))</f>
        <v>0</v>
      </c>
      <c r="E614" s="214" t="str">
        <f>IF(B614="","",IFERROR(IF(INDEX(Vöruskrá!G:G,MATCH(B614,Vöruskrá!B:B,0))="","Engir skráðir",INDEX(Vöruskrá!G:G,MATCH(B614,Vöruskrá!B:B,0))),"Engir skráðir"))</f>
        <v>Engir skráðir</v>
      </c>
      <c r="F614" s="214">
        <f>IF(B614="","",IFERROR(INDEX(Vöruskrá!H:H,MATCH(B614,Vöruskrá!B:B,0)),""))</f>
        <v>0</v>
      </c>
      <c r="G614" s="215">
        <f>IF(OR(B614="",C614=""),"",IFERROR(INDEX(Vöruskrá!J:J,MATCH(B614,Vöruskrá!B:B,0))*C614/100000,""))</f>
        <v>0</v>
      </c>
      <c r="H614" s="215">
        <f>IF(OR(B614="",C614=""),"",IFERROR(INDEX(Vöruskrá!K:K,MATCH(B614,Vöruskrá!B:B,0))*C614/100000,""))</f>
        <v>0</v>
      </c>
      <c r="I614" s="215">
        <f>IF(OR(B614="",C614=""),"",IFERROR(INDEX(Vöruskrá!L:L,MATCH(B614,Vöruskrá!B:B,0))*C614/100000,""))</f>
        <v>0</v>
      </c>
      <c r="J614" s="215">
        <f>IF(OR(B614="",C614=""),"",IFERROR(INDEX(Vöruskrá!M:M,MATCH(B614,Vöruskrá!B:B,0))*C614/100000,""))</f>
        <v>0</v>
      </c>
      <c r="K614" s="215">
        <f>IF(OR(B614="",C614=""),"",IFERROR(INDEX(Vöruskrá!N:N,MATCH(B614,Vöruskrá!B:B,0))*C614/100000,""))</f>
        <v>0</v>
      </c>
      <c r="L614" s="215">
        <f>IF(OR(B614="",C614=""),"",IFERROR(INDEX(Vöruskrá!O:O,MATCH(B614,Vöruskrá!B:B,0))*C614/100000,""))</f>
        <v>0</v>
      </c>
      <c r="M614" s="215">
        <f>IF(OR(B614="",C614=""),"",IFERROR(INDEX(Vöruskrá!P:P,MATCH(B614,Vöruskrá!B:B,0))*C614/100000,""))</f>
        <v>0</v>
      </c>
      <c r="N614" s="215">
        <f>IF(OR(B614="",C614=""),"",IFERROR(INDEX(Vöruskrá!Q:Q,MATCH(B614,Vöruskrá!B:B,0))*C614/100000,""))</f>
        <v>0</v>
      </c>
      <c r="O614" s="216">
        <f>IF(OR(B614="",C614=""),"",IFERROR(C614/1000*INDEX(Vöruskrá!R:R,MATCH(B614,Vöruskrá!B:B,0))/1000,""))</f>
        <v>0</v>
      </c>
      <c r="P614" s="217"/>
      <c r="Q614" s="203"/>
      <c r="R614" s="27"/>
    </row>
    <row r="615" spans="1:18">
      <c r="A615" s="219"/>
      <c r="B615" s="219" t="s">
        <v>299</v>
      </c>
      <c r="C615" s="220">
        <v>591</v>
      </c>
      <c r="D615" s="214" t="str">
        <f>IF(B615="","",IFERROR(INDEX(Vöruskrá!F:F,MATCH(B615,Vöruskrá!B:B,0)),""))</f>
        <v>Salt (salt, kekkjavarnarefni E535, lyftiefni E500).</v>
      </c>
      <c r="E615" s="214" t="str">
        <f>IF(B615="","",IFERROR(IF(INDEX(Vöruskrá!G:G,MATCH(B615,Vöruskrá!B:B,0))="","Engir skráðir",INDEX(Vöruskrá!G:G,MATCH(B615,Vöruskrá!B:B,0))),"Engir skráðir"))</f>
        <v>Engir skráðir</v>
      </c>
      <c r="F615" s="214" t="str">
        <f>IF(B615="","",IFERROR(INDEX(Vöruskrá!H:H,MATCH(B615,Vöruskrá!B:B,0)),""))</f>
        <v>Framleitt á svæði þar sem unnið er með mjólk, glúten, egg, sesam, sellerí, soja og sinnep.</v>
      </c>
      <c r="G615" s="215">
        <f>IF(OR(B615="",C615=""),"",IFERROR(INDEX(Vöruskrá!J:J,MATCH(B615,Vöruskrá!B:B,0))*C615/100000,""))</f>
        <v>0</v>
      </c>
      <c r="H615" s="215">
        <f>IF(OR(B615="",C615=""),"",IFERROR(INDEX(Vöruskrá!K:K,MATCH(B615,Vöruskrá!B:B,0))*C615/100000,""))</f>
        <v>0</v>
      </c>
      <c r="I615" s="215">
        <f>IF(OR(B615="",C615=""),"",IFERROR(INDEX(Vöruskrá!L:L,MATCH(B615,Vöruskrá!B:B,0))*C615/100000,""))</f>
        <v>0</v>
      </c>
      <c r="J615" s="215">
        <f>IF(OR(B615="",C615=""),"",IFERROR(INDEX(Vöruskrá!M:M,MATCH(B615,Vöruskrá!B:B,0))*C615/100000,""))</f>
        <v>0</v>
      </c>
      <c r="K615" s="215">
        <f>IF(OR(B615="",C615=""),"",IFERROR(INDEX(Vöruskrá!N:N,MATCH(B615,Vöruskrá!B:B,0))*C615/100000,""))</f>
        <v>0</v>
      </c>
      <c r="L615" s="215">
        <f>IF(OR(B615="",C615=""),"",IFERROR(INDEX(Vöruskrá!O:O,MATCH(B615,Vöruskrá!B:B,0))*C615/100000,""))</f>
        <v>0</v>
      </c>
      <c r="M615" s="215">
        <f>IF(OR(B615="",C615=""),"",IFERROR(INDEX(Vöruskrá!P:P,MATCH(B615,Vöruskrá!B:B,0))*C615/100000,""))</f>
        <v>0.59099999999999997</v>
      </c>
      <c r="N615" s="215">
        <f>IF(OR(B615="",C615=""),"",IFERROR(INDEX(Vöruskrá!Q:Q,MATCH(B615,Vöruskrá!B:B,0))*C615/100000,""))</f>
        <v>0</v>
      </c>
      <c r="O615" s="216">
        <f>IF(OR(B615="",C615=""),"",IFERROR(C615/1000*INDEX(Vöruskrá!R:R,MATCH(B615,Vöruskrá!B:B,0))/1000,""))</f>
        <v>0</v>
      </c>
      <c r="P615" s="219"/>
      <c r="Q615" s="249"/>
      <c r="R615" s="205"/>
    </row>
    <row r="616" spans="1:18" ht="50">
      <c r="A616" s="176" t="s">
        <v>3770</v>
      </c>
      <c r="B616" s="176"/>
      <c r="C616" s="177"/>
      <c r="D616" s="211" t="str">
        <f>_xlfn.TEXTJOIN(" | ",TRUE,D617:D624)</f>
        <v>0 | 0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v>
      </c>
      <c r="E616" s="211" t="str" cm="1">
        <f t="array" ref="E616">IFERROR(_xlfn.TEXTJOIN(", ",TRUE,_xlfn.UNIQUE(_xlfn._xlws.FILTER(E617:E624,(E617:E624&lt;&gt;"Engir skráðir")*(E617:E624&lt;&gt;"")))),"Engir skráðir")</f>
        <v>Mjólk, Engir</v>
      </c>
      <c r="F616" s="211"/>
      <c r="G616" s="212">
        <f>IFERROR(SUM(G617:G624)/(SUM($C$617:$C$624)/100000),"")</f>
        <v>54.117780000000003</v>
      </c>
      <c r="H616" s="212">
        <f>IFERROR(SUM(H617:H624)/(SUM($C$617:$C$624)/100000),"")</f>
        <v>3.393688</v>
      </c>
      <c r="I616" s="212">
        <f>IFERROR(SUM(I617:I624)/(SUM($C$617:$C$624)/100000),"")</f>
        <v>1.9003890000000001</v>
      </c>
      <c r="J616" s="212">
        <f>IFERROR(SUM(J617:J624)/(SUM($C$617:$C$624)/100000),"")</f>
        <v>1.6771320000000001</v>
      </c>
      <c r="K616" s="212">
        <f>IFERROR(SUM(K617:K624)/(SUM($C$617:$C$624)/100000),"")</f>
        <v>0.73148999999999997</v>
      </c>
      <c r="L616" s="212">
        <f>IFERROR(SUM(L617:L624)/(SUM($C$617:$C$624)/100000),"")</f>
        <v>4.0090400000000006</v>
      </c>
      <c r="M616" s="212">
        <f>IFERROR(SUM(M617:M624)/(SUM($C$617:$C$624)/100000),"")</f>
        <v>1.185292</v>
      </c>
      <c r="N616" s="212">
        <f>IFERROR(SUM(N617:N624)/(SUM($C$617:$C$624)/100000),"")</f>
        <v>0.22440900000000003</v>
      </c>
      <c r="O616" s="213" t="str">
        <f>IF(OR(B616="",C616=""),"",IFERROR(C616/1000*INDEX(Vöruskrá!R:R,MATCH(B616,Vöruskrá!B:B,0))/1000,""))</f>
        <v/>
      </c>
      <c r="P616" s="245" t="s">
        <v>3771</v>
      </c>
      <c r="Q616" s="244" t="s">
        <v>3933</v>
      </c>
      <c r="R616" s="243" t="s">
        <v>3934</v>
      </c>
    </row>
    <row r="617" spans="1:18">
      <c r="A617" s="217"/>
      <c r="B617" s="217" t="s">
        <v>3666</v>
      </c>
      <c r="C617" s="218">
        <v>47244</v>
      </c>
      <c r="D617" s="214">
        <f>IF(B617="","",IFERROR(INDEX(Vöruskrá!F:F,MATCH(B617,Vöruskrá!B:B,0)),""))</f>
        <v>0</v>
      </c>
      <c r="E617" s="214" t="str">
        <f>IF(B617="","",IFERROR(IF(INDEX(Vöruskrá!G:G,MATCH(B617,Vöruskrá!B:B,0))="","Engir skráðir",INDEX(Vöruskrá!G:G,MATCH(B617,Vöruskrá!B:B,0))),"Engir skráðir"))</f>
        <v>Engir skráðir</v>
      </c>
      <c r="F617" s="214">
        <f>IF(B617="","",IFERROR(INDEX(Vöruskrá!H:H,MATCH(B617,Vöruskrá!B:B,0)),""))</f>
        <v>0</v>
      </c>
      <c r="G617" s="215">
        <f>IF(OR(B617="",C617=""),"",IFERROR(INDEX(Vöruskrá!J:J,MATCH(B617,Vöruskrá!B:B,0))*C617/100000,""))</f>
        <v>0</v>
      </c>
      <c r="H617" s="215">
        <f>IF(OR(B617="",C617=""),"",IFERROR(INDEX(Vöruskrá!K:K,MATCH(B617,Vöruskrá!B:B,0))*C617/100000,""))</f>
        <v>0</v>
      </c>
      <c r="I617" s="215">
        <f>IF(OR(B617="",C617=""),"",IFERROR(INDEX(Vöruskrá!L:L,MATCH(B617,Vöruskrá!B:B,0))*C617/100000,""))</f>
        <v>0</v>
      </c>
      <c r="J617" s="215">
        <f>IF(OR(B617="",C617=""),"",IFERROR(INDEX(Vöruskrá!M:M,MATCH(B617,Vöruskrá!B:B,0))*C617/100000,""))</f>
        <v>0</v>
      </c>
      <c r="K617" s="215">
        <f>IF(OR(B617="",C617=""),"",IFERROR(INDEX(Vöruskrá!N:N,MATCH(B617,Vöruskrá!B:B,0))*C617/100000,""))</f>
        <v>0</v>
      </c>
      <c r="L617" s="215">
        <f>IF(OR(B617="",C617=""),"",IFERROR(INDEX(Vöruskrá!O:O,MATCH(B617,Vöruskrá!B:B,0))*C617/100000,""))</f>
        <v>0</v>
      </c>
      <c r="M617" s="215">
        <f>IF(OR(B617="",C617=""),"",IFERROR(INDEX(Vöruskrá!P:P,MATCH(B617,Vöruskrá!B:B,0))*C617/100000,""))</f>
        <v>0</v>
      </c>
      <c r="N617" s="215">
        <f>IF(OR(B617="",C617=""),"",IFERROR(INDEX(Vöruskrá!Q:Q,MATCH(B617,Vöruskrá!B:B,0))*C617/100000,""))</f>
        <v>0</v>
      </c>
      <c r="O617" s="216">
        <f>IF(OR(B617="",C617=""),"",IFERROR(C617/1000*INDEX(Vöruskrá!R:R,MATCH(B617,Vöruskrá!B:B,0))/1000,""))</f>
        <v>0</v>
      </c>
      <c r="P617" s="217"/>
      <c r="Q617" s="246"/>
      <c r="R617" s="210"/>
    </row>
    <row r="618" spans="1:18">
      <c r="A618" s="219"/>
      <c r="B618" s="219" t="s">
        <v>3644</v>
      </c>
      <c r="C618" s="220">
        <v>23622</v>
      </c>
      <c r="D618" s="214">
        <f>IF(B618="","",IFERROR(INDEX(Vöruskrá!F:F,MATCH(B618,Vöruskrá!B:B,0)),""))</f>
        <v>0</v>
      </c>
      <c r="E618" s="214" t="str">
        <f>IF(B618="","",IFERROR(IF(INDEX(Vöruskrá!G:G,MATCH(B618,Vöruskrá!B:B,0))="","Engir skráðir",INDEX(Vöruskrá!G:G,MATCH(B618,Vöruskrá!B:B,0))),"Engir skráðir"))</f>
        <v>Engir skráðir</v>
      </c>
      <c r="F618" s="214">
        <f>IF(B618="","",IFERROR(INDEX(Vöruskrá!H:H,MATCH(B618,Vöruskrá!B:B,0)),""))</f>
        <v>0</v>
      </c>
      <c r="G618" s="215">
        <f>IF(OR(B618="",C618=""),"",IFERROR(INDEX(Vöruskrá!J:J,MATCH(B618,Vöruskrá!B:B,0))*C618/100000,""))</f>
        <v>0</v>
      </c>
      <c r="H618" s="215">
        <f>IF(OR(B618="",C618=""),"",IFERROR(INDEX(Vöruskrá!K:K,MATCH(B618,Vöruskrá!B:B,0))*C618/100000,""))</f>
        <v>0</v>
      </c>
      <c r="I618" s="215">
        <f>IF(OR(B618="",C618=""),"",IFERROR(INDEX(Vöruskrá!L:L,MATCH(B618,Vöruskrá!B:B,0))*C618/100000,""))</f>
        <v>0</v>
      </c>
      <c r="J618" s="215">
        <f>IF(OR(B618="",C618=""),"",IFERROR(INDEX(Vöruskrá!M:M,MATCH(B618,Vöruskrá!B:B,0))*C618/100000,""))</f>
        <v>0</v>
      </c>
      <c r="K618" s="215">
        <f>IF(OR(B618="",C618=""),"",IFERROR(INDEX(Vöruskrá!N:N,MATCH(B618,Vöruskrá!B:B,0))*C618/100000,""))</f>
        <v>0</v>
      </c>
      <c r="L618" s="215">
        <f>IF(OR(B618="",C618=""),"",IFERROR(INDEX(Vöruskrá!O:O,MATCH(B618,Vöruskrá!B:B,0))*C618/100000,""))</f>
        <v>0</v>
      </c>
      <c r="M618" s="215">
        <f>IF(OR(B618="",C618=""),"",IFERROR(INDEX(Vöruskrá!P:P,MATCH(B618,Vöruskrá!B:B,0))*C618/100000,""))</f>
        <v>0</v>
      </c>
      <c r="N618" s="215">
        <f>IF(OR(B618="",C618=""),"",IFERROR(INDEX(Vöruskrá!Q:Q,MATCH(B618,Vöruskrá!B:B,0))*C618/100000,""))</f>
        <v>0</v>
      </c>
      <c r="O618" s="216">
        <f>IF(OR(B618="",C618=""),"",IFERROR(C618/1000*INDEX(Vöruskrá!R:R,MATCH(B618,Vöruskrá!B:B,0))/1000,""))</f>
        <v>0</v>
      </c>
      <c r="P618" s="219"/>
      <c r="Q618" s="203"/>
      <c r="R618" s="27"/>
    </row>
    <row r="619" spans="1:18">
      <c r="A619" s="217"/>
      <c r="B619" s="217" t="s">
        <v>895</v>
      </c>
      <c r="C619" s="218">
        <v>15748</v>
      </c>
      <c r="D619" s="214" t="str">
        <f>IF(B619="","",IFERROR(INDEX(Vöruskrá!F:F,MATCH(B619,Vöruskrá!B:B,0)),""))</f>
        <v>Gerilsneydd **mjólk**, pálmaolía, kekkjavarnarefni (kartöflumjöl), salt, **mjólkursýrugerlar**, ostahleypir (örveruleg).</v>
      </c>
      <c r="E619" s="214" t="str">
        <f>IF(B619="","",IFERROR(IF(INDEX(Vöruskrá!G:G,MATCH(B619,Vöruskrá!B:B,0))="","Engir skráðir",INDEX(Vöruskrá!G:G,MATCH(B619,Vöruskrá!B:B,0))),"Engir skráðir"))</f>
        <v>Mjólk</v>
      </c>
      <c r="F619" s="214">
        <f>IF(B619="","",IFERROR(INDEX(Vöruskrá!H:H,MATCH(B619,Vöruskrá!B:B,0)),""))</f>
        <v>0</v>
      </c>
      <c r="G619" s="215">
        <f>IF(OR(B619="",C619=""),"",IFERROR(INDEX(Vöruskrá!J:J,MATCH(B619,Vöruskrá!B:B,0))*C619/100000,""))</f>
        <v>47.401479999999999</v>
      </c>
      <c r="H619" s="215">
        <f>IF(OR(B619="",C619=""),"",IFERROR(INDEX(Vöruskrá!K:K,MATCH(B619,Vöruskrá!B:B,0))*C619/100000,""))</f>
        <v>3.30708</v>
      </c>
      <c r="I619" s="215">
        <f>IF(OR(B619="",C619=""),"",IFERROR(INDEX(Vöruskrá!L:L,MATCH(B619,Vöruskrá!B:B,0))*C619/100000,""))</f>
        <v>1.8897600000000001</v>
      </c>
      <c r="J619" s="215">
        <f>IF(OR(B619="",C619=""),"",IFERROR(INDEX(Vöruskrá!M:M,MATCH(B619,Vöruskrá!B:B,0))*C619/100000,""))</f>
        <v>0.50393600000000005</v>
      </c>
      <c r="K619" s="215">
        <f>IF(OR(B619="",C619=""),"",IFERROR(INDEX(Vöruskrá!N:N,MATCH(B619,Vöruskrá!B:B,0))*C619/100000,""))</f>
        <v>0.15748000000000001</v>
      </c>
      <c r="L619" s="215">
        <f>IF(OR(B619="",C619=""),"",IFERROR(INDEX(Vöruskrá!O:O,MATCH(B619,Vöruskrá!B:B,0))*C619/100000,""))</f>
        <v>3.7795200000000002</v>
      </c>
      <c r="M619" s="215">
        <f>IF(OR(B619="",C619=""),"",IFERROR(INDEX(Vöruskrá!P:P,MATCH(B619,Vöruskrá!B:B,0))*C619/100000,""))</f>
        <v>0.22047199999999997</v>
      </c>
      <c r="N619" s="215">
        <f>IF(OR(B619="",C619=""),"",IFERROR(INDEX(Vöruskrá!Q:Q,MATCH(B619,Vöruskrá!B:B,0))*C619/100000,""))</f>
        <v>0</v>
      </c>
      <c r="O619" s="216">
        <f>IF(OR(B619="",C619=""),"",IFERROR(C619/1000*INDEX(Vöruskrá!R:R,MATCH(B619,Vöruskrá!B:B,0))/1000,""))</f>
        <v>0</v>
      </c>
      <c r="P619" s="217"/>
      <c r="Q619" s="204"/>
      <c r="R619" s="6"/>
    </row>
    <row r="620" spans="1:18">
      <c r="A620" s="219"/>
      <c r="B620" s="219" t="s">
        <v>1116</v>
      </c>
      <c r="C620" s="220">
        <v>3937</v>
      </c>
      <c r="D620" s="214" t="str">
        <f>IF(B620="","",IFERROR(INDEX(Vöruskrá!F:F,MATCH(B620,Vöruskrá!B:B,0)),""))</f>
        <v>Fersk paprika</v>
      </c>
      <c r="E620" s="214" t="str">
        <f>IF(B620="","",IFERROR(IF(INDEX(Vöruskrá!G:G,MATCH(B620,Vöruskrá!B:B,0))="","Engir skráðir",INDEX(Vöruskrá!G:G,MATCH(B620,Vöruskrá!B:B,0))),"Engir skráðir"))</f>
        <v>Engir</v>
      </c>
      <c r="F620" s="214">
        <f>IF(B620="","",IFERROR(INDEX(Vöruskrá!H:H,MATCH(B620,Vöruskrá!B:B,0)),""))</f>
        <v>0</v>
      </c>
      <c r="G620" s="215">
        <f>IF(OR(B620="",C620=""),"",IFERROR(INDEX(Vöruskrá!J:J,MATCH(B620,Vöruskrá!B:B,0))*C620/100000,""))</f>
        <v>1.2204699999999999</v>
      </c>
      <c r="H620" s="215">
        <f>IF(OR(B620="",C620=""),"",IFERROR(INDEX(Vöruskrá!K:K,MATCH(B620,Vöruskrá!B:B,0))*C620/100000,""))</f>
        <v>1.1810999999999999E-2</v>
      </c>
      <c r="I620" s="215">
        <f>IF(OR(B620="",C620=""),"",IFERROR(INDEX(Vöruskrá!L:L,MATCH(B620,Vöruskrá!B:B,0))*C620/100000,""))</f>
        <v>0</v>
      </c>
      <c r="J620" s="215">
        <f>IF(OR(B620="",C620=""),"",IFERROR(INDEX(Vöruskrá!M:M,MATCH(B620,Vöruskrá!B:B,0))*C620/100000,""))</f>
        <v>0.23622000000000001</v>
      </c>
      <c r="K620" s="215">
        <f>IF(OR(B620="",C620=""),"",IFERROR(INDEX(Vöruskrá!N:N,MATCH(B620,Vöruskrá!B:B,0))*C620/100000,""))</f>
        <v>0.165354</v>
      </c>
      <c r="L620" s="215">
        <f>IF(OR(B620="",C620=""),"",IFERROR(INDEX(Vöruskrá!O:O,MATCH(B620,Vöruskrá!B:B,0))*C620/100000,""))</f>
        <v>3.9370000000000002E-2</v>
      </c>
      <c r="M620" s="215">
        <f>IF(OR(B620="",C620=""),"",IFERROR(INDEX(Vöruskrá!P:P,MATCH(B620,Vöruskrá!B:B,0))*C620/100000,""))</f>
        <v>0</v>
      </c>
      <c r="N620" s="215">
        <f>IF(OR(B620="",C620=""),"",IFERROR(INDEX(Vöruskrá!Q:Q,MATCH(B620,Vöruskrá!B:B,0))*C620/100000,""))</f>
        <v>8.2677E-2</v>
      </c>
      <c r="O620" s="216">
        <f>IF(OR(B620="",C620=""),"",IFERROR(C620/1000*INDEX(Vöruskrá!R:R,MATCH(B620,Vöruskrá!B:B,0))/1000,""))</f>
        <v>0</v>
      </c>
      <c r="P620" s="219"/>
      <c r="Q620" s="203"/>
      <c r="R620" s="27"/>
    </row>
    <row r="621" spans="1:18">
      <c r="A621" s="217"/>
      <c r="B621" s="217" t="s">
        <v>489</v>
      </c>
      <c r="C621" s="218">
        <v>1181</v>
      </c>
      <c r="D621" s="214" t="str">
        <f>IF(B621="","",IFERROR(INDEX(Vöruskrá!F:F,MATCH(B621,Vöruskrá!B:B,0)),""))</f>
        <v>Salt, chilipipar, kúmen, hvítlaukur, svartur pipar, cayennepipar, laukur, engifer, sykur, sýrustillir (sítrónusýra), kekkjavarnarefni (E552), repjuolía, kryddþykkni.</v>
      </c>
      <c r="E621" s="214" t="str">
        <f>IF(B621="","",IFERROR(IF(INDEX(Vöruskrá!G:G,MATCH(B621,Vöruskrá!B:B,0))="","Engir skráðir",INDEX(Vöruskrá!G:G,MATCH(B621,Vöruskrá!B:B,0))),"Engir skráðir"))</f>
        <v>Engir skráðir</v>
      </c>
      <c r="F621" s="214" t="str">
        <f>IF(B621="","",IFERROR(INDEX(Vöruskrá!H:H,MATCH(B621,Vöruskrá!B:B,0)),""))</f>
        <v>Framleitt á svæði þar sem unnið er með glúten, fisk, krabbadýr, lindýr, mjólk, soja, sellerí, sinnep og sesam.</v>
      </c>
      <c r="G621" s="215">
        <f>IF(OR(B621="",C621=""),"",IFERROR(INDEX(Vöruskrá!J:J,MATCH(B621,Vöruskrá!B:B,0))*C621/100000,""))</f>
        <v>2.62182</v>
      </c>
      <c r="H621" s="215">
        <f>IF(OR(B621="",C621=""),"",IFERROR(INDEX(Vöruskrá!K:K,MATCH(B621,Vöruskrá!B:B,0))*C621/100000,""))</f>
        <v>7.0860000000000006E-2</v>
      </c>
      <c r="I621" s="215">
        <f>IF(OR(B621="",C621=""),"",IFERROR(INDEX(Vöruskrá!L:L,MATCH(B621,Vöruskrá!B:B,0))*C621/100000,""))</f>
        <v>1.0629000000000001E-2</v>
      </c>
      <c r="J621" s="215">
        <f>IF(OR(B621="",C621=""),"",IFERROR(INDEX(Vöruskrá!M:M,MATCH(B621,Vöruskrá!B:B,0))*C621/100000,""))</f>
        <v>0.3543</v>
      </c>
      <c r="K621" s="215">
        <f>IF(OR(B621="",C621=""),"",IFERROR(INDEX(Vöruskrá!N:N,MATCH(B621,Vöruskrá!B:B,0))*C621/100000,""))</f>
        <v>5.4325999999999992E-2</v>
      </c>
      <c r="L621" s="215">
        <f>IF(OR(B621="",C621=""),"",IFERROR(INDEX(Vöruskrá!O:O,MATCH(B621,Vöruskrá!B:B,0))*C621/100000,""))</f>
        <v>8.3851000000000009E-2</v>
      </c>
      <c r="M621" s="215">
        <f>IF(OR(B621="",C621=""),"",IFERROR(INDEX(Vöruskrá!P:P,MATCH(B621,Vöruskrá!B:B,0))*C621/100000,""))</f>
        <v>0.53144999999999998</v>
      </c>
      <c r="N621" s="215">
        <f>IF(OR(B621="",C621=""),"",IFERROR(INDEX(Vöruskrá!Q:Q,MATCH(B621,Vöruskrá!B:B,0))*C621/100000,""))</f>
        <v>0</v>
      </c>
      <c r="O621" s="216">
        <f>IF(OR(B621="",C621=""),"",IFERROR(C621/1000*INDEX(Vöruskrá!R:R,MATCH(B621,Vöruskrá!B:B,0))/1000,""))</f>
        <v>0</v>
      </c>
      <c r="P621" s="217"/>
      <c r="Q621" s="204"/>
      <c r="R621" s="6"/>
    </row>
    <row r="622" spans="1:18">
      <c r="A622" s="219"/>
      <c r="B622" s="219" t="s">
        <v>1010</v>
      </c>
      <c r="C622" s="220">
        <v>3937</v>
      </c>
      <c r="D622" s="214" t="str">
        <f>IF(B622="","",IFERROR(INDEX(Vöruskrá!F:F,MATCH(B622,Vöruskrá!B:B,0)),""))</f>
        <v>Laukur</v>
      </c>
      <c r="E622" s="214" t="str">
        <f>IF(B622="","",IFERROR(IF(INDEX(Vöruskrá!G:G,MATCH(B622,Vöruskrá!B:B,0))="","Engir skráðir",INDEX(Vöruskrá!G:G,MATCH(B622,Vöruskrá!B:B,0))),"Engir skráðir"))</f>
        <v>Engir skráðir</v>
      </c>
      <c r="F622" s="214">
        <f>IF(B622="","",IFERROR(INDEX(Vöruskrá!H:H,MATCH(B622,Vöruskrá!B:B,0)),""))</f>
        <v>0</v>
      </c>
      <c r="G622" s="215">
        <f>IF(OR(B622="",C622=""),"",IFERROR(INDEX(Vöruskrá!J:J,MATCH(B622,Vöruskrá!B:B,0))*C622/100000,""))</f>
        <v>1.5748</v>
      </c>
      <c r="H622" s="215">
        <f>IF(OR(B622="",C622=""),"",IFERROR(INDEX(Vöruskrá!K:K,MATCH(B622,Vöruskrá!B:B,0))*C622/100000,""))</f>
        <v>3.9370000000000004E-3</v>
      </c>
      <c r="I622" s="215">
        <f>IF(OR(B622="",C622=""),"",IFERROR(INDEX(Vöruskrá!L:L,MATCH(B622,Vöruskrá!B:B,0))*C622/100000,""))</f>
        <v>0</v>
      </c>
      <c r="J622" s="215">
        <f>IF(OR(B622="",C622=""),"",IFERROR(INDEX(Vöruskrá!M:M,MATCH(B622,Vöruskrá!B:B,0))*C622/100000,""))</f>
        <v>0.36614100000000005</v>
      </c>
      <c r="K622" s="215">
        <f>IF(OR(B622="",C622=""),"",IFERROR(INDEX(Vöruskrá!N:N,MATCH(B622,Vöruskrá!B:B,0))*C622/100000,""))</f>
        <v>0.165354</v>
      </c>
      <c r="L622" s="215">
        <f>IF(OR(B622="",C622=""),"",IFERROR(INDEX(Vöruskrá!O:O,MATCH(B622,Vöruskrá!B:B,0))*C622/100000,""))</f>
        <v>4.3307000000000005E-2</v>
      </c>
      <c r="M622" s="215">
        <f>IF(OR(B622="",C622=""),"",IFERROR(INDEX(Vöruskrá!P:P,MATCH(B622,Vöruskrá!B:B,0))*C622/100000,""))</f>
        <v>0</v>
      </c>
      <c r="N622" s="215">
        <f>IF(OR(B622="",C622=""),"",IFERROR(INDEX(Vöruskrá!Q:Q,MATCH(B622,Vöruskrá!B:B,0))*C622/100000,""))</f>
        <v>6.6929000000000002E-2</v>
      </c>
      <c r="O622" s="216">
        <f>IF(OR(B622="",C622=""),"",IFERROR(C622/1000*INDEX(Vöruskrá!R:R,MATCH(B622,Vöruskrá!B:B,0))/1000,""))</f>
        <v>0</v>
      </c>
      <c r="P622" s="219"/>
      <c r="Q622" s="203"/>
      <c r="R622" s="27"/>
    </row>
    <row r="623" spans="1:18">
      <c r="A623" s="217"/>
      <c r="B623" s="217" t="s">
        <v>420</v>
      </c>
      <c r="C623" s="218">
        <v>3937</v>
      </c>
      <c r="D623" s="214" t="str">
        <f>IF(B623="","",IFERROR(INDEX(Vöruskrá!F:F,MATCH(B623,Vöruskrá!B:B,0)),""))</f>
        <v>Tómatar (81%) (hakkaðir tómatar, tómatpúrra), laukur (8%), grænt chili, salt, maíssterkja, krydd og kryddjurtir (chilipipar, hvítlaukur, kúmen, cayennepipar, kóríander, oregano), jalapeño (0,6%), paprika, vínedik, límónusafi.</v>
      </c>
      <c r="E623" s="214" t="str">
        <f>IF(B623="","",IFERROR(IF(INDEX(Vöruskrá!G:G,MATCH(B623,Vöruskrá!B:B,0))="","Engir skráðir",INDEX(Vöruskrá!G:G,MATCH(B623,Vöruskrá!B:B,0))),"Engir skráðir"))</f>
        <v>Engir skráðir</v>
      </c>
      <c r="F623" s="214">
        <f>IF(B623="","",IFERROR(INDEX(Vöruskrá!H:H,MATCH(B623,Vöruskrá!B:B,0)),""))</f>
        <v>0</v>
      </c>
      <c r="G623" s="215">
        <f>IF(OR(B623="",C623=""),"",IFERROR(INDEX(Vöruskrá!J:J,MATCH(B623,Vöruskrá!B:B,0))*C623/100000,""))</f>
        <v>1.29921</v>
      </c>
      <c r="H623" s="215">
        <f>IF(OR(B623="",C623=""),"",IFERROR(INDEX(Vöruskrá!K:K,MATCH(B623,Vöruskrá!B:B,0))*C623/100000,""))</f>
        <v>0</v>
      </c>
      <c r="I623" s="215">
        <f>IF(OR(B623="",C623=""),"",IFERROR(INDEX(Vöruskrá!L:L,MATCH(B623,Vöruskrá!B:B,0))*C623/100000,""))</f>
        <v>0</v>
      </c>
      <c r="J623" s="215">
        <f>IF(OR(B623="",C623=""),"",IFERROR(INDEX(Vöruskrá!M:M,MATCH(B623,Vöruskrá!B:B,0))*C623/100000,""))</f>
        <v>0.21653500000000001</v>
      </c>
      <c r="K623" s="215">
        <f>IF(OR(B623="",C623=""),"",IFERROR(INDEX(Vöruskrá!N:N,MATCH(B623,Vöruskrá!B:B,0))*C623/100000,""))</f>
        <v>0.18897599999999998</v>
      </c>
      <c r="L623" s="215">
        <f>IF(OR(B623="",C623=""),"",IFERROR(INDEX(Vöruskrá!O:O,MATCH(B623,Vöruskrá!B:B,0))*C623/100000,""))</f>
        <v>6.2992000000000006E-2</v>
      </c>
      <c r="M623" s="215">
        <f>IF(OR(B623="",C623=""),"",IFERROR(INDEX(Vöruskrá!P:P,MATCH(B623,Vöruskrá!B:B,0))*C623/100000,""))</f>
        <v>3.9370000000000002E-2</v>
      </c>
      <c r="N623" s="215">
        <f>IF(OR(B623="",C623=""),"",IFERROR(INDEX(Vöruskrá!Q:Q,MATCH(B623,Vöruskrá!B:B,0))*C623/100000,""))</f>
        <v>7.4802999999999994E-2</v>
      </c>
      <c r="O623" s="216">
        <f>IF(OR(B623="",C623=""),"",IFERROR(C623/1000*INDEX(Vöruskrá!R:R,MATCH(B623,Vöruskrá!B:B,0))/1000,""))</f>
        <v>0</v>
      </c>
      <c r="P623" s="217"/>
      <c r="Q623" s="204"/>
      <c r="R623" s="6"/>
    </row>
    <row r="624" spans="1:18">
      <c r="A624" s="226"/>
      <c r="B624" s="226" t="s">
        <v>299</v>
      </c>
      <c r="C624" s="227">
        <v>394</v>
      </c>
      <c r="D624" s="223" t="str">
        <f>IF(B624="","",IFERROR(INDEX(Vöruskrá!F:F,MATCH(B624,Vöruskrá!B:B,0)),""))</f>
        <v>Salt (salt, kekkjavarnarefni E535, lyftiefni E500).</v>
      </c>
      <c r="E624" s="223" t="str">
        <f>IF(B624="","",IFERROR(IF(INDEX(Vöruskrá!G:G,MATCH(B624,Vöruskrá!B:B,0))="","Engir skráðir",INDEX(Vöruskrá!G:G,MATCH(B624,Vöruskrá!B:B,0))),"Engir skráðir"))</f>
        <v>Engir skráðir</v>
      </c>
      <c r="F624" s="223" t="str">
        <f>IF(B624="","",IFERROR(INDEX(Vöruskrá!H:H,MATCH(B624,Vöruskrá!B:B,0)),""))</f>
        <v>Framleitt á svæði þar sem unnið er með mjólk, glúten, egg, sesam, sellerí, soja og sinnep.</v>
      </c>
      <c r="G624" s="224">
        <f>IF(OR(B624="",C624=""),"",IFERROR(INDEX(Vöruskrá!J:J,MATCH(B624,Vöruskrá!B:B,0))*C624/100000,""))</f>
        <v>0</v>
      </c>
      <c r="H624" s="224">
        <f>IF(OR(B624="",C624=""),"",IFERROR(INDEX(Vöruskrá!K:K,MATCH(B624,Vöruskrá!B:B,0))*C624/100000,""))</f>
        <v>0</v>
      </c>
      <c r="I624" s="224">
        <f>IF(OR(B624="",C624=""),"",IFERROR(INDEX(Vöruskrá!L:L,MATCH(B624,Vöruskrá!B:B,0))*C624/100000,""))</f>
        <v>0</v>
      </c>
      <c r="J624" s="224">
        <f>IF(OR(B624="",C624=""),"",IFERROR(INDEX(Vöruskrá!M:M,MATCH(B624,Vöruskrá!B:B,0))*C624/100000,""))</f>
        <v>0</v>
      </c>
      <c r="K624" s="224">
        <f>IF(OR(B624="",C624=""),"",IFERROR(INDEX(Vöruskrá!N:N,MATCH(B624,Vöruskrá!B:B,0))*C624/100000,""))</f>
        <v>0</v>
      </c>
      <c r="L624" s="224">
        <f>IF(OR(B624="",C624=""),"",IFERROR(INDEX(Vöruskrá!O:O,MATCH(B624,Vöruskrá!B:B,0))*C624/100000,""))</f>
        <v>0</v>
      </c>
      <c r="M624" s="224">
        <f>IF(OR(B624="",C624=""),"",IFERROR(INDEX(Vöruskrá!P:P,MATCH(B624,Vöruskrá!B:B,0))*C624/100000,""))</f>
        <v>0.39400000000000002</v>
      </c>
      <c r="N624" s="224">
        <f>IF(OR(B624="",C624=""),"",IFERROR(INDEX(Vöruskrá!Q:Q,MATCH(B624,Vöruskrá!B:B,0))*C624/100000,""))</f>
        <v>0</v>
      </c>
      <c r="O624" s="225">
        <f>IF(OR(B624="",C624=""),"",IFERROR(C624/1000*INDEX(Vöruskrá!R:R,MATCH(B624,Vöruskrá!B:B,0))/1000,""))</f>
        <v>0</v>
      </c>
      <c r="P624" s="226"/>
      <c r="Q624" s="250"/>
      <c r="R624" s="251"/>
    </row>
    <row r="625" spans="1:18" ht="50">
      <c r="A625" s="176" t="s">
        <v>3772</v>
      </c>
      <c r="B625" s="176"/>
      <c r="C625" s="177"/>
      <c r="D625" s="211" t="str">
        <f>_xlfn.TEXTJOIN(" | ",TRUE,D626:D633)</f>
        <v>0 | 0 | Maís (Zea mays) | Fersk paprika | Laukur | Tómatar 100%. | Salt, chilipipar, kúmen, hvítlaukur, svartur pipar, cayennepipar, laukur, engifer, sykur, sýrustillir (sítrónusýra), kekkjavarnarefni (E552), repjuolía, kryddþykkni. | Hvítlaukur</v>
      </c>
      <c r="E625" s="211" t="str" cm="1">
        <f t="array" ref="E625">IFERROR(_xlfn.TEXTJOIN(", ",TRUE,_xlfn.UNIQUE(_xlfn._xlws.FILTER(E626:E633,(E626:E633&lt;&gt;"Engir skráðir")*(E626:E633&lt;&gt;"")))),"Engir skráðir")</f>
        <v>Engir</v>
      </c>
      <c r="F625" s="211"/>
      <c r="G625" s="212">
        <f>IFERROR(SUM(G626:G633)/(SUM($C$626:$C$633)/100000),"")</f>
        <v>29.11573884261157</v>
      </c>
      <c r="H625" s="212">
        <f>IFERROR(SUM(H626:H633)/(SUM($C$626:$C$633)/100000),"")</f>
        <v>0.32607273927260721</v>
      </c>
      <c r="I625" s="212">
        <f>IFERROR(SUM(I626:I633)/(SUM($C$626:$C$633)/100000),"")</f>
        <v>4.2751572484275163E-2</v>
      </c>
      <c r="J625" s="212">
        <f>IFERROR(SUM(J626:J633)/(SUM($C$626:$C$633)/100000),"")</f>
        <v>5.8413145868541321</v>
      </c>
      <c r="K625" s="212">
        <f>IFERROR(SUM(K626:K633)/(SUM($C$626:$C$633)/100000),"")</f>
        <v>2.0376576234237658</v>
      </c>
      <c r="L625" s="212">
        <f>IFERROR(SUM(L626:L633)/(SUM($C$626:$C$633)/100000),"")</f>
        <v>1.1275347246527534</v>
      </c>
      <c r="M625" s="212">
        <f>IFERROR(SUM(M626:M633)/(SUM($C$626:$C$633)/100000),"")</f>
        <v>0.66653633463665363</v>
      </c>
      <c r="N625" s="212">
        <f>IFERROR(SUM(N626:N633)/(SUM($C$626:$C$633)/100000),"")</f>
        <v>0.65653043469565309</v>
      </c>
      <c r="O625" s="213" t="str">
        <f>IF(OR(B625="",C625=""),"",IFERROR(C625/1000*IFERROR(INDEX(Vöruskrá!R:R,MATCH(B625,Vöruskrá!B:B,0)),0)/1000,""))</f>
        <v/>
      </c>
      <c r="P625" s="245" t="s">
        <v>3773</v>
      </c>
      <c r="Q625" s="248" t="s">
        <v>3935</v>
      </c>
      <c r="R625" s="247" t="s">
        <v>3936</v>
      </c>
    </row>
    <row r="626" spans="1:18">
      <c r="A626" s="217"/>
      <c r="B626" s="217" t="s">
        <v>3658</v>
      </c>
      <c r="C626" s="218">
        <v>28986</v>
      </c>
      <c r="D626" s="214">
        <f>IF(B626="","",IFERROR(INDEX(Vöruskrá!F:F,MATCH(B626,Vöruskrá!B:B,0)),""))</f>
        <v>0</v>
      </c>
      <c r="E626" s="214" t="str">
        <f>IF(B626="","",IFERROR(IF(INDEX(Vöruskrá!G:G,MATCH(B626,Vöruskrá!B:B,0))="","Engir skráðir",INDEX(Vöruskrá!G:G,MATCH(B626,Vöruskrá!B:B,0))),"Engir skráðir"))</f>
        <v>Engir skráðir</v>
      </c>
      <c r="F626" s="214">
        <f>IF(B626="","",IFERROR(INDEX(Vöruskrá!H:H,MATCH(B626,Vöruskrá!B:B,0)),""))</f>
        <v>0</v>
      </c>
      <c r="G626" s="215">
        <f>IF(OR(B626="",C626=""),"",IFERROR(IFERROR(INDEX(Vöruskrá!J:J,MATCH(B626,Vöruskrá!B:B,0)),0)*C626/100000,""))</f>
        <v>0</v>
      </c>
      <c r="H626" s="215">
        <f>IF(OR(B626="",C626=""),"",IFERROR(IFERROR(INDEX(Vöruskrá!K:K,MATCH(B626,Vöruskrá!B:B,0)),0)*C626/100000,""))</f>
        <v>0</v>
      </c>
      <c r="I626" s="215">
        <f>IF(OR(B626="",C626=""),"",IFERROR(IFERROR(INDEX(Vöruskrá!L:L,MATCH(B626,Vöruskrá!B:B,0)),0)*C626/100000,""))</f>
        <v>0</v>
      </c>
      <c r="J626" s="215">
        <f>IF(OR(B626="",C626=""),"",IFERROR(IFERROR(INDEX(Vöruskrá!M:M,MATCH(B626,Vöruskrá!B:B,0)),0)*C626/100000,""))</f>
        <v>0</v>
      </c>
      <c r="K626" s="215">
        <f>IF(OR(B626="",C626=""),"",IFERROR(IFERROR(INDEX(Vöruskrá!N:N,MATCH(B626,Vöruskrá!B:B,0)),0)*C626/100000,""))</f>
        <v>0</v>
      </c>
      <c r="L626" s="215">
        <f>IF(OR(B626="",C626=""),"",IFERROR(IFERROR(INDEX(Vöruskrá!O:O,MATCH(B626,Vöruskrá!B:B,0)),0)*C626/100000,""))</f>
        <v>0</v>
      </c>
      <c r="M626" s="215">
        <f>IF(OR(B626="",C626=""),"",IFERROR(IFERROR(INDEX(Vöruskrá!P:P,MATCH(B626,Vöruskrá!B:B,0)),0)*C626/100000,""))</f>
        <v>0</v>
      </c>
      <c r="N626" s="215">
        <f>IF(OR(B626="",C626=""),"",IFERROR(IFERROR(INDEX(Vöruskrá!Q:Q,MATCH(B626,Vöruskrá!B:B,0)),0)*C626/100000,""))</f>
        <v>0</v>
      </c>
      <c r="O626" s="216">
        <f>IF(OR(B626="",C626=""),"",IFERROR(C626/1000*IFERROR(INDEX(Vöruskrá!R:R,MATCH(B626,Vöruskrá!B:B,0)),0)/1000,""))</f>
        <v>0</v>
      </c>
      <c r="P626" s="217"/>
      <c r="Q626" s="252"/>
      <c r="R626" s="253"/>
    </row>
    <row r="627" spans="1:18">
      <c r="A627" s="219"/>
      <c r="B627" s="219" t="s">
        <v>3659</v>
      </c>
      <c r="C627" s="220">
        <v>14493</v>
      </c>
      <c r="D627" s="214">
        <f>IF(B627="","",IFERROR(INDEX(Vöruskrá!F:F,MATCH(B627,Vöruskrá!B:B,0)),""))</f>
        <v>0</v>
      </c>
      <c r="E627" s="214" t="str">
        <f>IF(B627="","",IFERROR(IF(INDEX(Vöruskrá!G:G,MATCH(B627,Vöruskrá!B:B,0))="","Engir skráðir",INDEX(Vöruskrá!G:G,MATCH(B627,Vöruskrá!B:B,0))),"Engir skráðir"))</f>
        <v>Engir skráðir</v>
      </c>
      <c r="F627" s="214">
        <f>IF(B627="","",IFERROR(INDEX(Vöruskrá!H:H,MATCH(B627,Vöruskrá!B:B,0)),""))</f>
        <v>0</v>
      </c>
      <c r="G627" s="215">
        <f>IF(OR(B627="",C627=""),"",IFERROR(IFERROR(INDEX(Vöruskrá!J:J,MATCH(B627,Vöruskrá!B:B,0)),0)*C627/100000,""))</f>
        <v>0</v>
      </c>
      <c r="H627" s="215">
        <f>IF(OR(B627="",C627=""),"",IFERROR(IFERROR(INDEX(Vöruskrá!K:K,MATCH(B627,Vöruskrá!B:B,0)),0)*C627/100000,""))</f>
        <v>0</v>
      </c>
      <c r="I627" s="215">
        <f>IF(OR(B627="",C627=""),"",IFERROR(IFERROR(INDEX(Vöruskrá!L:L,MATCH(B627,Vöruskrá!B:B,0)),0)*C627/100000,""))</f>
        <v>0</v>
      </c>
      <c r="J627" s="215">
        <f>IF(OR(B627="",C627=""),"",IFERROR(IFERROR(INDEX(Vöruskrá!M:M,MATCH(B627,Vöruskrá!B:B,0)),0)*C627/100000,""))</f>
        <v>0</v>
      </c>
      <c r="K627" s="215">
        <f>IF(OR(B627="",C627=""),"",IFERROR(IFERROR(INDEX(Vöruskrá!N:N,MATCH(B627,Vöruskrá!B:B,0)),0)*C627/100000,""))</f>
        <v>0</v>
      </c>
      <c r="L627" s="215">
        <f>IF(OR(B627="",C627=""),"",IFERROR(IFERROR(INDEX(Vöruskrá!O:O,MATCH(B627,Vöruskrá!B:B,0)),0)*C627/100000,""))</f>
        <v>0</v>
      </c>
      <c r="M627" s="215">
        <f>IF(OR(B627="",C627=""),"",IFERROR(IFERROR(INDEX(Vöruskrá!P:P,MATCH(B627,Vöruskrá!B:B,0)),0)*C627/100000,""))</f>
        <v>0</v>
      </c>
      <c r="N627" s="215">
        <f>IF(OR(B627="",C627=""),"",IFERROR(IFERROR(INDEX(Vöruskrá!Q:Q,MATCH(B627,Vöruskrá!B:B,0)),0)*C627/100000,""))</f>
        <v>0</v>
      </c>
      <c r="O627" s="216">
        <f>IF(OR(B627="",C627=""),"",IFERROR(C627/1000*IFERROR(INDEX(Vöruskrá!R:R,MATCH(B627,Vöruskrá!B:B,0)),0)/1000,""))</f>
        <v>0</v>
      </c>
      <c r="P627" s="219"/>
      <c r="Q627" s="204"/>
      <c r="R627" s="6"/>
    </row>
    <row r="628" spans="1:18">
      <c r="A628" s="217"/>
      <c r="B628" s="217" t="s">
        <v>1097</v>
      </c>
      <c r="C628" s="218">
        <v>14493</v>
      </c>
      <c r="D628" s="214" t="str">
        <f>IF(B628="","",IFERROR(INDEX(Vöruskrá!F:F,MATCH(B628,Vöruskrá!B:B,0)),""))</f>
        <v>Maís (Zea mays)</v>
      </c>
      <c r="E628" s="214" t="str">
        <f>IF(B628="","",IFERROR(IF(INDEX(Vöruskrá!G:G,MATCH(B628,Vöruskrá!B:B,0))="","Engir skráðir",INDEX(Vöruskrá!G:G,MATCH(B628,Vöruskrá!B:B,0))),"Engir skráðir"))</f>
        <v>Engir</v>
      </c>
      <c r="F628" s="214" t="str">
        <f>IF(B628="","",IFERROR(INDEX(Vöruskrá!H:H,MATCH(B628,Vöruskrá!B:B,0)),""))</f>
        <v>https://garri.overcastcdn.com/documents/42001141.pdf</v>
      </c>
      <c r="G628" s="215">
        <f>IF(OR(B628="",C628=""),"",IFERROR(IFERROR(INDEX(Vöruskrá!J:J,MATCH(B628,Vöruskrá!B:B,0)),0)*C628/100000,""))</f>
        <v>12.463979999999999</v>
      </c>
      <c r="H628" s="215">
        <f>IF(OR(B628="",C628=""),"",IFERROR(IFERROR(INDEX(Vöruskrá!K:K,MATCH(B628,Vöruskrá!B:B,0)),0)*C628/100000,""))</f>
        <v>0.17391599999999999</v>
      </c>
      <c r="I628" s="215">
        <f>IF(OR(B628="",C628=""),"",IFERROR(IFERROR(INDEX(Vöruskrá!L:L,MATCH(B628,Vöruskrá!B:B,0)),0)*C628/100000,""))</f>
        <v>2.8986000000000005E-2</v>
      </c>
      <c r="J628" s="215">
        <f>IF(OR(B628="",C628=""),"",IFERROR(IFERROR(INDEX(Vöruskrá!M:M,MATCH(B628,Vöruskrá!B:B,0)),0)*C628/100000,""))</f>
        <v>2.7536700000000001</v>
      </c>
      <c r="K628" s="215">
        <f>IF(OR(B628="",C628=""),"",IFERROR(IFERROR(INDEX(Vöruskrá!N:N,MATCH(B628,Vöruskrá!B:B,0)),0)*C628/100000,""))</f>
        <v>0.46377600000000008</v>
      </c>
      <c r="L628" s="215">
        <f>IF(OR(B628="",C628=""),"",IFERROR(IFERROR(INDEX(Vöruskrá!O:O,MATCH(B628,Vöruskrá!B:B,0)),0)*C628/100000,""))</f>
        <v>0.46377600000000008</v>
      </c>
      <c r="M628" s="215">
        <f>IF(OR(B628="",C628=""),"",IFERROR(IFERROR(INDEX(Vöruskrá!P:P,MATCH(B628,Vöruskrá!B:B,0)),0)*C628/100000,""))</f>
        <v>1.4493000000000002E-2</v>
      </c>
      <c r="N628" s="215">
        <f>IF(OR(B628="",C628=""),"",IFERROR(IFERROR(INDEX(Vöruskrá!Q:Q,MATCH(B628,Vöruskrá!B:B,0)),0)*C628/100000,""))</f>
        <v>0.28986000000000001</v>
      </c>
      <c r="O628" s="216">
        <f>IF(OR(B628="",C628=""),"",IFERROR(C628/1000*IFERROR(INDEX(Vöruskrá!R:R,MATCH(B628,Vöruskrá!B:B,0)),0)/1000,""))</f>
        <v>0</v>
      </c>
      <c r="P628" s="217"/>
      <c r="Q628" s="203"/>
      <c r="R628" s="27"/>
    </row>
    <row r="629" spans="1:18">
      <c r="A629" s="219"/>
      <c r="B629" s="219" t="s">
        <v>1116</v>
      </c>
      <c r="C629" s="220">
        <v>10870</v>
      </c>
      <c r="D629" s="214" t="str">
        <f>IF(B629="","",IFERROR(INDEX(Vöruskrá!F:F,MATCH(B629,Vöruskrá!B:B,0)),""))</f>
        <v>Fersk paprika</v>
      </c>
      <c r="E629" s="214" t="str">
        <f>IF(B629="","",IFERROR(IF(INDEX(Vöruskrá!G:G,MATCH(B629,Vöruskrá!B:B,0))="","Engir skráðir",INDEX(Vöruskrá!G:G,MATCH(B629,Vöruskrá!B:B,0))),"Engir skráðir"))</f>
        <v>Engir</v>
      </c>
      <c r="F629" s="214">
        <f>IF(B629="","",IFERROR(INDEX(Vöruskrá!H:H,MATCH(B629,Vöruskrá!B:B,0)),""))</f>
        <v>0</v>
      </c>
      <c r="G629" s="215">
        <f>IF(OR(B629="",C629=""),"",IFERROR(IFERROR(INDEX(Vöruskrá!J:J,MATCH(B629,Vöruskrá!B:B,0)),0)*C629/100000,""))</f>
        <v>3.3696999999999999</v>
      </c>
      <c r="H629" s="215">
        <f>IF(OR(B629="",C629=""),"",IFERROR(IFERROR(INDEX(Vöruskrá!K:K,MATCH(B629,Vöruskrá!B:B,0)),0)*C629/100000,""))</f>
        <v>3.261E-2</v>
      </c>
      <c r="I629" s="215">
        <f>IF(OR(B629="",C629=""),"",IFERROR(IFERROR(INDEX(Vöruskrá!L:L,MATCH(B629,Vöruskrá!B:B,0)),0)*C629/100000,""))</f>
        <v>0</v>
      </c>
      <c r="J629" s="215">
        <f>IF(OR(B629="",C629=""),"",IFERROR(IFERROR(INDEX(Vöruskrá!M:M,MATCH(B629,Vöruskrá!B:B,0)),0)*C629/100000,""))</f>
        <v>0.6522</v>
      </c>
      <c r="K629" s="215">
        <f>IF(OR(B629="",C629=""),"",IFERROR(IFERROR(INDEX(Vöruskrá!N:N,MATCH(B629,Vöruskrá!B:B,0)),0)*C629/100000,""))</f>
        <v>0.45654</v>
      </c>
      <c r="L629" s="215">
        <f>IF(OR(B629="",C629=""),"",IFERROR(IFERROR(INDEX(Vöruskrá!O:O,MATCH(B629,Vöruskrá!B:B,0)),0)*C629/100000,""))</f>
        <v>0.1087</v>
      </c>
      <c r="M629" s="215">
        <f>IF(OR(B629="",C629=""),"",IFERROR(IFERROR(INDEX(Vöruskrá!P:P,MATCH(B629,Vöruskrá!B:B,0)),0)*C629/100000,""))</f>
        <v>0</v>
      </c>
      <c r="N629" s="215">
        <f>IF(OR(B629="",C629=""),"",IFERROR(IFERROR(INDEX(Vöruskrá!Q:Q,MATCH(B629,Vöruskrá!B:B,0)),0)*C629/100000,""))</f>
        <v>0.22827</v>
      </c>
      <c r="O629" s="216">
        <f>IF(OR(B629="",C629=""),"",IFERROR(C629/1000*IFERROR(INDEX(Vöruskrá!R:R,MATCH(B629,Vöruskrá!B:B,0)),0)/1000,""))</f>
        <v>0</v>
      </c>
      <c r="P629" s="219"/>
      <c r="Q629" s="204"/>
      <c r="R629" s="6"/>
    </row>
    <row r="630" spans="1:18">
      <c r="A630" s="217"/>
      <c r="B630" s="217" t="s">
        <v>1010</v>
      </c>
      <c r="C630" s="218">
        <v>7246</v>
      </c>
      <c r="D630" s="214" t="str">
        <f>IF(B630="","",IFERROR(INDEX(Vöruskrá!F:F,MATCH(B630,Vöruskrá!B:B,0)),""))</f>
        <v>Laukur</v>
      </c>
      <c r="E630" s="214" t="str">
        <f>IF(B630="","",IFERROR(IF(INDEX(Vöruskrá!G:G,MATCH(B630,Vöruskrá!B:B,0))="","Engir skráðir",INDEX(Vöruskrá!G:G,MATCH(B630,Vöruskrá!B:B,0))),"Engir skráðir"))</f>
        <v>Engir skráðir</v>
      </c>
      <c r="F630" s="214">
        <f>IF(B630="","",IFERROR(INDEX(Vöruskrá!H:H,MATCH(B630,Vöruskrá!B:B,0)),""))</f>
        <v>0</v>
      </c>
      <c r="G630" s="215">
        <f>IF(OR(B630="",C630=""),"",IFERROR(IFERROR(INDEX(Vöruskrá!J:J,MATCH(B630,Vöruskrá!B:B,0)),0)*C630/100000,""))</f>
        <v>2.8984000000000001</v>
      </c>
      <c r="H630" s="215">
        <f>IF(OR(B630="",C630=""),"",IFERROR(IFERROR(INDEX(Vöruskrá!K:K,MATCH(B630,Vöruskrá!B:B,0)),0)*C630/100000,""))</f>
        <v>7.2459999999999998E-3</v>
      </c>
      <c r="I630" s="215">
        <f>IF(OR(B630="",C630=""),"",IFERROR(IFERROR(INDEX(Vöruskrá!L:L,MATCH(B630,Vöruskrá!B:B,0)),0)*C630/100000,""))</f>
        <v>0</v>
      </c>
      <c r="J630" s="215">
        <f>IF(OR(B630="",C630=""),"",IFERROR(IFERROR(INDEX(Vöruskrá!M:M,MATCH(B630,Vöruskrá!B:B,0)),0)*C630/100000,""))</f>
        <v>0.67387799999999998</v>
      </c>
      <c r="K630" s="215">
        <f>IF(OR(B630="",C630=""),"",IFERROR(IFERROR(INDEX(Vöruskrá!N:N,MATCH(B630,Vöruskrá!B:B,0)),0)*C630/100000,""))</f>
        <v>0.30433199999999999</v>
      </c>
      <c r="L630" s="215">
        <f>IF(OR(B630="",C630=""),"",IFERROR(IFERROR(INDEX(Vöruskrá!O:O,MATCH(B630,Vöruskrá!B:B,0)),0)*C630/100000,""))</f>
        <v>7.9705999999999999E-2</v>
      </c>
      <c r="M630" s="215">
        <f>IF(OR(B630="",C630=""),"",IFERROR(IFERROR(INDEX(Vöruskrá!P:P,MATCH(B630,Vöruskrá!B:B,0)),0)*C630/100000,""))</f>
        <v>0</v>
      </c>
      <c r="N630" s="215">
        <f>IF(OR(B630="",C630=""),"",IFERROR(IFERROR(INDEX(Vöruskrá!Q:Q,MATCH(B630,Vöruskrá!B:B,0)),0)*C630/100000,""))</f>
        <v>0.12318199999999999</v>
      </c>
      <c r="O630" s="216">
        <f>IF(OR(B630="",C630=""),"",IFERROR(C630/1000*IFERROR(INDEX(Vöruskrá!R:R,MATCH(B630,Vöruskrá!B:B,0)),0)/1000,""))</f>
        <v>0</v>
      </c>
      <c r="P630" s="217"/>
      <c r="Q630" s="203"/>
      <c r="R630" s="27"/>
    </row>
    <row r="631" spans="1:18">
      <c r="A631" s="219"/>
      <c r="B631" s="219" t="s">
        <v>743</v>
      </c>
      <c r="C631" s="220">
        <v>21739</v>
      </c>
      <c r="D631" s="214" t="str">
        <f>IF(B631="","",IFERROR(INDEX(Vöruskrá!F:F,MATCH(B631,Vöruskrá!B:B,0)),""))</f>
        <v>Tómatar 100%.</v>
      </c>
      <c r="E631" s="214" t="str">
        <f>IF(B631="","",IFERROR(IF(INDEX(Vöruskrá!G:G,MATCH(B631,Vöruskrá!B:B,0))="","Engir skráðir",INDEX(Vöruskrá!G:G,MATCH(B631,Vöruskrá!B:B,0))),"Engir skráðir"))</f>
        <v>Engir skráðir</v>
      </c>
      <c r="F631" s="214">
        <f>IF(B631="","",IFERROR(INDEX(Vöruskrá!H:H,MATCH(B631,Vöruskrá!B:B,0)),""))</f>
        <v>0</v>
      </c>
      <c r="G631" s="215">
        <f>IF(OR(B631="",C631=""),"",IFERROR(IFERROR(INDEX(Vöruskrá!J:J,MATCH(B631,Vöruskrá!B:B,0)),0)*C631/100000,""))</f>
        <v>6.0869200000000001</v>
      </c>
      <c r="H631" s="215">
        <f>IF(OR(B631="",C631=""),"",IFERROR(IFERROR(INDEX(Vöruskrá!K:K,MATCH(B631,Vöruskrá!B:B,0)),0)*C631/100000,""))</f>
        <v>2.1739000000000001E-2</v>
      </c>
      <c r="I631" s="215">
        <f>IF(OR(B631="",C631=""),"",IFERROR(IFERROR(INDEX(Vöruskrá!L:L,MATCH(B631,Vöruskrá!B:B,0)),0)*C631/100000,""))</f>
        <v>0</v>
      </c>
      <c r="J631" s="215">
        <f>IF(OR(B631="",C631=""),"",IFERROR(IFERROR(INDEX(Vöruskrá!M:M,MATCH(B631,Vöruskrá!B:B,0)),0)*C631/100000,""))</f>
        <v>1.0869500000000001</v>
      </c>
      <c r="K631" s="215">
        <f>IF(OR(B631="",C631=""),"",IFERROR(IFERROR(INDEX(Vöruskrá!N:N,MATCH(B631,Vöruskrá!B:B,0)),0)*C631/100000,""))</f>
        <v>0.73912599999999995</v>
      </c>
      <c r="L631" s="215">
        <f>IF(OR(B631="",C631=""),"",IFERROR(IFERROR(INDEX(Vöruskrá!O:O,MATCH(B631,Vöruskrá!B:B,0)),0)*C631/100000,""))</f>
        <v>0.32608500000000001</v>
      </c>
      <c r="M631" s="215">
        <f>IF(OR(B631="",C631=""),"",IFERROR(IFERROR(INDEX(Vöruskrá!P:P,MATCH(B631,Vöruskrá!B:B,0)),0)*C631/100000,""))</f>
        <v>0</v>
      </c>
      <c r="N631" s="215">
        <f>IF(OR(B631="",C631=""),"",IFERROR(IFERROR(INDEX(Vöruskrá!Q:Q,MATCH(B631,Vöruskrá!B:B,0)),0)*C631/100000,""))</f>
        <v>0</v>
      </c>
      <c r="O631" s="216">
        <f>IF(OR(B631="",C631=""),"",IFERROR(C631/1000*IFERROR(INDEX(Vöruskrá!R:R,MATCH(B631,Vöruskrá!B:B,0)),0)/1000,""))</f>
        <v>0</v>
      </c>
      <c r="P631" s="219"/>
      <c r="Q631" s="204"/>
      <c r="R631" s="6"/>
    </row>
    <row r="632" spans="1:18">
      <c r="A632" s="217"/>
      <c r="B632" s="217" t="s">
        <v>489</v>
      </c>
      <c r="C632" s="218">
        <v>1449</v>
      </c>
      <c r="D632" s="214" t="str">
        <f>IF(B632="","",IFERROR(INDEX(Vöruskrá!F:F,MATCH(B632,Vöruskrá!B:B,0)),""))</f>
        <v>Salt, chilipipar, kúmen, hvítlaukur, svartur pipar, cayennepipar, laukur, engifer, sykur, sýrustillir (sítrónusýra), kekkjavarnarefni (E552), repjuolía, kryddþykkni.</v>
      </c>
      <c r="E632" s="214" t="str">
        <f>IF(B632="","",IFERROR(IF(INDEX(Vöruskrá!G:G,MATCH(B632,Vöruskrá!B:B,0))="","Engir skráðir",INDEX(Vöruskrá!G:G,MATCH(B632,Vöruskrá!B:B,0))),"Engir skráðir"))</f>
        <v>Engir skráðir</v>
      </c>
      <c r="F632" s="214" t="str">
        <f>IF(B632="","",IFERROR(INDEX(Vöruskrá!H:H,MATCH(B632,Vöruskrá!B:B,0)),""))</f>
        <v>Framleitt á svæði þar sem unnið er með glúten, fisk, krabbadýr, lindýr, mjólk, soja, sellerí, sinnep og sesam.</v>
      </c>
      <c r="G632" s="215">
        <f>IF(OR(B632="",C632=""),"",IFERROR(IFERROR(INDEX(Vöruskrá!J:J,MATCH(B632,Vöruskrá!B:B,0)),0)*C632/100000,""))</f>
        <v>3.21678</v>
      </c>
      <c r="H632" s="215">
        <f>IF(OR(B632="",C632=""),"",IFERROR(IFERROR(INDEX(Vöruskrá!K:K,MATCH(B632,Vöruskrá!B:B,0)),0)*C632/100000,""))</f>
        <v>8.6940000000000003E-2</v>
      </c>
      <c r="I632" s="215">
        <f>IF(OR(B632="",C632=""),"",IFERROR(IFERROR(INDEX(Vöruskrá!L:L,MATCH(B632,Vöruskrá!B:B,0)),0)*C632/100000,""))</f>
        <v>1.3041000000000001E-2</v>
      </c>
      <c r="J632" s="215">
        <f>IF(OR(B632="",C632=""),"",IFERROR(IFERROR(INDEX(Vöruskrá!M:M,MATCH(B632,Vöruskrá!B:B,0)),0)*C632/100000,""))</f>
        <v>0.43469999999999998</v>
      </c>
      <c r="K632" s="215">
        <f>IF(OR(B632="",C632=""),"",IFERROR(IFERROR(INDEX(Vöruskrá!N:N,MATCH(B632,Vöruskrá!B:B,0)),0)*C632/100000,""))</f>
        <v>6.6653999999999991E-2</v>
      </c>
      <c r="L632" s="215">
        <f>IF(OR(B632="",C632=""),"",IFERROR(IFERROR(INDEX(Vöruskrá!O:O,MATCH(B632,Vöruskrá!B:B,0)),0)*C632/100000,""))</f>
        <v>0.102879</v>
      </c>
      <c r="M632" s="215">
        <f>IF(OR(B632="",C632=""),"",IFERROR(IFERROR(INDEX(Vöruskrá!P:P,MATCH(B632,Vöruskrá!B:B,0)),0)*C632/100000,""))</f>
        <v>0.65205000000000002</v>
      </c>
      <c r="N632" s="215">
        <f>IF(OR(B632="",C632=""),"",IFERROR(IFERROR(INDEX(Vöruskrá!Q:Q,MATCH(B632,Vöruskrá!B:B,0)),0)*C632/100000,""))</f>
        <v>0</v>
      </c>
      <c r="O632" s="216">
        <f>IF(OR(B632="",C632=""),"",IFERROR(C632/1000*IFERROR(INDEX(Vöruskrá!R:R,MATCH(B632,Vöruskrá!B:B,0)),0)/1000,""))</f>
        <v>0</v>
      </c>
      <c r="P632" s="217"/>
      <c r="Q632" s="203"/>
      <c r="R632" s="27"/>
    </row>
    <row r="633" spans="1:18">
      <c r="A633" s="219"/>
      <c r="B633" s="219" t="s">
        <v>1017</v>
      </c>
      <c r="C633" s="220">
        <v>725</v>
      </c>
      <c r="D633" s="214" t="str">
        <f>IF(B633="","",IFERROR(INDEX(Vöruskrá!F:F,MATCH(B633,Vöruskrá!B:B,0)),""))</f>
        <v>Hvítlaukur</v>
      </c>
      <c r="E633" s="214" t="str">
        <f>IF(B633="","",IFERROR(IF(INDEX(Vöruskrá!G:G,MATCH(B633,Vöruskrá!B:B,0))="","Engir skráðir",INDEX(Vöruskrá!G:G,MATCH(B633,Vöruskrá!B:B,0))),"Engir skráðir"))</f>
        <v>Engir skráðir</v>
      </c>
      <c r="F633" s="214">
        <f>IF(B633="","",IFERROR(INDEX(Vöruskrá!H:H,MATCH(B633,Vöruskrá!B:B,0)),""))</f>
        <v>0</v>
      </c>
      <c r="G633" s="215">
        <f>IF(OR(B633="",C633=""),"",IFERROR(IFERROR(INDEX(Vöruskrá!J:J,MATCH(B633,Vöruskrá!B:B,0)),0)*C633/100000,""))</f>
        <v>1.0802499999999999</v>
      </c>
      <c r="H633" s="215">
        <f>IF(OR(B633="",C633=""),"",IFERROR(IFERROR(INDEX(Vöruskrá!K:K,MATCH(B633,Vöruskrá!B:B,0)),0)*C633/100000,""))</f>
        <v>3.6250000000000002E-3</v>
      </c>
      <c r="I633" s="215">
        <f>IF(OR(B633="",C633=""),"",IFERROR(IFERROR(INDEX(Vöruskrá!L:L,MATCH(B633,Vöruskrá!B:B,0)),0)*C633/100000,""))</f>
        <v>7.2499999999999995E-4</v>
      </c>
      <c r="J633" s="215">
        <f>IF(OR(B633="",C633=""),"",IFERROR(IFERROR(INDEX(Vöruskrá!M:M,MATCH(B633,Vöruskrá!B:B,0)),0)*C633/100000,""))</f>
        <v>0.23997499999999999</v>
      </c>
      <c r="K633" s="215">
        <f>IF(OR(B633="",C633=""),"",IFERROR(IFERROR(INDEX(Vöruskrá!N:N,MATCH(B633,Vöruskrá!B:B,0)),0)*C633/100000,""))</f>
        <v>7.2500000000000004E-3</v>
      </c>
      <c r="L633" s="215">
        <f>IF(OR(B633="",C633=""),"",IFERROR(IFERROR(INDEX(Vöruskrá!O:O,MATCH(B633,Vöruskrá!B:B,0)),0)*C633/100000,""))</f>
        <v>4.6399999999999997E-2</v>
      </c>
      <c r="M633" s="215">
        <f>IF(OR(B633="",C633=""),"",IFERROR(IFERROR(INDEX(Vöruskrá!P:P,MATCH(B633,Vöruskrá!B:B,0)),0)*C633/100000,""))</f>
        <v>0</v>
      </c>
      <c r="N633" s="215">
        <f>IF(OR(B633="",C633=""),"",IFERROR(IFERROR(INDEX(Vöruskrá!Q:Q,MATCH(B633,Vöruskrá!B:B,0)),0)*C633/100000,""))</f>
        <v>1.5225000000000001E-2</v>
      </c>
      <c r="O633" s="216">
        <f>IF(OR(B633="",C633=""),"",IFERROR(C633/1000*IFERROR(INDEX(Vöruskrá!R:R,MATCH(B633,Vöruskrá!B:B,0)),0)/1000,""))</f>
        <v>0</v>
      </c>
      <c r="P633" s="219"/>
      <c r="Q633" s="249"/>
      <c r="R633" s="205"/>
    </row>
    <row r="634" spans="1:18" ht="50">
      <c r="A634" s="176" t="s">
        <v>3774</v>
      </c>
      <c r="B634" s="176"/>
      <c r="C634" s="177"/>
      <c r="D634" s="211" t="str">
        <f>_xlfn.TEXTJOIN(" | ",TRUE,D635:D641)</f>
        <v>0 | 0 | Kókosmjólk, vatn, gúargúmmí. | Túrmerik, dillfræ, fenugreek (grikkjasmári), kóríander, cayennepipar, svartur pipar, negull. | Kúmenfræ 100% (Cuminum cyminum) | Laukur | Hvítlaukur</v>
      </c>
      <c r="E634" s="211" t="str" cm="1">
        <f t="array" ref="E634">IFERROR(_xlfn.TEXTJOIN(", ",TRUE,_xlfn.UNIQUE(_xlfn._xlws.FILTER(E635:E641,(E635:E641&lt;&gt;"Engir skráðir")*(E635:E641&lt;&gt;"")))),"Engir skráðir")</f>
        <v>Engir skráðir</v>
      </c>
      <c r="F634" s="211"/>
      <c r="G634" s="212">
        <f>IFERROR(SUM(G635:G641)/(SUM($C$635:$C$641)/100000),"")</f>
        <v>54.09709780015902</v>
      </c>
      <c r="H634" s="212">
        <f>IFERROR(SUM(H635:H641)/(SUM($C$635:$C$641)/100000),"")</f>
        <v>4.6638762258150006</v>
      </c>
      <c r="I634" s="212">
        <f>IFERROR(SUM(I635:I641)/(SUM($C$635:$C$641)/100000),"")</f>
        <v>3.76221706864564</v>
      </c>
      <c r="J634" s="212">
        <f>IFERROR(SUM(J635:J641)/(SUM($C$635:$C$641)/100000),"")</f>
        <v>2.55829843625762</v>
      </c>
      <c r="K634" s="212">
        <f>IFERROR(SUM(K635:K641)/(SUM($C$635:$C$641)/100000),"")</f>
        <v>0.63698780811025701</v>
      </c>
      <c r="L634" s="212">
        <f>IFERROR(SUM(L635:L641)/(SUM($C$635:$C$641)/100000),"")</f>
        <v>0.87233368672144185</v>
      </c>
      <c r="M634" s="212">
        <f>IFERROR(SUM(M635:M641)/(SUM($C$635:$C$641)/100000),"")</f>
        <v>2.0328650940895842E-3</v>
      </c>
      <c r="N634" s="212">
        <f>IFERROR(SUM(N635:N641)/(SUM($C$635:$C$641)/100000),"")</f>
        <v>0.60032202491386166</v>
      </c>
      <c r="O634" s="213" t="str">
        <f>IF(OR(B634="",C634=""),"",IFERROR(C634/1000*IFERROR(INDEX(Vöruskrá!R:R,MATCH(B634,Vöruskrá!B:B,0)),0)/1000,""))</f>
        <v/>
      </c>
      <c r="P634" s="245" t="s">
        <v>3775</v>
      </c>
      <c r="Q634" s="244" t="s">
        <v>3937</v>
      </c>
      <c r="R634" s="243" t="s">
        <v>3938</v>
      </c>
    </row>
    <row r="635" spans="1:18">
      <c r="A635" s="217"/>
      <c r="B635" s="217" t="s">
        <v>3673</v>
      </c>
      <c r="C635" s="218">
        <v>30675</v>
      </c>
      <c r="D635" s="214">
        <f>IF(B635="","",IFERROR(INDEX(Vöruskrá!F:F,MATCH(B635,Vöruskrá!B:B,0)),""))</f>
        <v>0</v>
      </c>
      <c r="E635" s="214" t="str">
        <f>IF(B635="","",IFERROR(IF(INDEX(Vöruskrá!G:G,MATCH(B635,Vöruskrá!B:B,0))="","Engir skráðir",INDEX(Vöruskrá!G:G,MATCH(B635,Vöruskrá!B:B,0))),"Engir skráðir"))</f>
        <v>Engir skráðir</v>
      </c>
      <c r="F635" s="214">
        <f>IF(B635="","",IFERROR(INDEX(Vöruskrá!H:H,MATCH(B635,Vöruskrá!B:B,0)),""))</f>
        <v>0</v>
      </c>
      <c r="G635" s="215">
        <f>IF(OR(B635="",C635=""),"",IFERROR(IFERROR(INDEX(Vöruskrá!J:J,MATCH(B635,Vöruskrá!B:B,0)),0)*C635/100000,""))</f>
        <v>0</v>
      </c>
      <c r="H635" s="215">
        <f>IF(OR(B635="",C635=""),"",IFERROR(IFERROR(INDEX(Vöruskrá!K:K,MATCH(B635,Vöruskrá!B:B,0)),0)*C635/100000,""))</f>
        <v>0</v>
      </c>
      <c r="I635" s="215">
        <f>IF(OR(B635="",C635=""),"",IFERROR(IFERROR(INDEX(Vöruskrá!L:L,MATCH(B635,Vöruskrá!B:B,0)),0)*C635/100000,""))</f>
        <v>0</v>
      </c>
      <c r="J635" s="215">
        <f>IF(OR(B635="",C635=""),"",IFERROR(IFERROR(INDEX(Vöruskrá!M:M,MATCH(B635,Vöruskrá!B:B,0)),0)*C635/100000,""))</f>
        <v>0</v>
      </c>
      <c r="K635" s="215">
        <f>IF(OR(B635="",C635=""),"",IFERROR(IFERROR(INDEX(Vöruskrá!N:N,MATCH(B635,Vöruskrá!B:B,0)),0)*C635/100000,""))</f>
        <v>0</v>
      </c>
      <c r="L635" s="215">
        <f>IF(OR(B635="",C635=""),"",IFERROR(IFERROR(INDEX(Vöruskrá!O:O,MATCH(B635,Vöruskrá!B:B,0)),0)*C635/100000,""))</f>
        <v>0</v>
      </c>
      <c r="M635" s="215">
        <f>IF(OR(B635="",C635=""),"",IFERROR(IFERROR(INDEX(Vöruskrá!P:P,MATCH(B635,Vöruskrá!B:B,0)),0)*C635/100000,""))</f>
        <v>0</v>
      </c>
      <c r="N635" s="215">
        <f>IF(OR(B635="",C635=""),"",IFERROR(IFERROR(INDEX(Vöruskrá!Q:Q,MATCH(B635,Vöruskrá!B:B,0)),0)*C635/100000,""))</f>
        <v>0</v>
      </c>
      <c r="O635" s="216">
        <f>IF(OR(B635="",C635=""),"",IFERROR(C635/1000*IFERROR(INDEX(Vöruskrá!R:R,MATCH(B635,Vöruskrá!B:B,0)),0)/1000,""))</f>
        <v>0</v>
      </c>
      <c r="P635" s="217"/>
      <c r="Q635" s="246"/>
      <c r="R635" s="210"/>
    </row>
    <row r="636" spans="1:18">
      <c r="A636" s="219"/>
      <c r="B636" s="219" t="s">
        <v>3661</v>
      </c>
      <c r="C636" s="220">
        <v>18405</v>
      </c>
      <c r="D636" s="214">
        <f>IF(B636="","",IFERROR(INDEX(Vöruskrá!F:F,MATCH(B636,Vöruskrá!B:B,0)),""))</f>
        <v>0</v>
      </c>
      <c r="E636" s="214" t="str">
        <f>IF(B636="","",IFERROR(IF(INDEX(Vöruskrá!G:G,MATCH(B636,Vöruskrá!B:B,0))="","Engir skráðir",INDEX(Vöruskrá!G:G,MATCH(B636,Vöruskrá!B:B,0))),"Engir skráðir"))</f>
        <v>Engir skráðir</v>
      </c>
      <c r="F636" s="214">
        <f>IF(B636="","",IFERROR(INDEX(Vöruskrá!H:H,MATCH(B636,Vöruskrá!B:B,0)),""))</f>
        <v>0</v>
      </c>
      <c r="G636" s="215">
        <f>IF(OR(B636="",C636=""),"",IFERROR(IFERROR(INDEX(Vöruskrá!J:J,MATCH(B636,Vöruskrá!B:B,0)),0)*C636/100000,""))</f>
        <v>0</v>
      </c>
      <c r="H636" s="215">
        <f>IF(OR(B636="",C636=""),"",IFERROR(IFERROR(INDEX(Vöruskrá!K:K,MATCH(B636,Vöruskrá!B:B,0)),0)*C636/100000,""))</f>
        <v>0</v>
      </c>
      <c r="I636" s="215">
        <f>IF(OR(B636="",C636=""),"",IFERROR(IFERROR(INDEX(Vöruskrá!L:L,MATCH(B636,Vöruskrá!B:B,0)),0)*C636/100000,""))</f>
        <v>0</v>
      </c>
      <c r="J636" s="215">
        <f>IF(OR(B636="",C636=""),"",IFERROR(IFERROR(INDEX(Vöruskrá!M:M,MATCH(B636,Vöruskrá!B:B,0)),0)*C636/100000,""))</f>
        <v>0</v>
      </c>
      <c r="K636" s="215">
        <f>IF(OR(B636="",C636=""),"",IFERROR(IFERROR(INDEX(Vöruskrá!N:N,MATCH(B636,Vöruskrá!B:B,0)),0)*C636/100000,""))</f>
        <v>0</v>
      </c>
      <c r="L636" s="215">
        <f>IF(OR(B636="",C636=""),"",IFERROR(IFERROR(INDEX(Vöruskrá!O:O,MATCH(B636,Vöruskrá!B:B,0)),0)*C636/100000,""))</f>
        <v>0</v>
      </c>
      <c r="M636" s="215">
        <f>IF(OR(B636="",C636=""),"",IFERROR(IFERROR(INDEX(Vöruskrá!P:P,MATCH(B636,Vöruskrá!B:B,0)),0)*C636/100000,""))</f>
        <v>0</v>
      </c>
      <c r="N636" s="215">
        <f>IF(OR(B636="",C636=""),"",IFERROR(IFERROR(INDEX(Vöruskrá!Q:Q,MATCH(B636,Vöruskrá!B:B,0)),0)*C636/100000,""))</f>
        <v>0</v>
      </c>
      <c r="O636" s="216">
        <f>IF(OR(B636="",C636=""),"",IFERROR(C636/1000*IFERROR(INDEX(Vöruskrá!R:R,MATCH(B636,Vöruskrá!B:B,0)),0)/1000,""))</f>
        <v>0</v>
      </c>
      <c r="P636" s="219"/>
      <c r="Q636" s="203"/>
      <c r="R636" s="27"/>
    </row>
    <row r="637" spans="1:18">
      <c r="A637" s="217"/>
      <c r="B637" s="217" t="s">
        <v>335</v>
      </c>
      <c r="C637" s="218">
        <v>18405</v>
      </c>
      <c r="D637" s="214" t="str">
        <f>IF(B637="","",IFERROR(INDEX(Vöruskrá!F:F,MATCH(B637,Vöruskrá!B:B,0)),""))</f>
        <v>Kókosmjólk, vatn, gúargúmmí.</v>
      </c>
      <c r="E637" s="214" t="str">
        <f>IF(B637="","",IFERROR(IF(INDEX(Vöruskrá!G:G,MATCH(B637,Vöruskrá!B:B,0))="","Engir skráðir",INDEX(Vöruskrá!G:G,MATCH(B637,Vöruskrá!B:B,0))),"Engir skráðir"))</f>
        <v>Engir skráðir</v>
      </c>
      <c r="F637" s="214">
        <f>IF(B637="","",IFERROR(INDEX(Vöruskrá!H:H,MATCH(B637,Vöruskrá!B:B,0)),""))</f>
        <v>0</v>
      </c>
      <c r="G637" s="215">
        <f>IF(OR(B637="",C637=""),"",IFERROR(IFERROR(INDEX(Vöruskrá!J:J,MATCH(B637,Vöruskrá!B:B,0)),0)*C637/100000,""))</f>
        <v>33.313049999999997</v>
      </c>
      <c r="H637" s="215">
        <f>IF(OR(B637="",C637=""),"",IFERROR(IFERROR(INDEX(Vöruskrá!K:K,MATCH(B637,Vöruskrá!B:B,0)),0)*C637/100000,""))</f>
        <v>3.3129</v>
      </c>
      <c r="I637" s="215">
        <f>IF(OR(B637="",C637=""),"",IFERROR(IFERROR(INDEX(Vöruskrá!L:L,MATCH(B637,Vöruskrá!B:B,0)),0)*C637/100000,""))</f>
        <v>2.8159649999999998</v>
      </c>
      <c r="J637" s="215">
        <f>IF(OR(B637="",C637=""),"",IFERROR(IFERROR(INDEX(Vöruskrá!M:M,MATCH(B637,Vöruskrá!B:B,0)),0)*C637/100000,""))</f>
        <v>0.51534000000000002</v>
      </c>
      <c r="K637" s="215">
        <f>IF(OR(B637="",C637=""),"",IFERROR(IFERROR(INDEX(Vöruskrá!N:N,MATCH(B637,Vöruskrá!B:B,0)),0)*C637/100000,""))</f>
        <v>0.18404999999999999</v>
      </c>
      <c r="L637" s="215">
        <f>IF(OR(B637="",C637=""),"",IFERROR(IFERROR(INDEX(Vöruskrá!O:O,MATCH(B637,Vöruskrá!B:B,0)),0)*C637/100000,""))</f>
        <v>0.36809999999999998</v>
      </c>
      <c r="M637" s="215">
        <f>IF(OR(B637="",C637=""),"",IFERROR(IFERROR(INDEX(Vöruskrá!P:P,MATCH(B637,Vöruskrá!B:B,0)),0)*C637/100000,""))</f>
        <v>0</v>
      </c>
      <c r="N637" s="215">
        <f>IF(OR(B637="",C637=""),"",IFERROR(IFERROR(INDEX(Vöruskrá!Q:Q,MATCH(B637,Vöruskrá!B:B,0)),0)*C637/100000,""))</f>
        <v>0</v>
      </c>
      <c r="O637" s="216">
        <f>IF(OR(B637="",C637=""),"",IFERROR(C637/1000*IFERROR(INDEX(Vöruskrá!R:R,MATCH(B637,Vöruskrá!B:B,0)),0)/1000,""))</f>
        <v>0</v>
      </c>
      <c r="P637" s="217"/>
      <c r="Q637" s="204"/>
      <c r="R637" s="6"/>
    </row>
    <row r="638" spans="1:18">
      <c r="A638" s="219"/>
      <c r="B638" s="219" t="s">
        <v>1022</v>
      </c>
      <c r="C638" s="220">
        <v>920</v>
      </c>
      <c r="D638" s="214" t="str">
        <f>IF(B638="","",IFERROR(INDEX(Vöruskrá!F:F,MATCH(B638,Vöruskrá!B:B,0)),""))</f>
        <v>Túrmerik, dillfræ, fenugreek (grikkjasmári), kóríander, cayennepipar, svartur pipar, negull.</v>
      </c>
      <c r="E638" s="214" t="str">
        <f>IF(B638="","",IFERROR(IF(INDEX(Vöruskrá!G:G,MATCH(B638,Vöruskrá!B:B,0))="","Engir skráðir",INDEX(Vöruskrá!G:G,MATCH(B638,Vöruskrá!B:B,0))),"Engir skráðir"))</f>
        <v>Engir skráðir</v>
      </c>
      <c r="F638" s="214" t="str">
        <f>IF(B638="","",IFERROR(INDEX(Vöruskrá!H:H,MATCH(B638,Vöruskrá!B:B,0)),""))</f>
        <v>Framleitt á svæði þar sem unnið er með glúten, fisk, mjólk, soja, sellerí, sinnep og sesam.</v>
      </c>
      <c r="G638" s="215">
        <f>IF(OR(B638="",C638=""),"",IFERROR(IFERROR(INDEX(Vöruskrá!J:J,MATCH(B638,Vöruskrá!B:B,0)),0)*C638/100000,""))</f>
        <v>2.99</v>
      </c>
      <c r="H638" s="215">
        <f>IF(OR(B638="",C638=""),"",IFERROR(IFERROR(INDEX(Vöruskrá!K:K,MATCH(B638,Vöruskrá!B:B,0)),0)*C638/100000,""))</f>
        <v>0.1288</v>
      </c>
      <c r="I638" s="215">
        <f>IF(OR(B638="",C638=""),"",IFERROR(IFERROR(INDEX(Vöruskrá!L:L,MATCH(B638,Vöruskrá!B:B,0)),0)*C638/100000,""))</f>
        <v>1.84E-2</v>
      </c>
      <c r="J638" s="215">
        <f>IF(OR(B638="",C638=""),"",IFERROR(IFERROR(INDEX(Vöruskrá!M:M,MATCH(B638,Vöruskrá!B:B,0)),0)*C638/100000,""))</f>
        <v>0.50600000000000001</v>
      </c>
      <c r="K638" s="215">
        <f>IF(OR(B638="",C638=""),"",IFERROR(IFERROR(INDEX(Vöruskrá!N:N,MATCH(B638,Vöruskrá!B:B,0)),0)*C638/100000,""))</f>
        <v>2.5760000000000002E-2</v>
      </c>
      <c r="L638" s="215">
        <f>IF(OR(B638="",C638=""),"",IFERROR(IFERROR(INDEX(Vöruskrá!O:O,MATCH(B638,Vöruskrá!B:B,0)),0)*C638/100000,""))</f>
        <v>0.1288</v>
      </c>
      <c r="M638" s="215">
        <f>IF(OR(B638="",C638=""),"",IFERROR(IFERROR(INDEX(Vöruskrá!P:P,MATCH(B638,Vöruskrá!B:B,0)),0)*C638/100000,""))</f>
        <v>9.2000000000000003E-4</v>
      </c>
      <c r="N638" s="215">
        <f>IF(OR(B638="",C638=""),"",IFERROR(IFERROR(INDEX(Vöruskrá!Q:Q,MATCH(B638,Vöruskrá!B:B,0)),0)*C638/100000,""))</f>
        <v>0.30359999999999998</v>
      </c>
      <c r="O638" s="216">
        <f>IF(OR(B638="",C638=""),"",IFERROR(C638/1000*IFERROR(INDEX(Vöruskrá!R:R,MATCH(B638,Vöruskrá!B:B,0)),0)/1000,""))</f>
        <v>0</v>
      </c>
      <c r="P638" s="219"/>
      <c r="Q638" s="203"/>
      <c r="R638" s="27"/>
    </row>
    <row r="639" spans="1:18">
      <c r="A639" s="217"/>
      <c r="B639" s="217" t="s">
        <v>1062</v>
      </c>
      <c r="C639" s="218">
        <v>307</v>
      </c>
      <c r="D639" s="214" t="str">
        <f>IF(B639="","",IFERROR(INDEX(Vöruskrá!F:F,MATCH(B639,Vöruskrá!B:B,0)),""))</f>
        <v>Kúmenfræ 100% (Cuminum cyminum)</v>
      </c>
      <c r="E639" s="214" t="str">
        <f>IF(B639="","",IFERROR(IF(INDEX(Vöruskrá!G:G,MATCH(B639,Vöruskrá!B:B,0))="","Engir skráðir",INDEX(Vöruskrá!G:G,MATCH(B639,Vöruskrá!B:B,0))),"Engir skráðir"))</f>
        <v>Engir skráðir</v>
      </c>
      <c r="F639" s="214" t="str">
        <f>IF(B639="","",IFERROR(INDEX(Vöruskrá!H:H,MATCH(B639,Vöruskrá!B:B,0)),""))</f>
        <v>Framleitt á svæði þar sem unnið er með glúten, fisk, mjólk, soja, sellerí, sinnep og sesam.</v>
      </c>
      <c r="G639" s="215">
        <f>IF(OR(B639="",C639=""),"",IFERROR(IFERROR(INDEX(Vöruskrá!J:J,MATCH(B639,Vöruskrá!B:B,0)),0)*C639/100000,""))</f>
        <v>1.1512500000000001</v>
      </c>
      <c r="H639" s="215">
        <f>IF(OR(B639="",C639=""),"",IFERROR(IFERROR(INDEX(Vöruskrá!K:K,MATCH(B639,Vöruskrá!B:B,0)),0)*C639/100000,""))</f>
        <v>6.8461000000000008E-2</v>
      </c>
      <c r="I639" s="215">
        <f>IF(OR(B639="",C639=""),"",IFERROR(IFERROR(INDEX(Vöruskrá!L:L,MATCH(B639,Vöruskrá!B:B,0)),0)*C639/100000,""))</f>
        <v>3.9910000000000006E-3</v>
      </c>
      <c r="J639" s="215">
        <f>IF(OR(B639="",C639=""),"",IFERROR(IFERROR(INDEX(Vöruskrá!M:M,MATCH(B639,Vöruskrá!B:B,0)),0)*C639/100000,""))</f>
        <v>0.13569400000000001</v>
      </c>
      <c r="K639" s="215">
        <f>IF(OR(B639="",C639=""),"",IFERROR(IFERROR(INDEX(Vöruskrá!N:N,MATCH(B639,Vöruskrá!B:B,0)),0)*C639/100000,""))</f>
        <v>7.0609999999999987E-3</v>
      </c>
      <c r="L639" s="215">
        <f>IF(OR(B639="",C639=""),"",IFERROR(IFERROR(INDEX(Vöruskrá!O:O,MATCH(B639,Vöruskrá!B:B,0)),0)*C639/100000,""))</f>
        <v>5.4646000000000007E-2</v>
      </c>
      <c r="M639" s="215">
        <f>IF(OR(B639="",C639=""),"",IFERROR(IFERROR(INDEX(Vöruskrá!P:P,MATCH(B639,Vöruskrá!B:B,0)),0)*C639/100000,""))</f>
        <v>6.1400000000000007E-4</v>
      </c>
      <c r="N639" s="215">
        <f>IF(OR(B639="",C639=""),"",IFERROR(IFERROR(INDEX(Vöruskrá!Q:Q,MATCH(B639,Vöruskrá!B:B,0)),0)*C639/100000,""))</f>
        <v>3.2235E-2</v>
      </c>
      <c r="O639" s="216">
        <f>IF(OR(B639="",C639=""),"",IFERROR(C639/1000*IFERROR(INDEX(Vöruskrá!R:R,MATCH(B639,Vöruskrá!B:B,0)),0)/1000,""))</f>
        <v>0</v>
      </c>
      <c r="P639" s="217"/>
      <c r="Q639" s="204"/>
      <c r="R639" s="6"/>
    </row>
    <row r="640" spans="1:18">
      <c r="A640" s="219"/>
      <c r="B640" s="219" t="s">
        <v>1010</v>
      </c>
      <c r="C640" s="220">
        <v>6135</v>
      </c>
      <c r="D640" s="214" t="str">
        <f>IF(B640="","",IFERROR(INDEX(Vöruskrá!F:F,MATCH(B640,Vöruskrá!B:B,0)),""))</f>
        <v>Laukur</v>
      </c>
      <c r="E640" s="214" t="str">
        <f>IF(B640="","",IFERROR(IF(INDEX(Vöruskrá!G:G,MATCH(B640,Vöruskrá!B:B,0))="","Engir skráðir",INDEX(Vöruskrá!G:G,MATCH(B640,Vöruskrá!B:B,0))),"Engir skráðir"))</f>
        <v>Engir skráðir</v>
      </c>
      <c r="F640" s="214">
        <f>IF(B640="","",IFERROR(INDEX(Vöruskrá!H:H,MATCH(B640,Vöruskrá!B:B,0)),""))</f>
        <v>0</v>
      </c>
      <c r="G640" s="215">
        <f>IF(OR(B640="",C640=""),"",IFERROR(IFERROR(INDEX(Vöruskrá!J:J,MATCH(B640,Vöruskrá!B:B,0)),0)*C640/100000,""))</f>
        <v>2.4540000000000002</v>
      </c>
      <c r="H640" s="215">
        <f>IF(OR(B640="",C640=""),"",IFERROR(IFERROR(INDEX(Vöruskrá!K:K,MATCH(B640,Vöruskrá!B:B,0)),0)*C640/100000,""))</f>
        <v>6.1349999999999998E-3</v>
      </c>
      <c r="I640" s="215">
        <f>IF(OR(B640="",C640=""),"",IFERROR(IFERROR(INDEX(Vöruskrá!L:L,MATCH(B640,Vöruskrá!B:B,0)),0)*C640/100000,""))</f>
        <v>0</v>
      </c>
      <c r="J640" s="215">
        <f>IF(OR(B640="",C640=""),"",IFERROR(IFERROR(INDEX(Vöruskrá!M:M,MATCH(B640,Vöruskrá!B:B,0)),0)*C640/100000,""))</f>
        <v>0.57055500000000003</v>
      </c>
      <c r="K640" s="215">
        <f>IF(OR(B640="",C640=""),"",IFERROR(IFERROR(INDEX(Vöruskrá!N:N,MATCH(B640,Vöruskrá!B:B,0)),0)*C640/100000,""))</f>
        <v>0.25767000000000001</v>
      </c>
      <c r="L640" s="215">
        <f>IF(OR(B640="",C640=""),"",IFERROR(IFERROR(INDEX(Vöruskrá!O:O,MATCH(B640,Vöruskrá!B:B,0)),0)*C640/100000,""))</f>
        <v>6.7485000000000003E-2</v>
      </c>
      <c r="M640" s="215">
        <f>IF(OR(B640="",C640=""),"",IFERROR(IFERROR(INDEX(Vöruskrá!P:P,MATCH(B640,Vöruskrá!B:B,0)),0)*C640/100000,""))</f>
        <v>0</v>
      </c>
      <c r="N640" s="215">
        <f>IF(OR(B640="",C640=""),"",IFERROR(IFERROR(INDEX(Vöruskrá!Q:Q,MATCH(B640,Vöruskrá!B:B,0)),0)*C640/100000,""))</f>
        <v>0.104295</v>
      </c>
      <c r="O640" s="216">
        <f>IF(OR(B640="",C640=""),"",IFERROR(C640/1000*IFERROR(INDEX(Vöruskrá!R:R,MATCH(B640,Vöruskrá!B:B,0)),0)/1000,""))</f>
        <v>0</v>
      </c>
      <c r="P640" s="219"/>
      <c r="Q640" s="203"/>
      <c r="R640" s="27"/>
    </row>
    <row r="641" spans="1:18">
      <c r="A641" s="217"/>
      <c r="B641" s="217" t="s">
        <v>1017</v>
      </c>
      <c r="C641" s="218">
        <v>613</v>
      </c>
      <c r="D641" s="214" t="str">
        <f>IF(B641="","",IFERROR(INDEX(Vöruskrá!F:F,MATCH(B641,Vöruskrá!B:B,0)),""))</f>
        <v>Hvítlaukur</v>
      </c>
      <c r="E641" s="214" t="str">
        <f>IF(B641="","",IFERROR(IF(INDEX(Vöruskrá!G:G,MATCH(B641,Vöruskrá!B:B,0))="","Engir skráðir",INDEX(Vöruskrá!G:G,MATCH(B641,Vöruskrá!B:B,0))),"Engir skráðir"))</f>
        <v>Engir skráðir</v>
      </c>
      <c r="F641" s="214">
        <f>IF(B641="","",IFERROR(INDEX(Vöruskrá!H:H,MATCH(B641,Vöruskrá!B:B,0)),""))</f>
        <v>0</v>
      </c>
      <c r="G641" s="215">
        <f>IF(OR(B641="",C641=""),"",IFERROR(IFERROR(INDEX(Vöruskrá!J:J,MATCH(B641,Vöruskrá!B:B,0)),0)*C641/100000,""))</f>
        <v>0.91337000000000002</v>
      </c>
      <c r="H641" s="215">
        <f>IF(OR(B641="",C641=""),"",IFERROR(IFERROR(INDEX(Vöruskrá!K:K,MATCH(B641,Vöruskrá!B:B,0)),0)*C641/100000,""))</f>
        <v>3.065E-3</v>
      </c>
      <c r="I641" s="215">
        <f>IF(OR(B641="",C641=""),"",IFERROR(IFERROR(INDEX(Vöruskrá!L:L,MATCH(B641,Vöruskrá!B:B,0)),0)*C641/100000,""))</f>
        <v>6.1300000000000005E-4</v>
      </c>
      <c r="J641" s="215">
        <f>IF(OR(B641="",C641=""),"",IFERROR(IFERROR(INDEX(Vöruskrá!M:M,MATCH(B641,Vöruskrá!B:B,0)),0)*C641/100000,""))</f>
        <v>0.202903</v>
      </c>
      <c r="K641" s="215">
        <f>IF(OR(B641="",C641=""),"",IFERROR(IFERROR(INDEX(Vöruskrá!N:N,MATCH(B641,Vöruskrá!B:B,0)),0)*C641/100000,""))</f>
        <v>6.13E-3</v>
      </c>
      <c r="L641" s="215">
        <f>IF(OR(B641="",C641=""),"",IFERROR(IFERROR(INDEX(Vöruskrá!O:O,MATCH(B641,Vöruskrá!B:B,0)),0)*C641/100000,""))</f>
        <v>3.9232000000000003E-2</v>
      </c>
      <c r="M641" s="215">
        <f>IF(OR(B641="",C641=""),"",IFERROR(IFERROR(INDEX(Vöruskrá!P:P,MATCH(B641,Vöruskrá!B:B,0)),0)*C641/100000,""))</f>
        <v>0</v>
      </c>
      <c r="N641" s="215">
        <f>IF(OR(B641="",C641=""),"",IFERROR(IFERROR(INDEX(Vöruskrá!Q:Q,MATCH(B641,Vöruskrá!B:B,0)),0)*C641/100000,""))</f>
        <v>1.2872999999999999E-2</v>
      </c>
      <c r="O641" s="216">
        <f>IF(OR(B641="",C641=""),"",IFERROR(C641/1000*IFERROR(INDEX(Vöruskrá!R:R,MATCH(B641,Vöruskrá!B:B,0)),0)/1000,""))</f>
        <v>0</v>
      </c>
      <c r="P641" s="217"/>
      <c r="Q641" s="249"/>
      <c r="R641" s="205"/>
    </row>
    <row r="642" spans="1:18" ht="50">
      <c r="A642" s="176" t="s">
        <v>3776</v>
      </c>
      <c r="B642" s="176"/>
      <c r="C642" s="177"/>
      <c r="D642" s="211" t="str">
        <f>_xlfn.TEXTJOIN(" | ",TRUE,D643:D650)</f>
        <v>0 | Kókosmjólk, vatn, gúargúmmí. | Túrmerik, dillfræ, fenugreek (grikkjasmári), kóríander, cayennepipar, svartur pipar, negull. | Laukur | Hvítlaukur | 0 | Tómatar | Salt (salt, kekkjavarnarefni E535, lyftiefni E500).</v>
      </c>
      <c r="E642" s="211" t="str" cm="1">
        <f t="array" ref="E642">IFERROR(_xlfn.TEXTJOIN(", ",TRUE,_xlfn.UNIQUE(_xlfn._xlws.FILTER(E643:E650,(E643:E650&lt;&gt;"Engir skráðir")*(E643:E650&lt;&gt;"")))),"Engir skráðir")</f>
        <v>Engir skráðir</v>
      </c>
      <c r="F642" s="211"/>
      <c r="G642" s="212">
        <f>IFERROR(SUM(G643:G650)/(SUM($C$643:$C$650)/100000),"")</f>
        <v>66.791387913879134</v>
      </c>
      <c r="H642" s="212">
        <f>IFERROR(SUM(H643:H650)/(SUM($C$643:$C$650)/100000),"")</f>
        <v>5.4354463544635436</v>
      </c>
      <c r="I642" s="212">
        <f>IFERROR(SUM(I643:I650)/(SUM($C$643:$C$650)/100000),"")</f>
        <v>4.3265642656426566</v>
      </c>
      <c r="J642" s="212">
        <f>IFERROR(SUM(J643:J650)/(SUM($C$643:$C$650)/100000),"")</f>
        <v>3.84280042800428</v>
      </c>
      <c r="K642" s="212">
        <f>IFERROR(SUM(K643:K650)/(SUM($C$643:$C$650)/100000),"")</f>
        <v>1.0176121761217614</v>
      </c>
      <c r="L642" s="212">
        <f>IFERROR(SUM(L643:L650)/(SUM($C$643:$C$650)/100000),"")</f>
        <v>1.2223342233422332</v>
      </c>
      <c r="M642" s="212">
        <f>IFERROR(SUM(M643:M650)/(SUM($C$643:$C$650)/100000),"")</f>
        <v>0.93466034660346597</v>
      </c>
      <c r="N642" s="212">
        <f>IFERROR(SUM(N643:N650)/(SUM($C$643:$C$650)/100000),"")</f>
        <v>1.0987049870498704</v>
      </c>
      <c r="O642" s="213" t="str">
        <f>IF(OR(B642="",C642=""),"",IFERROR(C642/1000*IFERROR(INDEX(Vöruskrá!R:R,MATCH(B642,Vöruskrá!B:B,0)),0)/1000,""))</f>
        <v/>
      </c>
      <c r="P642" s="245" t="s">
        <v>3777</v>
      </c>
      <c r="Q642" s="248" t="s">
        <v>3939</v>
      </c>
      <c r="R642" s="247" t="s">
        <v>3940</v>
      </c>
    </row>
    <row r="643" spans="1:18">
      <c r="A643" s="217"/>
      <c r="B643" s="217" t="s">
        <v>3673</v>
      </c>
      <c r="C643" s="218">
        <v>55814</v>
      </c>
      <c r="D643" s="214">
        <f>IF(B643="","",IFERROR(INDEX(Vöruskrá!F:F,MATCH(B643,Vöruskrá!B:B,0)),""))</f>
        <v>0</v>
      </c>
      <c r="E643" s="214" t="str">
        <f>IF(B643="","",IFERROR(IF(INDEX(Vöruskrá!G:G,MATCH(B643,Vöruskrá!B:B,0))="","Engir skráðir",INDEX(Vöruskrá!G:G,MATCH(B643,Vöruskrá!B:B,0))),"Engir skráðir"))</f>
        <v>Engir skráðir</v>
      </c>
      <c r="F643" s="214">
        <f>IF(B643="","",IFERROR(INDEX(Vöruskrá!H:H,MATCH(B643,Vöruskrá!B:B,0)),""))</f>
        <v>0</v>
      </c>
      <c r="G643" s="215">
        <f>IF(OR(B643="",C643=""),"",IFERROR(IFERROR(INDEX(Vöruskrá!J:J,MATCH(B643,Vöruskrá!B:B,0)),0)*C643/100000,""))</f>
        <v>0</v>
      </c>
      <c r="H643" s="215">
        <f>IF(OR(B643="",C643=""),"",IFERROR(IFERROR(INDEX(Vöruskrá!K:K,MATCH(B643,Vöruskrá!B:B,0)),0)*C643/100000,""))</f>
        <v>0</v>
      </c>
      <c r="I643" s="215">
        <f>IF(OR(B643="",C643=""),"",IFERROR(IFERROR(INDEX(Vöruskrá!L:L,MATCH(B643,Vöruskrá!B:B,0)),0)*C643/100000,""))</f>
        <v>0</v>
      </c>
      <c r="J643" s="215">
        <f>IF(OR(B643="",C643=""),"",IFERROR(IFERROR(INDEX(Vöruskrá!M:M,MATCH(B643,Vöruskrá!B:B,0)),0)*C643/100000,""))</f>
        <v>0</v>
      </c>
      <c r="K643" s="215">
        <f>IF(OR(B643="",C643=""),"",IFERROR(IFERROR(INDEX(Vöruskrá!N:N,MATCH(B643,Vöruskrá!B:B,0)),0)*C643/100000,""))</f>
        <v>0</v>
      </c>
      <c r="L643" s="215">
        <f>IF(OR(B643="",C643=""),"",IFERROR(IFERROR(INDEX(Vöruskrá!O:O,MATCH(B643,Vöruskrá!B:B,0)),0)*C643/100000,""))</f>
        <v>0</v>
      </c>
      <c r="M643" s="215">
        <f>IF(OR(B643="",C643=""),"",IFERROR(IFERROR(INDEX(Vöruskrá!P:P,MATCH(B643,Vöruskrá!B:B,0)),0)*C643/100000,""))</f>
        <v>0</v>
      </c>
      <c r="N643" s="215">
        <f>IF(OR(B643="",C643=""),"",IFERROR(IFERROR(INDEX(Vöruskrá!Q:Q,MATCH(B643,Vöruskrá!B:B,0)),0)*C643/100000,""))</f>
        <v>0</v>
      </c>
      <c r="O643" s="216">
        <f>IF(OR(B643="",C643=""),"",IFERROR(C643/1000*IFERROR(INDEX(Vöruskrá!R:R,MATCH(B643,Vöruskrá!B:B,0)),0)/1000,""))</f>
        <v>0</v>
      </c>
      <c r="P643" s="217"/>
      <c r="Q643" s="246"/>
      <c r="R643" s="210"/>
    </row>
    <row r="644" spans="1:18">
      <c r="A644" s="219"/>
      <c r="B644" s="219" t="s">
        <v>335</v>
      </c>
      <c r="C644" s="220">
        <v>27907</v>
      </c>
      <c r="D644" s="214" t="str">
        <f>IF(B644="","",IFERROR(INDEX(Vöruskrá!F:F,MATCH(B644,Vöruskrá!B:B,0)),""))</f>
        <v>Kókosmjólk, vatn, gúargúmmí.</v>
      </c>
      <c r="E644" s="214" t="str">
        <f>IF(B644="","",IFERROR(IF(INDEX(Vöruskrá!G:G,MATCH(B644,Vöruskrá!B:B,0))="","Engir skráðir",INDEX(Vöruskrá!G:G,MATCH(B644,Vöruskrá!B:B,0))),"Engir skráðir"))</f>
        <v>Engir skráðir</v>
      </c>
      <c r="F644" s="214">
        <f>IF(B644="","",IFERROR(INDEX(Vöruskrá!H:H,MATCH(B644,Vöruskrá!B:B,0)),""))</f>
        <v>0</v>
      </c>
      <c r="G644" s="215">
        <f>IF(OR(B644="",C644=""),"",IFERROR(IFERROR(INDEX(Vöruskrá!J:J,MATCH(B644,Vöruskrá!B:B,0)),0)*C644/100000,""))</f>
        <v>50.511670000000002</v>
      </c>
      <c r="H644" s="215">
        <f>IF(OR(B644="",C644=""),"",IFERROR(IFERROR(INDEX(Vöruskrá!K:K,MATCH(B644,Vöruskrá!B:B,0)),0)*C644/100000,""))</f>
        <v>5.0232599999999996</v>
      </c>
      <c r="I644" s="215">
        <f>IF(OR(B644="",C644=""),"",IFERROR(IFERROR(INDEX(Vöruskrá!L:L,MATCH(B644,Vöruskrá!B:B,0)),0)*C644/100000,""))</f>
        <v>4.2697710000000004</v>
      </c>
      <c r="J644" s="215">
        <f>IF(OR(B644="",C644=""),"",IFERROR(IFERROR(INDEX(Vöruskrá!M:M,MATCH(B644,Vöruskrá!B:B,0)),0)*C644/100000,""))</f>
        <v>0.78139599999999987</v>
      </c>
      <c r="K644" s="215">
        <f>IF(OR(B644="",C644=""),"",IFERROR(IFERROR(INDEX(Vöruskrá!N:N,MATCH(B644,Vöruskrá!B:B,0)),0)*C644/100000,""))</f>
        <v>0.27906999999999998</v>
      </c>
      <c r="L644" s="215">
        <f>IF(OR(B644="",C644=""),"",IFERROR(IFERROR(INDEX(Vöruskrá!O:O,MATCH(B644,Vöruskrá!B:B,0)),0)*C644/100000,""))</f>
        <v>0.55813999999999997</v>
      </c>
      <c r="M644" s="215">
        <f>IF(OR(B644="",C644=""),"",IFERROR(IFERROR(INDEX(Vöruskrá!P:P,MATCH(B644,Vöruskrá!B:B,0)),0)*C644/100000,""))</f>
        <v>0</v>
      </c>
      <c r="N644" s="215">
        <f>IF(OR(B644="",C644=""),"",IFERROR(IFERROR(INDEX(Vöruskrá!Q:Q,MATCH(B644,Vöruskrá!B:B,0)),0)*C644/100000,""))</f>
        <v>0</v>
      </c>
      <c r="O644" s="216">
        <f>IF(OR(B644="",C644=""),"",IFERROR(C644/1000*IFERROR(INDEX(Vöruskrá!R:R,MATCH(B644,Vöruskrá!B:B,0)),0)/1000,""))</f>
        <v>0</v>
      </c>
      <c r="P644" s="219"/>
      <c r="Q644" s="203"/>
      <c r="R644" s="27"/>
    </row>
    <row r="645" spans="1:18">
      <c r="A645" s="217"/>
      <c r="B645" s="217" t="s">
        <v>1022</v>
      </c>
      <c r="C645" s="218">
        <v>2791</v>
      </c>
      <c r="D645" s="214" t="str">
        <f>IF(B645="","",IFERROR(INDEX(Vöruskrá!F:F,MATCH(B645,Vöruskrá!B:B,0)),""))</f>
        <v>Túrmerik, dillfræ, fenugreek (grikkjasmári), kóríander, cayennepipar, svartur pipar, negull.</v>
      </c>
      <c r="E645" s="214" t="str">
        <f>IF(B645="","",IFERROR(IF(INDEX(Vöruskrá!G:G,MATCH(B645,Vöruskrá!B:B,0))="","Engir skráðir",INDEX(Vöruskrá!G:G,MATCH(B645,Vöruskrá!B:B,0))),"Engir skráðir"))</f>
        <v>Engir skráðir</v>
      </c>
      <c r="F645" s="214" t="str">
        <f>IF(B645="","",IFERROR(INDEX(Vöruskrá!H:H,MATCH(B645,Vöruskrá!B:B,0)),""))</f>
        <v>Framleitt á svæði þar sem unnið er með glúten, fisk, mjólk, soja, sellerí, sinnep og sesam.</v>
      </c>
      <c r="G645" s="215">
        <f>IF(OR(B645="",C645=""),"",IFERROR(IFERROR(INDEX(Vöruskrá!J:J,MATCH(B645,Vöruskrá!B:B,0)),0)*C645/100000,""))</f>
        <v>9.0707500000000003</v>
      </c>
      <c r="H645" s="215">
        <f>IF(OR(B645="",C645=""),"",IFERROR(IFERROR(INDEX(Vöruskrá!K:K,MATCH(B645,Vöruskrá!B:B,0)),0)*C645/100000,""))</f>
        <v>0.39073999999999998</v>
      </c>
      <c r="I645" s="215">
        <f>IF(OR(B645="",C645=""),"",IFERROR(IFERROR(INDEX(Vöruskrá!L:L,MATCH(B645,Vöruskrá!B:B,0)),0)*C645/100000,""))</f>
        <v>5.5820000000000002E-2</v>
      </c>
      <c r="J645" s="215">
        <f>IF(OR(B645="",C645=""),"",IFERROR(IFERROR(INDEX(Vöruskrá!M:M,MATCH(B645,Vöruskrá!B:B,0)),0)*C645/100000,""))</f>
        <v>1.53505</v>
      </c>
      <c r="K645" s="215">
        <f>IF(OR(B645="",C645=""),"",IFERROR(IFERROR(INDEX(Vöruskrá!N:N,MATCH(B645,Vöruskrá!B:B,0)),0)*C645/100000,""))</f>
        <v>7.8147999999999995E-2</v>
      </c>
      <c r="L645" s="215">
        <f>IF(OR(B645="",C645=""),"",IFERROR(IFERROR(INDEX(Vöruskrá!O:O,MATCH(B645,Vöruskrá!B:B,0)),0)*C645/100000,""))</f>
        <v>0.39073999999999998</v>
      </c>
      <c r="M645" s="215">
        <f>IF(OR(B645="",C645=""),"",IFERROR(IFERROR(INDEX(Vöruskrá!P:P,MATCH(B645,Vöruskrá!B:B,0)),0)*C645/100000,""))</f>
        <v>2.7910000000000001E-3</v>
      </c>
      <c r="N645" s="215">
        <f>IF(OR(B645="",C645=""),"",IFERROR(IFERROR(INDEX(Vöruskrá!Q:Q,MATCH(B645,Vöruskrá!B:B,0)),0)*C645/100000,""))</f>
        <v>0.92103000000000002</v>
      </c>
      <c r="O645" s="216">
        <f>IF(OR(B645="",C645=""),"",IFERROR(C645/1000*IFERROR(INDEX(Vöruskrá!R:R,MATCH(B645,Vöruskrá!B:B,0)),0)/1000,""))</f>
        <v>0</v>
      </c>
      <c r="P645" s="217"/>
      <c r="Q645" s="204"/>
      <c r="R645" s="6"/>
    </row>
    <row r="646" spans="1:18">
      <c r="A646" s="219"/>
      <c r="B646" s="219" t="s">
        <v>1010</v>
      </c>
      <c r="C646" s="220">
        <v>9302</v>
      </c>
      <c r="D646" s="214" t="str">
        <f>IF(B646="","",IFERROR(INDEX(Vöruskrá!F:F,MATCH(B646,Vöruskrá!B:B,0)),""))</f>
        <v>Laukur</v>
      </c>
      <c r="E646" s="214" t="str">
        <f>IF(B646="","",IFERROR(IF(INDEX(Vöruskrá!G:G,MATCH(B646,Vöruskrá!B:B,0))="","Engir skráðir",INDEX(Vöruskrá!G:G,MATCH(B646,Vöruskrá!B:B,0))),"Engir skráðir"))</f>
        <v>Engir skráðir</v>
      </c>
      <c r="F646" s="214">
        <f>IF(B646="","",IFERROR(INDEX(Vöruskrá!H:H,MATCH(B646,Vöruskrá!B:B,0)),""))</f>
        <v>0</v>
      </c>
      <c r="G646" s="215">
        <f>IF(OR(B646="",C646=""),"",IFERROR(IFERROR(INDEX(Vöruskrá!J:J,MATCH(B646,Vöruskrá!B:B,0)),0)*C646/100000,""))</f>
        <v>3.7208000000000001</v>
      </c>
      <c r="H646" s="215">
        <f>IF(OR(B646="",C646=""),"",IFERROR(IFERROR(INDEX(Vöruskrá!K:K,MATCH(B646,Vöruskrá!B:B,0)),0)*C646/100000,""))</f>
        <v>9.3020000000000012E-3</v>
      </c>
      <c r="I646" s="215">
        <f>IF(OR(B646="",C646=""),"",IFERROR(IFERROR(INDEX(Vöruskrá!L:L,MATCH(B646,Vöruskrá!B:B,0)),0)*C646/100000,""))</f>
        <v>0</v>
      </c>
      <c r="J646" s="215">
        <f>IF(OR(B646="",C646=""),"",IFERROR(IFERROR(INDEX(Vöruskrá!M:M,MATCH(B646,Vöruskrá!B:B,0)),0)*C646/100000,""))</f>
        <v>0.86508600000000002</v>
      </c>
      <c r="K646" s="215">
        <f>IF(OR(B646="",C646=""),"",IFERROR(IFERROR(INDEX(Vöruskrá!N:N,MATCH(B646,Vöruskrá!B:B,0)),0)*C646/100000,""))</f>
        <v>0.39068400000000003</v>
      </c>
      <c r="L646" s="215">
        <f>IF(OR(B646="",C646=""),"",IFERROR(IFERROR(INDEX(Vöruskrá!O:O,MATCH(B646,Vöruskrá!B:B,0)),0)*C646/100000,""))</f>
        <v>0.10232200000000001</v>
      </c>
      <c r="M646" s="215">
        <f>IF(OR(B646="",C646=""),"",IFERROR(IFERROR(INDEX(Vöruskrá!P:P,MATCH(B646,Vöruskrá!B:B,0)),0)*C646/100000,""))</f>
        <v>0</v>
      </c>
      <c r="N646" s="215">
        <f>IF(OR(B646="",C646=""),"",IFERROR(IFERROR(INDEX(Vöruskrá!Q:Q,MATCH(B646,Vöruskrá!B:B,0)),0)*C646/100000,""))</f>
        <v>0.158134</v>
      </c>
      <c r="O646" s="216">
        <f>IF(OR(B646="",C646=""),"",IFERROR(C646/1000*IFERROR(INDEX(Vöruskrá!R:R,MATCH(B646,Vöruskrá!B:B,0)),0)/1000,""))</f>
        <v>0</v>
      </c>
      <c r="P646" s="219"/>
      <c r="Q646" s="203"/>
      <c r="R646" s="27"/>
    </row>
    <row r="647" spans="1:18">
      <c r="A647" s="217"/>
      <c r="B647" s="217" t="s">
        <v>1017</v>
      </c>
      <c r="C647" s="218">
        <v>930</v>
      </c>
      <c r="D647" s="214" t="str">
        <f>IF(B647="","",IFERROR(INDEX(Vöruskrá!F:F,MATCH(B647,Vöruskrá!B:B,0)),""))</f>
        <v>Hvítlaukur</v>
      </c>
      <c r="E647" s="214" t="str">
        <f>IF(B647="","",IFERROR(IF(INDEX(Vöruskrá!G:G,MATCH(B647,Vöruskrá!B:B,0))="","Engir skráðir",INDEX(Vöruskrá!G:G,MATCH(B647,Vöruskrá!B:B,0))),"Engir skráðir"))</f>
        <v>Engir skráðir</v>
      </c>
      <c r="F647" s="214">
        <f>IF(B647="","",IFERROR(INDEX(Vöruskrá!H:H,MATCH(B647,Vöruskrá!B:B,0)),""))</f>
        <v>0</v>
      </c>
      <c r="G647" s="215">
        <f>IF(OR(B647="",C647=""),"",IFERROR(IFERROR(INDEX(Vöruskrá!J:J,MATCH(B647,Vöruskrá!B:B,0)),0)*C647/100000,""))</f>
        <v>1.3856999999999999</v>
      </c>
      <c r="H647" s="215">
        <f>IF(OR(B647="",C647=""),"",IFERROR(IFERROR(INDEX(Vöruskrá!K:K,MATCH(B647,Vöruskrá!B:B,0)),0)*C647/100000,""))</f>
        <v>4.6499999999999996E-3</v>
      </c>
      <c r="I647" s="215">
        <f>IF(OR(B647="",C647=""),"",IFERROR(IFERROR(INDEX(Vöruskrá!L:L,MATCH(B647,Vöruskrá!B:B,0)),0)*C647/100000,""))</f>
        <v>9.3000000000000005E-4</v>
      </c>
      <c r="J647" s="215">
        <f>IF(OR(B647="",C647=""),"",IFERROR(IFERROR(INDEX(Vöruskrá!M:M,MATCH(B647,Vöruskrá!B:B,0)),0)*C647/100000,""))</f>
        <v>0.30782999999999999</v>
      </c>
      <c r="K647" s="215">
        <f>IF(OR(B647="",C647=""),"",IFERROR(IFERROR(INDEX(Vöruskrá!N:N,MATCH(B647,Vöruskrá!B:B,0)),0)*C647/100000,""))</f>
        <v>9.2999999999999992E-3</v>
      </c>
      <c r="L647" s="215">
        <f>IF(OR(B647="",C647=""),"",IFERROR(IFERROR(INDEX(Vöruskrá!O:O,MATCH(B647,Vöruskrá!B:B,0)),0)*C647/100000,""))</f>
        <v>5.9520000000000003E-2</v>
      </c>
      <c r="M647" s="215">
        <f>IF(OR(B647="",C647=""),"",IFERROR(IFERROR(INDEX(Vöruskrá!P:P,MATCH(B647,Vöruskrá!B:B,0)),0)*C647/100000,""))</f>
        <v>0</v>
      </c>
      <c r="N647" s="215">
        <f>IF(OR(B647="",C647=""),"",IFERROR(IFERROR(INDEX(Vöruskrá!Q:Q,MATCH(B647,Vöruskrá!B:B,0)),0)*C647/100000,""))</f>
        <v>1.9529999999999999E-2</v>
      </c>
      <c r="O647" s="216">
        <f>IF(OR(B647="",C647=""),"",IFERROR(C647/1000*IFERROR(INDEX(Vöruskrá!R:R,MATCH(B647,Vöruskrá!B:B,0)),0)/1000,""))</f>
        <v>0</v>
      </c>
      <c r="P647" s="217"/>
      <c r="Q647" s="204"/>
      <c r="R647" s="6"/>
    </row>
    <row r="648" spans="1:18">
      <c r="A648" s="219"/>
      <c r="B648" s="219" t="s">
        <v>3655</v>
      </c>
      <c r="C648" s="220">
        <v>465</v>
      </c>
      <c r="D648" s="214">
        <f>IF(B648="","",IFERROR(INDEX(Vöruskrá!F:F,MATCH(B648,Vöruskrá!B:B,0)),""))</f>
        <v>0</v>
      </c>
      <c r="E648" s="214" t="str">
        <f>IF(B648="","",IFERROR(IF(INDEX(Vöruskrá!G:G,MATCH(B648,Vöruskrá!B:B,0))="","Engir skráðir",INDEX(Vöruskrá!G:G,MATCH(B648,Vöruskrá!B:B,0))),"Engir skráðir"))</f>
        <v>Engir skráðir</v>
      </c>
      <c r="F648" s="214">
        <f>IF(B648="","",IFERROR(INDEX(Vöruskrá!H:H,MATCH(B648,Vöruskrá!B:B,0)),""))</f>
        <v>0</v>
      </c>
      <c r="G648" s="215">
        <f>IF(OR(B648="",C648=""),"",IFERROR(IFERROR(INDEX(Vöruskrá!J:J,MATCH(B648,Vöruskrá!B:B,0)),0)*C648/100000,""))</f>
        <v>0</v>
      </c>
      <c r="H648" s="215">
        <f>IF(OR(B648="",C648=""),"",IFERROR(IFERROR(INDEX(Vöruskrá!K:K,MATCH(B648,Vöruskrá!B:B,0)),0)*C648/100000,""))</f>
        <v>0</v>
      </c>
      <c r="I648" s="215">
        <f>IF(OR(B648="",C648=""),"",IFERROR(IFERROR(INDEX(Vöruskrá!L:L,MATCH(B648,Vöruskrá!B:B,0)),0)*C648/100000,""))</f>
        <v>0</v>
      </c>
      <c r="J648" s="215">
        <f>IF(OR(B648="",C648=""),"",IFERROR(IFERROR(INDEX(Vöruskrá!M:M,MATCH(B648,Vöruskrá!B:B,0)),0)*C648/100000,""))</f>
        <v>0</v>
      </c>
      <c r="K648" s="215">
        <f>IF(OR(B648="",C648=""),"",IFERROR(IFERROR(INDEX(Vöruskrá!N:N,MATCH(B648,Vöruskrá!B:B,0)),0)*C648/100000,""))</f>
        <v>0</v>
      </c>
      <c r="L648" s="215">
        <f>IF(OR(B648="",C648=""),"",IFERROR(IFERROR(INDEX(Vöruskrá!O:O,MATCH(B648,Vöruskrá!B:B,0)),0)*C648/100000,""))</f>
        <v>0</v>
      </c>
      <c r="M648" s="215">
        <f>IF(OR(B648="",C648=""),"",IFERROR(IFERROR(INDEX(Vöruskrá!P:P,MATCH(B648,Vöruskrá!B:B,0)),0)*C648/100000,""))</f>
        <v>0</v>
      </c>
      <c r="N648" s="215">
        <f>IF(OR(B648="",C648=""),"",IFERROR(IFERROR(INDEX(Vöruskrá!Q:Q,MATCH(B648,Vöruskrá!B:B,0)),0)*C648/100000,""))</f>
        <v>0</v>
      </c>
      <c r="O648" s="216">
        <f>IF(OR(B648="",C648=""),"",IFERROR(C648/1000*IFERROR(INDEX(Vöruskrá!R:R,MATCH(B648,Vöruskrá!B:B,0)),0)/1000,""))</f>
        <v>0</v>
      </c>
      <c r="P648" s="219"/>
      <c r="Q648" s="203"/>
      <c r="R648" s="27"/>
    </row>
    <row r="649" spans="1:18">
      <c r="A649" s="217"/>
      <c r="B649" s="217" t="s">
        <v>504</v>
      </c>
      <c r="C649" s="218">
        <v>1860</v>
      </c>
      <c r="D649" s="214" t="str">
        <f>IF(B649="","",IFERROR(INDEX(Vöruskrá!F:F,MATCH(B649,Vöruskrá!B:B,0)),""))</f>
        <v>Tómatar</v>
      </c>
      <c r="E649" s="214" t="str">
        <f>IF(B649="","",IFERROR(IF(INDEX(Vöruskrá!G:G,MATCH(B649,Vöruskrá!B:B,0))="","Engir skráðir",INDEX(Vöruskrá!G:G,MATCH(B649,Vöruskrá!B:B,0))),"Engir skráðir"))</f>
        <v>Engir skráðir</v>
      </c>
      <c r="F649" s="214">
        <f>IF(B649="","",IFERROR(INDEX(Vöruskrá!H:H,MATCH(B649,Vöruskrá!B:B,0)),""))</f>
        <v>0</v>
      </c>
      <c r="G649" s="215">
        <f>IF(OR(B649="",C649=""),"",IFERROR(IFERROR(INDEX(Vöruskrá!J:J,MATCH(B649,Vöruskrá!B:B,0)),0)*C649/100000,""))</f>
        <v>2.1017999999999999</v>
      </c>
      <c r="H649" s="215">
        <f>IF(OR(B649="",C649=""),"",IFERROR(IFERROR(INDEX(Vöruskrá!K:K,MATCH(B649,Vöruskrá!B:B,0)),0)*C649/100000,""))</f>
        <v>7.4400000000000004E-3</v>
      </c>
      <c r="I649" s="215">
        <f>IF(OR(B649="",C649=""),"",IFERROR(IFERROR(INDEX(Vöruskrá!L:L,MATCH(B649,Vöruskrá!B:B,0)),0)*C649/100000,""))</f>
        <v>0</v>
      </c>
      <c r="J649" s="215">
        <f>IF(OR(B649="",C649=""),"",IFERROR(IFERROR(INDEX(Vöruskrá!M:M,MATCH(B649,Vöruskrá!B:B,0)),0)*C649/100000,""))</f>
        <v>0.35339999999999999</v>
      </c>
      <c r="K649" s="215">
        <f>IF(OR(B649="",C649=""),"",IFERROR(IFERROR(INDEX(Vöruskrá!N:N,MATCH(B649,Vöruskrá!B:B,0)),0)*C649/100000,""))</f>
        <v>0.26040000000000002</v>
      </c>
      <c r="L649" s="215">
        <f>IF(OR(B649="",C649=""),"",IFERROR(IFERROR(INDEX(Vöruskrá!O:O,MATCH(B649,Vöruskrá!B:B,0)),0)*C649/100000,""))</f>
        <v>0.1116</v>
      </c>
      <c r="M649" s="215">
        <f>IF(OR(B649="",C649=""),"",IFERROR(IFERROR(INDEX(Vöruskrá!P:P,MATCH(B649,Vöruskrá!B:B,0)),0)*C649/100000,""))</f>
        <v>1.8600000000000001E-3</v>
      </c>
      <c r="N649" s="215">
        <f>IF(OR(B649="",C649=""),"",IFERROR(IFERROR(INDEX(Vöruskrá!Q:Q,MATCH(B649,Vöruskrá!B:B,0)),0)*C649/100000,""))</f>
        <v>0</v>
      </c>
      <c r="O649" s="216">
        <f>IF(OR(B649="",C649=""),"",IFERROR(C649/1000*IFERROR(INDEX(Vöruskrá!R:R,MATCH(B649,Vöruskrá!B:B,0)),0)/1000,""))</f>
        <v>0</v>
      </c>
      <c r="P649" s="217"/>
      <c r="Q649" s="204"/>
      <c r="R649" s="6"/>
    </row>
    <row r="650" spans="1:18">
      <c r="A650" s="219"/>
      <c r="B650" s="219" t="s">
        <v>299</v>
      </c>
      <c r="C650" s="220">
        <v>930</v>
      </c>
      <c r="D650" s="214" t="str">
        <f>IF(B650="","",IFERROR(INDEX(Vöruskrá!F:F,MATCH(B650,Vöruskrá!B:B,0)),""))</f>
        <v>Salt (salt, kekkjavarnarefni E535, lyftiefni E500).</v>
      </c>
      <c r="E650" s="214" t="str">
        <f>IF(B650="","",IFERROR(IF(INDEX(Vöruskrá!G:G,MATCH(B650,Vöruskrá!B:B,0))="","Engir skráðir",INDEX(Vöruskrá!G:G,MATCH(B650,Vöruskrá!B:B,0))),"Engir skráðir"))</f>
        <v>Engir skráðir</v>
      </c>
      <c r="F650" s="214" t="str">
        <f>IF(B650="","",IFERROR(INDEX(Vöruskrá!H:H,MATCH(B650,Vöruskrá!B:B,0)),""))</f>
        <v>Framleitt á svæði þar sem unnið er með mjólk, glúten, egg, sesam, sellerí, soja og sinnep.</v>
      </c>
      <c r="G650" s="215">
        <f>IF(OR(B650="",C650=""),"",IFERROR(IFERROR(INDEX(Vöruskrá!J:J,MATCH(B650,Vöruskrá!B:B,0)),0)*C650/100000,""))</f>
        <v>0</v>
      </c>
      <c r="H650" s="215">
        <f>IF(OR(B650="",C650=""),"",IFERROR(IFERROR(INDEX(Vöruskrá!K:K,MATCH(B650,Vöruskrá!B:B,0)),0)*C650/100000,""))</f>
        <v>0</v>
      </c>
      <c r="I650" s="215">
        <f>IF(OR(B650="",C650=""),"",IFERROR(IFERROR(INDEX(Vöruskrá!L:L,MATCH(B650,Vöruskrá!B:B,0)),0)*C650/100000,""))</f>
        <v>0</v>
      </c>
      <c r="J650" s="215">
        <f>IF(OR(B650="",C650=""),"",IFERROR(IFERROR(INDEX(Vöruskrá!M:M,MATCH(B650,Vöruskrá!B:B,0)),0)*C650/100000,""))</f>
        <v>0</v>
      </c>
      <c r="K650" s="215">
        <f>IF(OR(B650="",C650=""),"",IFERROR(IFERROR(INDEX(Vöruskrá!N:N,MATCH(B650,Vöruskrá!B:B,0)),0)*C650/100000,""))</f>
        <v>0</v>
      </c>
      <c r="L650" s="215">
        <f>IF(OR(B650="",C650=""),"",IFERROR(IFERROR(INDEX(Vöruskrá!O:O,MATCH(B650,Vöruskrá!B:B,0)),0)*C650/100000,""))</f>
        <v>0</v>
      </c>
      <c r="M650" s="215">
        <f>IF(OR(B650="",C650=""),"",IFERROR(IFERROR(INDEX(Vöruskrá!P:P,MATCH(B650,Vöruskrá!B:B,0)),0)*C650/100000,""))</f>
        <v>0.93</v>
      </c>
      <c r="N650" s="215">
        <f>IF(OR(B650="",C650=""),"",IFERROR(IFERROR(INDEX(Vöruskrá!Q:Q,MATCH(B650,Vöruskrá!B:B,0)),0)*C650/100000,""))</f>
        <v>0</v>
      </c>
      <c r="O650" s="216">
        <f>IF(OR(B650="",C650=""),"",IFERROR(C650/1000*IFERROR(INDEX(Vöruskrá!R:R,MATCH(B650,Vöruskrá!B:B,0)),0)/1000,""))</f>
        <v>0</v>
      </c>
      <c r="P650" s="219"/>
      <c r="Q650" s="250"/>
      <c r="R650" s="251"/>
    </row>
    <row r="651" spans="1:18" ht="62.5">
      <c r="A651" s="176" t="s">
        <v>3778</v>
      </c>
      <c r="B651" s="176"/>
      <c r="C651" s="177"/>
      <c r="D651" s="211" t="str">
        <f>_xlfn.TEXTJOIN(" | ",TRUE,D652:D658)</f>
        <v>0 | 0 | Salt, chilipipar, kúmen, hvítlaukur, svartur pipar, cayennepipar, laukur, engifer, sykur, sýrustillir (sítrónusýra), kekkjavarnarefni (E552), repjuolía, kryddþykkni. | Tómatar 100%. | Maís (Zea mays) | Laukur | Hvítlaukur</v>
      </c>
      <c r="E651" s="211" t="str" cm="1">
        <f t="array" ref="E651">IFERROR(_xlfn.TEXTJOIN(", ",TRUE,_xlfn.UNIQUE(_xlfn._xlws.FILTER(E652:E658,(E652:E658&lt;&gt;"Engir skráðir")*(E652:E658&lt;&gt;"")))),"Engir skráðir")</f>
        <v>Engir</v>
      </c>
      <c r="F651" s="211"/>
      <c r="G651" s="212">
        <f>IFERROR(SUM(G652:G658)/(SUM($C$652:$C$658)/100000),"")</f>
        <v>21.129117902037279</v>
      </c>
      <c r="H651" s="212">
        <f>IFERROR(SUM(H652:H658)/(SUM($C$652:$C$658)/100000),"")</f>
        <v>0.24292100130039015</v>
      </c>
      <c r="I651" s="212">
        <f>IFERROR(SUM(I652:I658)/(SUM($C$652:$C$658)/100000),"")</f>
        <v>3.4399382314694409E-2</v>
      </c>
      <c r="J651" s="212">
        <f>IFERROR(SUM(J652:J658)/(SUM($C$652:$C$658)/100000),"")</f>
        <v>4.1623713155613347</v>
      </c>
      <c r="K651" s="212">
        <f>IFERROR(SUM(K652:K658)/(SUM($C$652:$C$658)/100000),"")</f>
        <v>1.3475428045080191</v>
      </c>
      <c r="L651" s="212">
        <f>IFERROR(SUM(L652:L658)/(SUM($C$652:$C$658)/100000),"")</f>
        <v>0.81849398569570875</v>
      </c>
      <c r="M651" s="212">
        <f>IFERROR(SUM(M652:M658)/(SUM($C$652:$C$658)/100000),"")</f>
        <v>0.80677692891200692</v>
      </c>
      <c r="N651" s="212">
        <f>IFERROR(SUM(N652:N658)/(SUM($C$652:$C$658)/100000),"")</f>
        <v>0.34293590160381443</v>
      </c>
      <c r="O651" s="213" t="str">
        <f>IF(OR(B651="",C651=""),"",IFERROR(C651/1000*IFERROR(INDEX(Vöruskrá!R:R,MATCH(B651,Vöruskrá!B:B,0)),0)/1000,""))</f>
        <v/>
      </c>
      <c r="P651" s="245" t="s">
        <v>3779</v>
      </c>
      <c r="Q651" s="244" t="s">
        <v>3941</v>
      </c>
      <c r="R651" s="243" t="s">
        <v>3942</v>
      </c>
    </row>
    <row r="652" spans="1:18">
      <c r="A652" s="217"/>
      <c r="B652" s="217" t="s">
        <v>3673</v>
      </c>
      <c r="C652" s="218">
        <v>26178</v>
      </c>
      <c r="D652" s="214">
        <f>IF(B652="","",IFERROR(INDEX(Vöruskrá!F:F,MATCH(B652,Vöruskrá!B:B,0)),""))</f>
        <v>0</v>
      </c>
      <c r="E652" s="214" t="str">
        <f>IF(B652="","",IFERROR(IF(INDEX(Vöruskrá!G:G,MATCH(B652,Vöruskrá!B:B,0))="","Engir skráðir",INDEX(Vöruskrá!G:G,MATCH(B652,Vöruskrá!B:B,0))),"Engir skráðir"))</f>
        <v>Engir skráðir</v>
      </c>
      <c r="F652" s="214">
        <f>IF(B652="","",IFERROR(INDEX(Vöruskrá!H:H,MATCH(B652,Vöruskrá!B:B,0)),""))</f>
        <v>0</v>
      </c>
      <c r="G652" s="215">
        <f>IF(OR(B652="",C652=""),"",IFERROR(IFERROR(INDEX(Vöruskrá!J:J,MATCH(B652,Vöruskrá!B:B,0)),0)*C652/100000,""))</f>
        <v>0</v>
      </c>
      <c r="H652" s="215">
        <f>IF(OR(B652="",C652=""),"",IFERROR(IFERROR(INDEX(Vöruskrá!K:K,MATCH(B652,Vöruskrá!B:B,0)),0)*C652/100000,""))</f>
        <v>0</v>
      </c>
      <c r="I652" s="215">
        <f>IF(OR(B652="",C652=""),"",IFERROR(IFERROR(INDEX(Vöruskrá!L:L,MATCH(B652,Vöruskrá!B:B,0)),0)*C652/100000,""))</f>
        <v>0</v>
      </c>
      <c r="J652" s="215">
        <f>IF(OR(B652="",C652=""),"",IFERROR(IFERROR(INDEX(Vöruskrá!M:M,MATCH(B652,Vöruskrá!B:B,0)),0)*C652/100000,""))</f>
        <v>0</v>
      </c>
      <c r="K652" s="215">
        <f>IF(OR(B652="",C652=""),"",IFERROR(IFERROR(INDEX(Vöruskrá!N:N,MATCH(B652,Vöruskrá!B:B,0)),0)*C652/100000,""))</f>
        <v>0</v>
      </c>
      <c r="L652" s="215">
        <f>IF(OR(B652="",C652=""),"",IFERROR(IFERROR(INDEX(Vöruskrá!O:O,MATCH(B652,Vöruskrá!B:B,0)),0)*C652/100000,""))</f>
        <v>0</v>
      </c>
      <c r="M652" s="215">
        <f>IF(OR(B652="",C652=""),"",IFERROR(IFERROR(INDEX(Vöruskrá!P:P,MATCH(B652,Vöruskrá!B:B,0)),0)*C652/100000,""))</f>
        <v>0</v>
      </c>
      <c r="N652" s="215">
        <f>IF(OR(B652="",C652=""),"",IFERROR(IFERROR(INDEX(Vöruskrá!Q:Q,MATCH(B652,Vöruskrá!B:B,0)),0)*C652/100000,""))</f>
        <v>0</v>
      </c>
      <c r="O652" s="216">
        <f>IF(OR(B652="",C652=""),"",IFERROR(C652/1000*IFERROR(INDEX(Vöruskrá!R:R,MATCH(B652,Vöruskrá!B:B,0)),0)/1000,""))</f>
        <v>0</v>
      </c>
      <c r="P652" s="217"/>
      <c r="Q652" s="252"/>
      <c r="R652" s="253"/>
    </row>
    <row r="653" spans="1:18">
      <c r="A653" s="219"/>
      <c r="B653" s="219" t="s">
        <v>3658</v>
      </c>
      <c r="C653" s="220">
        <v>19634</v>
      </c>
      <c r="D653" s="214">
        <f>IF(B653="","",IFERROR(INDEX(Vöruskrá!F:F,MATCH(B653,Vöruskrá!B:B,0)),""))</f>
        <v>0</v>
      </c>
      <c r="E653" s="214" t="str">
        <f>IF(B653="","",IFERROR(IF(INDEX(Vöruskrá!G:G,MATCH(B653,Vöruskrá!B:B,0))="","Engir skráðir",INDEX(Vöruskrá!G:G,MATCH(B653,Vöruskrá!B:B,0))),"Engir skráðir"))</f>
        <v>Engir skráðir</v>
      </c>
      <c r="F653" s="214">
        <f>IF(B653="","",IFERROR(INDEX(Vöruskrá!H:H,MATCH(B653,Vöruskrá!B:B,0)),""))</f>
        <v>0</v>
      </c>
      <c r="G653" s="215">
        <f>IF(OR(B653="",C653=""),"",IFERROR(IFERROR(INDEX(Vöruskrá!J:J,MATCH(B653,Vöruskrá!B:B,0)),0)*C653/100000,""))</f>
        <v>0</v>
      </c>
      <c r="H653" s="215">
        <f>IF(OR(B653="",C653=""),"",IFERROR(IFERROR(INDEX(Vöruskrá!K:K,MATCH(B653,Vöruskrá!B:B,0)),0)*C653/100000,""))</f>
        <v>0</v>
      </c>
      <c r="I653" s="215">
        <f>IF(OR(B653="",C653=""),"",IFERROR(IFERROR(INDEX(Vöruskrá!L:L,MATCH(B653,Vöruskrá!B:B,0)),0)*C653/100000,""))</f>
        <v>0</v>
      </c>
      <c r="J653" s="215">
        <f>IF(OR(B653="",C653=""),"",IFERROR(IFERROR(INDEX(Vöruskrá!M:M,MATCH(B653,Vöruskrá!B:B,0)),0)*C653/100000,""))</f>
        <v>0</v>
      </c>
      <c r="K653" s="215">
        <f>IF(OR(B653="",C653=""),"",IFERROR(IFERROR(INDEX(Vöruskrá!N:N,MATCH(B653,Vöruskrá!B:B,0)),0)*C653/100000,""))</f>
        <v>0</v>
      </c>
      <c r="L653" s="215">
        <f>IF(OR(B653="",C653=""),"",IFERROR(IFERROR(INDEX(Vöruskrá!O:O,MATCH(B653,Vöruskrá!B:B,0)),0)*C653/100000,""))</f>
        <v>0</v>
      </c>
      <c r="M653" s="215">
        <f>IF(OR(B653="",C653=""),"",IFERROR(IFERROR(INDEX(Vöruskrá!P:P,MATCH(B653,Vöruskrá!B:B,0)),0)*C653/100000,""))</f>
        <v>0</v>
      </c>
      <c r="N653" s="215">
        <f>IF(OR(B653="",C653=""),"",IFERROR(IFERROR(INDEX(Vöruskrá!Q:Q,MATCH(B653,Vöruskrá!B:B,0)),0)*C653/100000,""))</f>
        <v>0</v>
      </c>
      <c r="O653" s="216">
        <f>IF(OR(B653="",C653=""),"",IFERROR(C653/1000*IFERROR(INDEX(Vöruskrá!R:R,MATCH(B653,Vöruskrá!B:B,0)),0)/1000,""))</f>
        <v>0</v>
      </c>
      <c r="P653" s="219"/>
      <c r="Q653" s="204"/>
      <c r="R653" s="6"/>
    </row>
    <row r="654" spans="1:18">
      <c r="A654" s="217"/>
      <c r="B654" s="217" t="s">
        <v>489</v>
      </c>
      <c r="C654" s="218">
        <v>1309</v>
      </c>
      <c r="D654" s="214" t="str">
        <f>IF(B654="","",IFERROR(INDEX(Vöruskrá!F:F,MATCH(B654,Vöruskrá!B:B,0)),""))</f>
        <v>Salt, chilipipar, kúmen, hvítlaukur, svartur pipar, cayennepipar, laukur, engifer, sykur, sýrustillir (sítrónusýra), kekkjavarnarefni (E552), repjuolía, kryddþykkni.</v>
      </c>
      <c r="E654" s="214" t="str">
        <f>IF(B654="","",IFERROR(IF(INDEX(Vöruskrá!G:G,MATCH(B654,Vöruskrá!B:B,0))="","Engir skráðir",INDEX(Vöruskrá!G:G,MATCH(B654,Vöruskrá!B:B,0))),"Engir skráðir"))</f>
        <v>Engir skráðir</v>
      </c>
      <c r="F654" s="214" t="str">
        <f>IF(B654="","",IFERROR(INDEX(Vöruskrá!H:H,MATCH(B654,Vöruskrá!B:B,0)),""))</f>
        <v>Framleitt á svæði þar sem unnið er með glúten, fisk, krabbadýr, lindýr, mjólk, soja, sellerí, sinnep og sesam.</v>
      </c>
      <c r="G654" s="215">
        <f>IF(OR(B654="",C654=""),"",IFERROR(IFERROR(INDEX(Vöruskrá!J:J,MATCH(B654,Vöruskrá!B:B,0)),0)*C654/100000,""))</f>
        <v>2.90598</v>
      </c>
      <c r="H654" s="215">
        <f>IF(OR(B654="",C654=""),"",IFERROR(IFERROR(INDEX(Vöruskrá!K:K,MATCH(B654,Vöruskrá!B:B,0)),0)*C654/100000,""))</f>
        <v>7.8539999999999999E-2</v>
      </c>
      <c r="I654" s="215">
        <f>IF(OR(B654="",C654=""),"",IFERROR(IFERROR(INDEX(Vöruskrá!L:L,MATCH(B654,Vöruskrá!B:B,0)),0)*C654/100000,""))</f>
        <v>1.1781000000000002E-2</v>
      </c>
      <c r="J654" s="215">
        <f>IF(OR(B654="",C654=""),"",IFERROR(IFERROR(INDEX(Vöruskrá!M:M,MATCH(B654,Vöruskrá!B:B,0)),0)*C654/100000,""))</f>
        <v>0.39269999999999999</v>
      </c>
      <c r="K654" s="215">
        <f>IF(OR(B654="",C654=""),"",IFERROR(IFERROR(INDEX(Vöruskrá!N:N,MATCH(B654,Vöruskrá!B:B,0)),0)*C654/100000,""))</f>
        <v>6.0213999999999997E-2</v>
      </c>
      <c r="L654" s="215">
        <f>IF(OR(B654="",C654=""),"",IFERROR(IFERROR(INDEX(Vöruskrá!O:O,MATCH(B654,Vöruskrá!B:B,0)),0)*C654/100000,""))</f>
        <v>9.2938999999999994E-2</v>
      </c>
      <c r="M654" s="215">
        <f>IF(OR(B654="",C654=""),"",IFERROR(IFERROR(INDEX(Vöruskrá!P:P,MATCH(B654,Vöruskrá!B:B,0)),0)*C654/100000,""))</f>
        <v>0.58904999999999996</v>
      </c>
      <c r="N654" s="215">
        <f>IF(OR(B654="",C654=""),"",IFERROR(IFERROR(INDEX(Vöruskrá!Q:Q,MATCH(B654,Vöruskrá!B:B,0)),0)*C654/100000,""))</f>
        <v>0</v>
      </c>
      <c r="O654" s="216">
        <f>IF(OR(B654="",C654=""),"",IFERROR(C654/1000*IFERROR(INDEX(Vöruskrá!R:R,MATCH(B654,Vöruskrá!B:B,0)),0)/1000,""))</f>
        <v>0</v>
      </c>
      <c r="P654" s="217"/>
      <c r="Q654" s="203"/>
      <c r="R654" s="27"/>
    </row>
    <row r="655" spans="1:18">
      <c r="A655" s="219"/>
      <c r="B655" s="219" t="s">
        <v>743</v>
      </c>
      <c r="C655" s="220">
        <v>13089</v>
      </c>
      <c r="D655" s="214" t="str">
        <f>IF(B655="","",IFERROR(INDEX(Vöruskrá!F:F,MATCH(B655,Vöruskrá!B:B,0)),""))</f>
        <v>Tómatar 100%.</v>
      </c>
      <c r="E655" s="214" t="str">
        <f>IF(B655="","",IFERROR(IF(INDEX(Vöruskrá!G:G,MATCH(B655,Vöruskrá!B:B,0))="","Engir skráðir",INDEX(Vöruskrá!G:G,MATCH(B655,Vöruskrá!B:B,0))),"Engir skráðir"))</f>
        <v>Engir skráðir</v>
      </c>
      <c r="F655" s="214">
        <f>IF(B655="","",IFERROR(INDEX(Vöruskrá!H:H,MATCH(B655,Vöruskrá!B:B,0)),""))</f>
        <v>0</v>
      </c>
      <c r="G655" s="215">
        <f>IF(OR(B655="",C655=""),"",IFERROR(IFERROR(INDEX(Vöruskrá!J:J,MATCH(B655,Vöruskrá!B:B,0)),0)*C655/100000,""))</f>
        <v>3.66492</v>
      </c>
      <c r="H655" s="215">
        <f>IF(OR(B655="",C655=""),"",IFERROR(IFERROR(INDEX(Vöruskrá!K:K,MATCH(B655,Vöruskrá!B:B,0)),0)*C655/100000,""))</f>
        <v>1.3089000000000002E-2</v>
      </c>
      <c r="I655" s="215">
        <f>IF(OR(B655="",C655=""),"",IFERROR(IFERROR(INDEX(Vöruskrá!L:L,MATCH(B655,Vöruskrá!B:B,0)),0)*C655/100000,""))</f>
        <v>0</v>
      </c>
      <c r="J655" s="215">
        <f>IF(OR(B655="",C655=""),"",IFERROR(IFERROR(INDEX(Vöruskrá!M:M,MATCH(B655,Vöruskrá!B:B,0)),0)*C655/100000,""))</f>
        <v>0.65444999999999998</v>
      </c>
      <c r="K655" s="215">
        <f>IF(OR(B655="",C655=""),"",IFERROR(IFERROR(INDEX(Vöruskrá!N:N,MATCH(B655,Vöruskrá!B:B,0)),0)*C655/100000,""))</f>
        <v>0.44502599999999998</v>
      </c>
      <c r="L655" s="215">
        <f>IF(OR(B655="",C655=""),"",IFERROR(IFERROR(INDEX(Vöruskrá!O:O,MATCH(B655,Vöruskrá!B:B,0)),0)*C655/100000,""))</f>
        <v>0.19633500000000001</v>
      </c>
      <c r="M655" s="215">
        <f>IF(OR(B655="",C655=""),"",IFERROR(IFERROR(INDEX(Vöruskrá!P:P,MATCH(B655,Vöruskrá!B:B,0)),0)*C655/100000,""))</f>
        <v>0</v>
      </c>
      <c r="N655" s="215">
        <f>IF(OR(B655="",C655=""),"",IFERROR(IFERROR(INDEX(Vöruskrá!Q:Q,MATCH(B655,Vöruskrá!B:B,0)),0)*C655/100000,""))</f>
        <v>0</v>
      </c>
      <c r="O655" s="216">
        <f>IF(OR(B655="",C655=""),"",IFERROR(C655/1000*IFERROR(INDEX(Vöruskrá!R:R,MATCH(B655,Vöruskrá!B:B,0)),0)/1000,""))</f>
        <v>0</v>
      </c>
      <c r="P655" s="219"/>
      <c r="Q655" s="204"/>
      <c r="R655" s="6"/>
    </row>
    <row r="656" spans="1:18">
      <c r="A656" s="217"/>
      <c r="B656" s="217" t="s">
        <v>1097</v>
      </c>
      <c r="C656" s="218">
        <v>6545</v>
      </c>
      <c r="D656" s="214" t="str">
        <f>IF(B656="","",IFERROR(INDEX(Vöruskrá!F:F,MATCH(B656,Vöruskrá!B:B,0)),""))</f>
        <v>Maís (Zea mays)</v>
      </c>
      <c r="E656" s="214" t="str">
        <f>IF(B656="","",IFERROR(IF(INDEX(Vöruskrá!G:G,MATCH(B656,Vöruskrá!B:B,0))="","Engir skráðir",INDEX(Vöruskrá!G:G,MATCH(B656,Vöruskrá!B:B,0))),"Engir skráðir"))</f>
        <v>Engir</v>
      </c>
      <c r="F656" s="214" t="str">
        <f>IF(B656="","",IFERROR(INDEX(Vöruskrá!H:H,MATCH(B656,Vöruskrá!B:B,0)),""))</f>
        <v>https://garri.overcastcdn.com/documents/42001141.pdf</v>
      </c>
      <c r="G656" s="215">
        <f>IF(OR(B656="",C656=""),"",IFERROR(IFERROR(INDEX(Vöruskrá!J:J,MATCH(B656,Vöruskrá!B:B,0)),0)*C656/100000,""))</f>
        <v>5.6287000000000003</v>
      </c>
      <c r="H656" s="215">
        <f>IF(OR(B656="",C656=""),"",IFERROR(IFERROR(INDEX(Vöruskrá!K:K,MATCH(B656,Vöruskrá!B:B,0)),0)*C656/100000,""))</f>
        <v>7.8539999999999999E-2</v>
      </c>
      <c r="I656" s="215">
        <f>IF(OR(B656="",C656=""),"",IFERROR(IFERROR(INDEX(Vöruskrá!L:L,MATCH(B656,Vöruskrá!B:B,0)),0)*C656/100000,""))</f>
        <v>1.3089999999999999E-2</v>
      </c>
      <c r="J656" s="215">
        <f>IF(OR(B656="",C656=""),"",IFERROR(IFERROR(INDEX(Vöruskrá!M:M,MATCH(B656,Vöruskrá!B:B,0)),0)*C656/100000,""))</f>
        <v>1.2435499999999999</v>
      </c>
      <c r="K656" s="215">
        <f>IF(OR(B656="",C656=""),"",IFERROR(IFERROR(INDEX(Vöruskrá!N:N,MATCH(B656,Vöruskrá!B:B,0)),0)*C656/100000,""))</f>
        <v>0.20943999999999999</v>
      </c>
      <c r="L656" s="215">
        <f>IF(OR(B656="",C656=""),"",IFERROR(IFERROR(INDEX(Vöruskrá!O:O,MATCH(B656,Vöruskrá!B:B,0)),0)*C656/100000,""))</f>
        <v>0.20943999999999999</v>
      </c>
      <c r="M656" s="215">
        <f>IF(OR(B656="",C656=""),"",IFERROR(IFERROR(INDEX(Vöruskrá!P:P,MATCH(B656,Vöruskrá!B:B,0)),0)*C656/100000,""))</f>
        <v>6.5449999999999996E-3</v>
      </c>
      <c r="N656" s="215">
        <f>IF(OR(B656="",C656=""),"",IFERROR(IFERROR(INDEX(Vöruskrá!Q:Q,MATCH(B656,Vöruskrá!B:B,0)),0)*C656/100000,""))</f>
        <v>0.13089999999999999</v>
      </c>
      <c r="O656" s="216">
        <f>IF(OR(B656="",C656=""),"",IFERROR(C656/1000*IFERROR(INDEX(Vöruskrá!R:R,MATCH(B656,Vöruskrá!B:B,0)),0)/1000,""))</f>
        <v>0</v>
      </c>
      <c r="P656" s="217"/>
      <c r="Q656" s="203"/>
      <c r="R656" s="27"/>
    </row>
    <row r="657" spans="1:18">
      <c r="A657" s="219"/>
      <c r="B657" s="219" t="s">
        <v>1010</v>
      </c>
      <c r="C657" s="220">
        <v>6545</v>
      </c>
      <c r="D657" s="214" t="str">
        <f>IF(B657="","",IFERROR(INDEX(Vöruskrá!F:F,MATCH(B657,Vöruskrá!B:B,0)),""))</f>
        <v>Laukur</v>
      </c>
      <c r="E657" s="214" t="str">
        <f>IF(B657="","",IFERROR(IF(INDEX(Vöruskrá!G:G,MATCH(B657,Vöruskrá!B:B,0))="","Engir skráðir",INDEX(Vöruskrá!G:G,MATCH(B657,Vöruskrá!B:B,0))),"Engir skráðir"))</f>
        <v>Engir skráðir</v>
      </c>
      <c r="F657" s="214">
        <f>IF(B657="","",IFERROR(INDEX(Vöruskrá!H:H,MATCH(B657,Vöruskrá!B:B,0)),""))</f>
        <v>0</v>
      </c>
      <c r="G657" s="215">
        <f>IF(OR(B657="",C657=""),"",IFERROR(IFERROR(INDEX(Vöruskrá!J:J,MATCH(B657,Vöruskrá!B:B,0)),0)*C657/100000,""))</f>
        <v>2.6179999999999999</v>
      </c>
      <c r="H657" s="215">
        <f>IF(OR(B657="",C657=""),"",IFERROR(IFERROR(INDEX(Vöruskrá!K:K,MATCH(B657,Vöruskrá!B:B,0)),0)*C657/100000,""))</f>
        <v>6.5449999999999996E-3</v>
      </c>
      <c r="I657" s="215">
        <f>IF(OR(B657="",C657=""),"",IFERROR(IFERROR(INDEX(Vöruskrá!L:L,MATCH(B657,Vöruskrá!B:B,0)),0)*C657/100000,""))</f>
        <v>0</v>
      </c>
      <c r="J657" s="215">
        <f>IF(OR(B657="",C657=""),"",IFERROR(IFERROR(INDEX(Vöruskrá!M:M,MATCH(B657,Vöruskrá!B:B,0)),0)*C657/100000,""))</f>
        <v>0.60868500000000003</v>
      </c>
      <c r="K657" s="215">
        <f>IF(OR(B657="",C657=""),"",IFERROR(IFERROR(INDEX(Vöruskrá!N:N,MATCH(B657,Vöruskrá!B:B,0)),0)*C657/100000,""))</f>
        <v>0.27489000000000002</v>
      </c>
      <c r="L657" s="215">
        <f>IF(OR(B657="",C657=""),"",IFERROR(IFERROR(INDEX(Vöruskrá!O:O,MATCH(B657,Vöruskrá!B:B,0)),0)*C657/100000,""))</f>
        <v>7.1995000000000003E-2</v>
      </c>
      <c r="M657" s="215">
        <f>IF(OR(B657="",C657=""),"",IFERROR(IFERROR(INDEX(Vöruskrá!P:P,MATCH(B657,Vöruskrá!B:B,0)),0)*C657/100000,""))</f>
        <v>0</v>
      </c>
      <c r="N657" s="215">
        <f>IF(OR(B657="",C657=""),"",IFERROR(IFERROR(INDEX(Vöruskrá!Q:Q,MATCH(B657,Vöruskrá!B:B,0)),0)*C657/100000,""))</f>
        <v>0.111265</v>
      </c>
      <c r="O657" s="216">
        <f>IF(OR(B657="",C657=""),"",IFERROR(C657/1000*IFERROR(INDEX(Vöruskrá!R:R,MATCH(B657,Vöruskrá!B:B,0)),0)/1000,""))</f>
        <v>0</v>
      </c>
      <c r="P657" s="219"/>
      <c r="Q657" s="204"/>
      <c r="R657" s="6"/>
    </row>
    <row r="658" spans="1:18">
      <c r="A658" s="217"/>
      <c r="B658" s="217" t="s">
        <v>1017</v>
      </c>
      <c r="C658" s="218">
        <v>524</v>
      </c>
      <c r="D658" s="214" t="str">
        <f>IF(B658="","",IFERROR(INDEX(Vöruskrá!F:F,MATCH(B658,Vöruskrá!B:B,0)),""))</f>
        <v>Hvítlaukur</v>
      </c>
      <c r="E658" s="214" t="str">
        <f>IF(B658="","",IFERROR(IF(INDEX(Vöruskrá!G:G,MATCH(B658,Vöruskrá!B:B,0))="","Engir skráðir",INDEX(Vöruskrá!G:G,MATCH(B658,Vöruskrá!B:B,0))),"Engir skráðir"))</f>
        <v>Engir skráðir</v>
      </c>
      <c r="F658" s="214">
        <f>IF(B658="","",IFERROR(INDEX(Vöruskrá!H:H,MATCH(B658,Vöruskrá!B:B,0)),""))</f>
        <v>0</v>
      </c>
      <c r="G658" s="215">
        <f>IF(OR(B658="",C658=""),"",IFERROR(IFERROR(INDEX(Vöruskrá!J:J,MATCH(B658,Vöruskrá!B:B,0)),0)*C658/100000,""))</f>
        <v>0.78076000000000001</v>
      </c>
      <c r="H658" s="215">
        <f>IF(OR(B658="",C658=""),"",IFERROR(IFERROR(INDEX(Vöruskrá!K:K,MATCH(B658,Vöruskrá!B:B,0)),0)*C658/100000,""))</f>
        <v>2.6199999999999999E-3</v>
      </c>
      <c r="I658" s="215">
        <f>IF(OR(B658="",C658=""),"",IFERROR(IFERROR(INDEX(Vöruskrá!L:L,MATCH(B658,Vöruskrá!B:B,0)),0)*C658/100000,""))</f>
        <v>5.2400000000000005E-4</v>
      </c>
      <c r="J658" s="215">
        <f>IF(OR(B658="",C658=""),"",IFERROR(IFERROR(INDEX(Vöruskrá!M:M,MATCH(B658,Vöruskrá!B:B,0)),0)*C658/100000,""))</f>
        <v>0.17344400000000001</v>
      </c>
      <c r="K658" s="215">
        <f>IF(OR(B658="",C658=""),"",IFERROR(IFERROR(INDEX(Vöruskrá!N:N,MATCH(B658,Vöruskrá!B:B,0)),0)*C658/100000,""))</f>
        <v>5.2399999999999999E-3</v>
      </c>
      <c r="L658" s="215">
        <f>IF(OR(B658="",C658=""),"",IFERROR(IFERROR(INDEX(Vöruskrá!O:O,MATCH(B658,Vöruskrá!B:B,0)),0)*C658/100000,""))</f>
        <v>3.3536000000000003E-2</v>
      </c>
      <c r="M658" s="215">
        <f>IF(OR(B658="",C658=""),"",IFERROR(IFERROR(INDEX(Vöruskrá!P:P,MATCH(B658,Vöruskrá!B:B,0)),0)*C658/100000,""))</f>
        <v>0</v>
      </c>
      <c r="N658" s="215">
        <f>IF(OR(B658="",C658=""),"",IFERROR(IFERROR(INDEX(Vöruskrá!Q:Q,MATCH(B658,Vöruskrá!B:B,0)),0)*C658/100000,""))</f>
        <v>1.1004000000000002E-2</v>
      </c>
      <c r="O658" s="216">
        <f>IF(OR(B658="",C658=""),"",IFERROR(C658/1000*IFERROR(INDEX(Vöruskrá!R:R,MATCH(B658,Vöruskrá!B:B,0)),0)/1000,""))</f>
        <v>0</v>
      </c>
      <c r="P658" s="217"/>
      <c r="Q658" s="250"/>
      <c r="R658" s="251"/>
    </row>
    <row r="659" spans="1:18" ht="62.5">
      <c r="A659" s="176" t="s">
        <v>3780</v>
      </c>
      <c r="B659" s="176"/>
      <c r="C659" s="177"/>
      <c r="D659" s="211" t="str">
        <f>_xlfn.TEXTJOIN(" | ",TRUE,D660:D667)</f>
        <v>0 | Laukur | Hvítlaukur | 0 | Kúmenfræ 100% (Cuminum cyminum) | Þurrkuð steinselja (Petroselinum sativum Hoffm) | Salt (salt, kekkjavarnarefni E535, lyftiefni E500). | Repjuolía</v>
      </c>
      <c r="E659" s="211" t="str" cm="1">
        <f t="array" ref="E659">IFERROR(_xlfn.TEXTJOIN(", ",TRUE,_xlfn.UNIQUE(_xlfn._xlws.FILTER(E660:E667,(E660:E667&lt;&gt;"Engir skráðir")*(E660:E667&lt;&gt;"")))),"Engir skráðir")</f>
        <v>Engir skráðir</v>
      </c>
      <c r="F659" s="211"/>
      <c r="G659" s="212">
        <f>IFERROR(SUM(G660:G667)/(SUM($C$660:$C$667)/100000),"")</f>
        <v>81.779025580511615</v>
      </c>
      <c r="H659" s="212">
        <f>IFERROR(SUM(H660:H667)/(SUM($C$660:$C$667)/100000),"")</f>
        <v>7.4200474009480191</v>
      </c>
      <c r="I659" s="212">
        <f>IFERROR(SUM(I660:I667)/(SUM($C$660:$C$667)/100000),"")</f>
        <v>0.52457349146982946</v>
      </c>
      <c r="J659" s="212">
        <f>IFERROR(SUM(J660:J667)/(SUM($C$660:$C$667)/100000),"")</f>
        <v>8.0445278905578128</v>
      </c>
      <c r="K659" s="212">
        <f>IFERROR(SUM(K660:K667)/(SUM($C$660:$C$667)/100000),"")</f>
        <v>2.6460309206184123</v>
      </c>
      <c r="L659" s="212">
        <f>IFERROR(SUM(L660:L667)/(SUM($C$660:$C$667)/100000),"")</f>
        <v>0.91291425828516581</v>
      </c>
      <c r="M659" s="212">
        <f>IFERROR(SUM(M660:M667)/(SUM($C$660:$C$667)/100000),"")</f>
        <v>1.41570031400628</v>
      </c>
      <c r="N659" s="212">
        <f>IFERROR(SUM(N660:N667)/(SUM($C$660:$C$667)/100000),"")</f>
        <v>0.79510290205804113</v>
      </c>
      <c r="O659" s="213" t="str">
        <f>IF(OR(B659="",C659=""),"",IFERROR(C659/1000*IFERROR(INDEX(Vöruskrá!R:R,MATCH(B659,Vöruskrá!B:B,0)),0)/1000,""))</f>
        <v/>
      </c>
      <c r="P659" s="245" t="s">
        <v>3781</v>
      </c>
      <c r="Q659" s="248" t="s">
        <v>3943</v>
      </c>
      <c r="R659" s="247" t="s">
        <v>3944</v>
      </c>
    </row>
    <row r="660" spans="1:18">
      <c r="A660" s="217"/>
      <c r="B660" s="217" t="s">
        <v>3661</v>
      </c>
      <c r="C660" s="218">
        <v>70621</v>
      </c>
      <c r="D660" s="214">
        <f>IF(B660="","",IFERROR(INDEX(Vöruskrá!F:F,MATCH(B660,Vöruskrá!B:B,0)),""))</f>
        <v>0</v>
      </c>
      <c r="E660" s="214" t="str">
        <f>IF(B660="","",IFERROR(IF(INDEX(Vöruskrá!G:G,MATCH(B660,Vöruskrá!B:B,0))="","Engir skráðir",INDEX(Vöruskrá!G:G,MATCH(B660,Vöruskrá!B:B,0))),"Engir skráðir"))</f>
        <v>Engir skráðir</v>
      </c>
      <c r="F660" s="214">
        <f>IF(B660="","",IFERROR(INDEX(Vöruskrá!H:H,MATCH(B660,Vöruskrá!B:B,0)),""))</f>
        <v>0</v>
      </c>
      <c r="G660" s="215">
        <f>IF(OR(B660="",C660=""),"",IFERROR(IFERROR(INDEX(Vöruskrá!J:J,MATCH(B660,Vöruskrá!B:B,0)),0)*C660/100000,""))</f>
        <v>0</v>
      </c>
      <c r="H660" s="215">
        <f>IF(OR(B660="",C660=""),"",IFERROR(IFERROR(INDEX(Vöruskrá!K:K,MATCH(B660,Vöruskrá!B:B,0)),0)*C660/100000,""))</f>
        <v>0</v>
      </c>
      <c r="I660" s="215">
        <f>IF(OR(B660="",C660=""),"",IFERROR(IFERROR(INDEX(Vöruskrá!L:L,MATCH(B660,Vöruskrá!B:B,0)),0)*C660/100000,""))</f>
        <v>0</v>
      </c>
      <c r="J660" s="215">
        <f>IF(OR(B660="",C660=""),"",IFERROR(IFERROR(INDEX(Vöruskrá!M:M,MATCH(B660,Vöruskrá!B:B,0)),0)*C660/100000,""))</f>
        <v>0</v>
      </c>
      <c r="K660" s="215">
        <f>IF(OR(B660="",C660=""),"",IFERROR(IFERROR(INDEX(Vöruskrá!N:N,MATCH(B660,Vöruskrá!B:B,0)),0)*C660/100000,""))</f>
        <v>0</v>
      </c>
      <c r="L660" s="215">
        <f>IF(OR(B660="",C660=""),"",IFERROR(IFERROR(INDEX(Vöruskrá!O:O,MATCH(B660,Vöruskrá!B:B,0)),0)*C660/100000,""))</f>
        <v>0</v>
      </c>
      <c r="M660" s="215">
        <f>IF(OR(B660="",C660=""),"",IFERROR(IFERROR(INDEX(Vöruskrá!P:P,MATCH(B660,Vöruskrá!B:B,0)),0)*C660/100000,""))</f>
        <v>0</v>
      </c>
      <c r="N660" s="215">
        <f>IF(OR(B660="",C660=""),"",IFERROR(IFERROR(INDEX(Vöruskrá!Q:Q,MATCH(B660,Vöruskrá!B:B,0)),0)*C660/100000,""))</f>
        <v>0</v>
      </c>
      <c r="O660" s="216">
        <f>IF(OR(B660="",C660=""),"",IFERROR(C660/1000*IFERROR(INDEX(Vöruskrá!R:R,MATCH(B660,Vöruskrá!B:B,0)),0)/1000,""))</f>
        <v>0</v>
      </c>
      <c r="P660" s="217"/>
      <c r="Q660" s="252"/>
      <c r="R660" s="253"/>
    </row>
    <row r="661" spans="1:18">
      <c r="A661" s="219"/>
      <c r="B661" s="219" t="s">
        <v>1010</v>
      </c>
      <c r="C661" s="220">
        <v>14124</v>
      </c>
      <c r="D661" s="214" t="str">
        <f>IF(B661="","",IFERROR(INDEX(Vöruskrá!F:F,MATCH(B661,Vöruskrá!B:B,0)),""))</f>
        <v>Laukur</v>
      </c>
      <c r="E661" s="214" t="str">
        <f>IF(B661="","",IFERROR(IF(INDEX(Vöruskrá!G:G,MATCH(B661,Vöruskrá!B:B,0))="","Engir skráðir",INDEX(Vöruskrá!G:G,MATCH(B661,Vöruskrá!B:B,0))),"Engir skráðir"))</f>
        <v>Engir skráðir</v>
      </c>
      <c r="F661" s="214">
        <f>IF(B661="","",IFERROR(INDEX(Vöruskrá!H:H,MATCH(B661,Vöruskrá!B:B,0)),""))</f>
        <v>0</v>
      </c>
      <c r="G661" s="215">
        <f>IF(OR(B661="",C661=""),"",IFERROR(IFERROR(INDEX(Vöruskrá!J:J,MATCH(B661,Vöruskrá!B:B,0)),0)*C661/100000,""))</f>
        <v>5.6496000000000004</v>
      </c>
      <c r="H661" s="215">
        <f>IF(OR(B661="",C661=""),"",IFERROR(IFERROR(INDEX(Vöruskrá!K:K,MATCH(B661,Vöruskrá!B:B,0)),0)*C661/100000,""))</f>
        <v>1.4124000000000001E-2</v>
      </c>
      <c r="I661" s="215">
        <f>IF(OR(B661="",C661=""),"",IFERROR(IFERROR(INDEX(Vöruskrá!L:L,MATCH(B661,Vöruskrá!B:B,0)),0)*C661/100000,""))</f>
        <v>0</v>
      </c>
      <c r="J661" s="215">
        <f>IF(OR(B661="",C661=""),"",IFERROR(IFERROR(INDEX(Vöruskrá!M:M,MATCH(B661,Vöruskrá!B:B,0)),0)*C661/100000,""))</f>
        <v>1.3135320000000001</v>
      </c>
      <c r="K661" s="215">
        <f>IF(OR(B661="",C661=""),"",IFERROR(IFERROR(INDEX(Vöruskrá!N:N,MATCH(B661,Vöruskrá!B:B,0)),0)*C661/100000,""))</f>
        <v>0.59320800000000007</v>
      </c>
      <c r="L661" s="215">
        <f>IF(OR(B661="",C661=""),"",IFERROR(IFERROR(INDEX(Vöruskrá!O:O,MATCH(B661,Vöruskrá!B:B,0)),0)*C661/100000,""))</f>
        <v>0.155364</v>
      </c>
      <c r="M661" s="215">
        <f>IF(OR(B661="",C661=""),"",IFERROR(IFERROR(INDEX(Vöruskrá!P:P,MATCH(B661,Vöruskrá!B:B,0)),0)*C661/100000,""))</f>
        <v>0</v>
      </c>
      <c r="N661" s="215">
        <f>IF(OR(B661="",C661=""),"",IFERROR(IFERROR(INDEX(Vöruskrá!Q:Q,MATCH(B661,Vöruskrá!B:B,0)),0)*C661/100000,""))</f>
        <v>0.24010799999999999</v>
      </c>
      <c r="O661" s="216">
        <f>IF(OR(B661="",C661=""),"",IFERROR(C661/1000*IFERROR(INDEX(Vöruskrá!R:R,MATCH(B661,Vöruskrá!B:B,0)),0)/1000,""))</f>
        <v>0</v>
      </c>
      <c r="P661" s="219"/>
      <c r="Q661" s="204"/>
      <c r="R661" s="6"/>
    </row>
    <row r="662" spans="1:18">
      <c r="A662" s="217"/>
      <c r="B662" s="217" t="s">
        <v>1017</v>
      </c>
      <c r="C662" s="218">
        <v>2825</v>
      </c>
      <c r="D662" s="214" t="str">
        <f>IF(B662="","",IFERROR(INDEX(Vöruskrá!F:F,MATCH(B662,Vöruskrá!B:B,0)),""))</f>
        <v>Hvítlaukur</v>
      </c>
      <c r="E662" s="214" t="str">
        <f>IF(B662="","",IFERROR(IF(INDEX(Vöruskrá!G:G,MATCH(B662,Vöruskrá!B:B,0))="","Engir skráðir",INDEX(Vöruskrá!G:G,MATCH(B662,Vöruskrá!B:B,0))),"Engir skráðir"))</f>
        <v>Engir skráðir</v>
      </c>
      <c r="F662" s="214">
        <f>IF(B662="","",IFERROR(INDEX(Vöruskrá!H:H,MATCH(B662,Vöruskrá!B:B,0)),""))</f>
        <v>0</v>
      </c>
      <c r="G662" s="215">
        <f>IF(OR(B662="",C662=""),"",IFERROR(IFERROR(INDEX(Vöruskrá!J:J,MATCH(B662,Vöruskrá!B:B,0)),0)*C662/100000,""))</f>
        <v>4.2092499999999999</v>
      </c>
      <c r="H662" s="215">
        <f>IF(OR(B662="",C662=""),"",IFERROR(IFERROR(INDEX(Vöruskrá!K:K,MATCH(B662,Vöruskrá!B:B,0)),0)*C662/100000,""))</f>
        <v>1.4125E-2</v>
      </c>
      <c r="I662" s="215">
        <f>IF(OR(B662="",C662=""),"",IFERROR(IFERROR(INDEX(Vöruskrá!L:L,MATCH(B662,Vöruskrá!B:B,0)),0)*C662/100000,""))</f>
        <v>2.8249999999999998E-3</v>
      </c>
      <c r="J662" s="215">
        <f>IF(OR(B662="",C662=""),"",IFERROR(IFERROR(INDEX(Vöruskrá!M:M,MATCH(B662,Vöruskrá!B:B,0)),0)*C662/100000,""))</f>
        <v>0.93507499999999999</v>
      </c>
      <c r="K662" s="215">
        <f>IF(OR(B662="",C662=""),"",IFERROR(IFERROR(INDEX(Vöruskrá!N:N,MATCH(B662,Vöruskrá!B:B,0)),0)*C662/100000,""))</f>
        <v>2.8250000000000001E-2</v>
      </c>
      <c r="L662" s="215">
        <f>IF(OR(B662="",C662=""),"",IFERROR(IFERROR(INDEX(Vöruskrá!O:O,MATCH(B662,Vöruskrá!B:B,0)),0)*C662/100000,""))</f>
        <v>0.18079999999999999</v>
      </c>
      <c r="M662" s="215">
        <f>IF(OR(B662="",C662=""),"",IFERROR(IFERROR(INDEX(Vöruskrá!P:P,MATCH(B662,Vöruskrá!B:B,0)),0)*C662/100000,""))</f>
        <v>0</v>
      </c>
      <c r="N662" s="215">
        <f>IF(OR(B662="",C662=""),"",IFERROR(IFERROR(INDEX(Vöruskrá!Q:Q,MATCH(B662,Vöruskrá!B:B,0)),0)*C662/100000,""))</f>
        <v>5.9325000000000003E-2</v>
      </c>
      <c r="O662" s="216">
        <f>IF(OR(B662="",C662=""),"",IFERROR(C662/1000*IFERROR(INDEX(Vöruskrá!R:R,MATCH(B662,Vöruskrá!B:B,0)),0)/1000,""))</f>
        <v>0</v>
      </c>
      <c r="P662" s="217"/>
      <c r="Q662" s="203"/>
      <c r="R662" s="27"/>
    </row>
    <row r="663" spans="1:18">
      <c r="A663" s="219"/>
      <c r="B663" s="219" t="s">
        <v>3647</v>
      </c>
      <c r="C663" s="220">
        <v>1412</v>
      </c>
      <c r="D663" s="214">
        <f>IF(B663="","",IFERROR(INDEX(Vöruskrá!F:F,MATCH(B663,Vöruskrá!B:B,0)),""))</f>
        <v>0</v>
      </c>
      <c r="E663" s="214" t="str">
        <f>IF(B663="","",IFERROR(IF(INDEX(Vöruskrá!G:G,MATCH(B663,Vöruskrá!B:B,0))="","Engir skráðir",INDEX(Vöruskrá!G:G,MATCH(B663,Vöruskrá!B:B,0))),"Engir skráðir"))</f>
        <v>Engir skráðir</v>
      </c>
      <c r="F663" s="214">
        <f>IF(B663="","",IFERROR(INDEX(Vöruskrá!H:H,MATCH(B663,Vöruskrá!B:B,0)),""))</f>
        <v>0</v>
      </c>
      <c r="G663" s="215">
        <f>IF(OR(B663="",C663=""),"",IFERROR(IFERROR(INDEX(Vöruskrá!J:J,MATCH(B663,Vöruskrá!B:B,0)),0)*C663/100000,""))</f>
        <v>0</v>
      </c>
      <c r="H663" s="215">
        <f>IF(OR(B663="",C663=""),"",IFERROR(IFERROR(INDEX(Vöruskrá!K:K,MATCH(B663,Vöruskrá!B:B,0)),0)*C663/100000,""))</f>
        <v>0</v>
      </c>
      <c r="I663" s="215">
        <f>IF(OR(B663="",C663=""),"",IFERROR(IFERROR(INDEX(Vöruskrá!L:L,MATCH(B663,Vöruskrá!B:B,0)),0)*C663/100000,""))</f>
        <v>0</v>
      </c>
      <c r="J663" s="215">
        <f>IF(OR(B663="",C663=""),"",IFERROR(IFERROR(INDEX(Vöruskrá!M:M,MATCH(B663,Vöruskrá!B:B,0)),0)*C663/100000,""))</f>
        <v>0</v>
      </c>
      <c r="K663" s="215">
        <f>IF(OR(B663="",C663=""),"",IFERROR(IFERROR(INDEX(Vöruskrá!N:N,MATCH(B663,Vöruskrá!B:B,0)),0)*C663/100000,""))</f>
        <v>0</v>
      </c>
      <c r="L663" s="215">
        <f>IF(OR(B663="",C663=""),"",IFERROR(IFERROR(INDEX(Vöruskrá!O:O,MATCH(B663,Vöruskrá!B:B,0)),0)*C663/100000,""))</f>
        <v>0</v>
      </c>
      <c r="M663" s="215">
        <f>IF(OR(B663="",C663=""),"",IFERROR(IFERROR(INDEX(Vöruskrá!P:P,MATCH(B663,Vöruskrá!B:B,0)),0)*C663/100000,""))</f>
        <v>0</v>
      </c>
      <c r="N663" s="215">
        <f>IF(OR(B663="",C663=""),"",IFERROR(IFERROR(INDEX(Vöruskrá!Q:Q,MATCH(B663,Vöruskrá!B:B,0)),0)*C663/100000,""))</f>
        <v>0</v>
      </c>
      <c r="O663" s="216">
        <f>IF(OR(B663="",C663=""),"",IFERROR(C663/1000*IFERROR(INDEX(Vöruskrá!R:R,MATCH(B663,Vöruskrá!B:B,0)),0)/1000,""))</f>
        <v>0</v>
      </c>
      <c r="P663" s="219"/>
      <c r="Q663" s="204"/>
      <c r="R663" s="6"/>
    </row>
    <row r="664" spans="1:18">
      <c r="A664" s="217"/>
      <c r="B664" s="217" t="s">
        <v>1062</v>
      </c>
      <c r="C664" s="218">
        <v>1130</v>
      </c>
      <c r="D664" s="214" t="str">
        <f>IF(B664="","",IFERROR(INDEX(Vöruskrá!F:F,MATCH(B664,Vöruskrá!B:B,0)),""))</f>
        <v>Kúmenfræ 100% (Cuminum cyminum)</v>
      </c>
      <c r="E664" s="214" t="str">
        <f>IF(B664="","",IFERROR(IF(INDEX(Vöruskrá!G:G,MATCH(B664,Vöruskrá!B:B,0))="","Engir skráðir",INDEX(Vöruskrá!G:G,MATCH(B664,Vöruskrá!B:B,0))),"Engir skráðir"))</f>
        <v>Engir skráðir</v>
      </c>
      <c r="F664" s="214" t="str">
        <f>IF(B664="","",IFERROR(INDEX(Vöruskrá!H:H,MATCH(B664,Vöruskrá!B:B,0)),""))</f>
        <v>Framleitt á svæði þar sem unnið er með glúten, fisk, mjólk, soja, sellerí, sinnep og sesam.</v>
      </c>
      <c r="G664" s="215">
        <f>IF(OR(B664="",C664=""),"",IFERROR(IFERROR(INDEX(Vöruskrá!J:J,MATCH(B664,Vöruskrá!B:B,0)),0)*C664/100000,""))</f>
        <v>4.2374999999999998</v>
      </c>
      <c r="H664" s="215">
        <f>IF(OR(B664="",C664=""),"",IFERROR(IFERROR(INDEX(Vöruskrá!K:K,MATCH(B664,Vöruskrá!B:B,0)),0)*C664/100000,""))</f>
        <v>0.25198999999999999</v>
      </c>
      <c r="I664" s="215">
        <f>IF(OR(B664="",C664=""),"",IFERROR(IFERROR(INDEX(Vöruskrá!L:L,MATCH(B664,Vöruskrá!B:B,0)),0)*C664/100000,""))</f>
        <v>1.469E-2</v>
      </c>
      <c r="J664" s="215">
        <f>IF(OR(B664="",C664=""),"",IFERROR(IFERROR(INDEX(Vöruskrá!M:M,MATCH(B664,Vöruskrá!B:B,0)),0)*C664/100000,""))</f>
        <v>0.49946000000000002</v>
      </c>
      <c r="K664" s="215">
        <f>IF(OR(B664="",C664=""),"",IFERROR(IFERROR(INDEX(Vöruskrá!N:N,MATCH(B664,Vöruskrá!B:B,0)),0)*C664/100000,""))</f>
        <v>2.5989999999999999E-2</v>
      </c>
      <c r="L664" s="215">
        <f>IF(OR(B664="",C664=""),"",IFERROR(IFERROR(INDEX(Vöruskrá!O:O,MATCH(B664,Vöruskrá!B:B,0)),0)*C664/100000,""))</f>
        <v>0.20114000000000001</v>
      </c>
      <c r="M664" s="215">
        <f>IF(OR(B664="",C664=""),"",IFERROR(IFERROR(INDEX(Vöruskrá!P:P,MATCH(B664,Vöruskrá!B:B,0)),0)*C664/100000,""))</f>
        <v>2.2599999999999999E-3</v>
      </c>
      <c r="N664" s="215">
        <f>IF(OR(B664="",C664=""),"",IFERROR(IFERROR(INDEX(Vöruskrá!Q:Q,MATCH(B664,Vöruskrá!B:B,0)),0)*C664/100000,""))</f>
        <v>0.11865000000000001</v>
      </c>
      <c r="O664" s="216">
        <f>IF(OR(B664="",C664=""),"",IFERROR(C664/1000*IFERROR(INDEX(Vöruskrá!R:R,MATCH(B664,Vöruskrá!B:B,0)),0)/1000,""))</f>
        <v>0</v>
      </c>
      <c r="P664" s="217"/>
      <c r="Q664" s="203"/>
      <c r="R664" s="27"/>
    </row>
    <row r="665" spans="1:18">
      <c r="A665" s="219"/>
      <c r="B665" s="219" t="s">
        <v>1030</v>
      </c>
      <c r="C665" s="220">
        <v>1412</v>
      </c>
      <c r="D665" s="214" t="str">
        <f>IF(B665="","",IFERROR(INDEX(Vöruskrá!F:F,MATCH(B665,Vöruskrá!B:B,0)),""))</f>
        <v>Þurrkuð steinselja (Petroselinum sativum Hoffm)</v>
      </c>
      <c r="E665" s="214" t="str">
        <f>IF(B665="","",IFERROR(IF(INDEX(Vöruskrá!G:G,MATCH(B665,Vöruskrá!B:B,0))="","Engir skráðir",INDEX(Vöruskrá!G:G,MATCH(B665,Vöruskrá!B:B,0))),"Engir skráðir"))</f>
        <v>Engir skráðir</v>
      </c>
      <c r="F665" s="214" t="str">
        <f>IF(B665="","",IFERROR(INDEX(Vöruskrá!H:H,MATCH(B665,Vöruskrá!B:B,0)),""))</f>
        <v>Framleitt á svæði þar sem unnið er með glúten, fisk, mjólk, soja, sellerí, sinnep og sesam.</v>
      </c>
      <c r="G665" s="215">
        <f>IF(OR(B665="",C665=""),"",IFERROR(IFERROR(INDEX(Vöruskrá!J:J,MATCH(B665,Vöruskrá!B:B,0)),0)*C665/100000,""))</f>
        <v>4.1230399999999996</v>
      </c>
      <c r="H665" s="215">
        <f>IF(OR(B665="",C665=""),"",IFERROR(IFERROR(INDEX(Vöruskrá!K:K,MATCH(B665,Vöruskrá!B:B,0)),0)*C665/100000,""))</f>
        <v>7.7660000000000007E-2</v>
      </c>
      <c r="I665" s="215">
        <f>IF(OR(B665="",C665=""),"",IFERROR(IFERROR(INDEX(Vöruskrá!L:L,MATCH(B665,Vöruskrá!B:B,0)),0)*C665/100000,""))</f>
        <v>1.2707999999999999E-2</v>
      </c>
      <c r="J665" s="215">
        <f>IF(OR(B665="",C665=""),"",IFERROR(IFERROR(INDEX(Vöruskrá!M:M,MATCH(B665,Vöruskrá!B:B,0)),0)*C665/100000,""))</f>
        <v>0.70599999999999996</v>
      </c>
      <c r="K665" s="215">
        <f>IF(OR(B665="",C665=""),"",IFERROR(IFERROR(INDEX(Vöruskrá!N:N,MATCH(B665,Vöruskrá!B:B,0)),0)*C665/100000,""))</f>
        <v>5.6480000000000002E-2</v>
      </c>
      <c r="L665" s="215">
        <f>IF(OR(B665="",C665=""),"",IFERROR(IFERROR(INDEX(Vöruskrá!O:O,MATCH(B665,Vöruskrá!B:B,0)),0)*C665/100000,""))</f>
        <v>0.37559200000000004</v>
      </c>
      <c r="M665" s="215">
        <f>IF(OR(B665="",C665=""),"",IFERROR(IFERROR(INDEX(Vöruskrá!P:P,MATCH(B665,Vöruskrá!B:B,0)),0)*C665/100000,""))</f>
        <v>1.4120000000000003E-3</v>
      </c>
      <c r="N665" s="215">
        <f>IF(OR(B665="",C665=""),"",IFERROR(IFERROR(INDEX(Vöruskrá!Q:Q,MATCH(B665,Vöruskrá!B:B,0)),0)*C665/100000,""))</f>
        <v>0.37700400000000001</v>
      </c>
      <c r="O665" s="216">
        <f>IF(OR(B665="",C665=""),"",IFERROR(C665/1000*IFERROR(INDEX(Vöruskrá!R:R,MATCH(B665,Vöruskrá!B:B,0)),0)/1000,""))</f>
        <v>0</v>
      </c>
      <c r="P665" s="219"/>
      <c r="Q665" s="204"/>
      <c r="R665" s="6"/>
    </row>
    <row r="666" spans="1:18">
      <c r="A666" s="217"/>
      <c r="B666" s="217" t="s">
        <v>299</v>
      </c>
      <c r="C666" s="218">
        <v>1412</v>
      </c>
      <c r="D666" s="214" t="str">
        <f>IF(B666="","",IFERROR(INDEX(Vöruskrá!F:F,MATCH(B666,Vöruskrá!B:B,0)),""))</f>
        <v>Salt (salt, kekkjavarnarefni E535, lyftiefni E500).</v>
      </c>
      <c r="E666" s="214" t="str">
        <f>IF(B666="","",IFERROR(IF(INDEX(Vöruskrá!G:G,MATCH(B666,Vöruskrá!B:B,0))="","Engir skráðir",INDEX(Vöruskrá!G:G,MATCH(B666,Vöruskrá!B:B,0))),"Engir skráðir"))</f>
        <v>Engir skráðir</v>
      </c>
      <c r="F666" s="214" t="str">
        <f>IF(B666="","",IFERROR(INDEX(Vöruskrá!H:H,MATCH(B666,Vöruskrá!B:B,0)),""))</f>
        <v>Framleitt á svæði þar sem unnið er með mjólk, glúten, egg, sesam, sellerí, soja og sinnep.</v>
      </c>
      <c r="G666" s="215">
        <f>IF(OR(B666="",C666=""),"",IFERROR(IFERROR(INDEX(Vöruskrá!J:J,MATCH(B666,Vöruskrá!B:B,0)),0)*C666/100000,""))</f>
        <v>0</v>
      </c>
      <c r="H666" s="215">
        <f>IF(OR(B666="",C666=""),"",IFERROR(IFERROR(INDEX(Vöruskrá!K:K,MATCH(B666,Vöruskrá!B:B,0)),0)*C666/100000,""))</f>
        <v>0</v>
      </c>
      <c r="I666" s="215">
        <f>IF(OR(B666="",C666=""),"",IFERROR(IFERROR(INDEX(Vöruskrá!L:L,MATCH(B666,Vöruskrá!B:B,0)),0)*C666/100000,""))</f>
        <v>0</v>
      </c>
      <c r="J666" s="215">
        <f>IF(OR(B666="",C666=""),"",IFERROR(IFERROR(INDEX(Vöruskrá!M:M,MATCH(B666,Vöruskrá!B:B,0)),0)*C666/100000,""))</f>
        <v>0</v>
      </c>
      <c r="K666" s="215">
        <f>IF(OR(B666="",C666=""),"",IFERROR(IFERROR(INDEX(Vöruskrá!N:N,MATCH(B666,Vöruskrá!B:B,0)),0)*C666/100000,""))</f>
        <v>0</v>
      </c>
      <c r="L666" s="215">
        <f>IF(OR(B666="",C666=""),"",IFERROR(IFERROR(INDEX(Vöruskrá!O:O,MATCH(B666,Vöruskrá!B:B,0)),0)*C666/100000,""))</f>
        <v>0</v>
      </c>
      <c r="M666" s="215">
        <f>IF(OR(B666="",C666=""),"",IFERROR(IFERROR(INDEX(Vöruskrá!P:P,MATCH(B666,Vöruskrá!B:B,0)),0)*C666/100000,""))</f>
        <v>1.4119999999999999</v>
      </c>
      <c r="N666" s="215">
        <f>IF(OR(B666="",C666=""),"",IFERROR(IFERROR(INDEX(Vöruskrá!Q:Q,MATCH(B666,Vöruskrá!B:B,0)),0)*C666/100000,""))</f>
        <v>0</v>
      </c>
      <c r="O666" s="216">
        <f>IF(OR(B666="",C666=""),"",IFERROR(C666/1000*IFERROR(INDEX(Vöruskrá!R:R,MATCH(B666,Vöruskrá!B:B,0)),0)/1000,""))</f>
        <v>0</v>
      </c>
      <c r="P666" s="217"/>
      <c r="Q666" s="203"/>
      <c r="R666" s="27"/>
    </row>
    <row r="667" spans="1:18">
      <c r="A667" s="219"/>
      <c r="B667" s="219" t="s">
        <v>1270</v>
      </c>
      <c r="C667" s="220">
        <v>7062</v>
      </c>
      <c r="D667" s="214" t="str">
        <f>IF(B667="","",IFERROR(INDEX(Vöruskrá!F:F,MATCH(B667,Vöruskrá!B:B,0)),""))</f>
        <v>Repjuolía</v>
      </c>
      <c r="E667" s="214" t="str">
        <f>IF(B667="","",IFERROR(IF(INDEX(Vöruskrá!G:G,MATCH(B667,Vöruskrá!B:B,0))="","Engir skráðir",INDEX(Vöruskrá!G:G,MATCH(B667,Vöruskrá!B:B,0))),"Engir skráðir"))</f>
        <v>Engir skráðir</v>
      </c>
      <c r="F667" s="214">
        <f>IF(B667="","",IFERROR(INDEX(Vöruskrá!H:H,MATCH(B667,Vöruskrá!B:B,0)),""))</f>
        <v>0</v>
      </c>
      <c r="G667" s="215">
        <f>IF(OR(B667="",C667=""),"",IFERROR(IFERROR(INDEX(Vöruskrá!J:J,MATCH(B667,Vöruskrá!B:B,0)),0)*C667/100000,""))</f>
        <v>63.558</v>
      </c>
      <c r="H667" s="215">
        <f>IF(OR(B667="",C667=""),"",IFERROR(IFERROR(INDEX(Vöruskrá!K:K,MATCH(B667,Vöruskrá!B:B,0)),0)*C667/100000,""))</f>
        <v>7.0620000000000003</v>
      </c>
      <c r="I667" s="215">
        <f>IF(OR(B667="",C667=""),"",IFERROR(IFERROR(INDEX(Vöruskrá!L:L,MATCH(B667,Vöruskrá!B:B,0)),0)*C667/100000,""))</f>
        <v>0.49434</v>
      </c>
      <c r="J667" s="215">
        <f>IF(OR(B667="",C667=""),"",IFERROR(IFERROR(INDEX(Vöruskrá!M:M,MATCH(B667,Vöruskrá!B:B,0)),0)*C667/100000,""))</f>
        <v>4.5903</v>
      </c>
      <c r="K667" s="215">
        <f>IF(OR(B667="",C667=""),"",IFERROR(IFERROR(INDEX(Vöruskrá!N:N,MATCH(B667,Vöruskrá!B:B,0)),0)*C667/100000,""))</f>
        <v>1.9420500000000001</v>
      </c>
      <c r="L667" s="215">
        <f>IF(OR(B667="",C667=""),"",IFERROR(IFERROR(INDEX(Vöruskrá!O:O,MATCH(B667,Vöruskrá!B:B,0)),0)*C667/100000,""))</f>
        <v>0</v>
      </c>
      <c r="M667" s="215">
        <f>IF(OR(B667="",C667=""),"",IFERROR(IFERROR(INDEX(Vöruskrá!P:P,MATCH(B667,Vöruskrá!B:B,0)),0)*C667/100000,""))</f>
        <v>0</v>
      </c>
      <c r="N667" s="215">
        <f>IF(OR(B667="",C667=""),"",IFERROR(IFERROR(INDEX(Vöruskrá!Q:Q,MATCH(B667,Vöruskrá!B:B,0)),0)*C667/100000,""))</f>
        <v>0</v>
      </c>
      <c r="O667" s="216">
        <f>IF(OR(B667="",C667=""),"",IFERROR(C667/1000*IFERROR(INDEX(Vöruskrá!R:R,MATCH(B667,Vöruskrá!B:B,0)),0)/1000,""))</f>
        <v>0</v>
      </c>
      <c r="P667" s="219"/>
      <c r="Q667" s="249"/>
      <c r="R667" s="205"/>
    </row>
    <row r="668" spans="1:18" ht="75">
      <c r="A668" s="176" t="s">
        <v>3782</v>
      </c>
      <c r="B668" s="176"/>
      <c r="C668" s="177"/>
      <c r="D668" s="211" t="str">
        <f>_xlfn.TEXTJOIN(" | ",TRUE,D669:D676)</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v>
      </c>
      <c r="E668" s="211" t="str" cm="1">
        <f t="array" ref="E668">IFERROR(_xlfn.TEXTJOIN(", ",TRUE,_xlfn.UNIQUE(_xlfn._xlws.FILTER(E669:E676,(E669:E676&lt;&gt;"Engir skráðir")*(E669:E676&lt;&gt;"")))),"Engir skráðir")</f>
        <v>Glúten (hveiti)., Glúten (hveiti, bygg)., Engir, Sinnep, Sinnep, súlfít</v>
      </c>
      <c r="F668" s="211"/>
      <c r="G668" s="212">
        <f>IFERROR(SUM(G669:G676)/(SUM($C$669:$C$676)/100000),"")</f>
        <v>188.56414564145641</v>
      </c>
      <c r="H668" s="212">
        <f>IFERROR(SUM(H669:H676)/(SUM($C$669:$C$676)/100000),"")</f>
        <v>7.9640386403864047</v>
      </c>
      <c r="I668" s="212">
        <f>IFERROR(SUM(I669:I676)/(SUM($C$669:$C$676)/100000),"")</f>
        <v>0.78461484614846155</v>
      </c>
      <c r="J668" s="212">
        <f>IFERROR(SUM(J669:J676)/(SUM($C$669:$C$676)/100000),"")</f>
        <v>23.374485744857449</v>
      </c>
      <c r="K668" s="212">
        <f>IFERROR(SUM(K669:K676)/(SUM($C$669:$C$676)/100000),"")</f>
        <v>2.9230712307123068</v>
      </c>
      <c r="L668" s="212">
        <f>IFERROR(SUM(L669:L676)/(SUM($C$669:$C$676)/100000),"")</f>
        <v>4.7795017950179499</v>
      </c>
      <c r="M668" s="212">
        <f>IFERROR(SUM(M669:M676)/(SUM($C$669:$C$676)/100000),"")</f>
        <v>1.6309523095230953</v>
      </c>
      <c r="N668" s="212">
        <f>IFERROR(SUM(N669:N676)/(SUM($C$669:$C$676)/100000),"")</f>
        <v>2.2615526155261554</v>
      </c>
      <c r="O668" s="213" t="str">
        <f>IF(OR(B668="",C668=""),"",IFERROR(C668/1000*IFERROR(INDEX(Vöruskrá!R:R,MATCH(B668,Vöruskrá!B:B,0)),0)/1000,""))</f>
        <v/>
      </c>
      <c r="P668" s="245" t="s">
        <v>3783</v>
      </c>
      <c r="Q668" s="244" t="s">
        <v>3945</v>
      </c>
      <c r="R668" s="243" t="s">
        <v>3946</v>
      </c>
    </row>
    <row r="669" spans="1:18">
      <c r="A669" s="217"/>
      <c r="B669" s="217" t="s">
        <v>510</v>
      </c>
      <c r="C669" s="218">
        <v>41026</v>
      </c>
      <c r="D669" s="214" t="str">
        <f>IF(B669="","",IFERROR(INDEX(Vöruskrá!F:F,MATCH(B669,Vöruskrá!B:B,0)),""))</f>
        <v>Grænmeti (kartöflur, brokkolí, gulrætur, baunir), **hveiti**mjöl, sólblómaolía, **hveiti**semólína, laukur, borðsalt, sterkja, dextrósi, gerextrakt, ger, sykur, krydd, repjuolía, joðbætt salt (salt, kalíumjoðíð), kryddjurtir.</v>
      </c>
      <c r="E669" s="214" t="str">
        <f>IF(B669="","",IFERROR(IF(INDEX(Vöruskrá!G:G,MATCH(B669,Vöruskrá!B:B,0))="","Engir skráðir",INDEX(Vöruskrá!G:G,MATCH(B669,Vöruskrá!B:B,0))),"Engir skráðir"))</f>
        <v>Glúten (hveiti).</v>
      </c>
      <c r="F669" s="214">
        <f>IF(B669="","",IFERROR(INDEX(Vöruskrá!H:H,MATCH(B669,Vöruskrá!B:B,0)),""))</f>
        <v>0</v>
      </c>
      <c r="G669" s="215">
        <f>IF(OR(B669="",C669=""),"",IFERROR(IFERROR(INDEX(Vöruskrá!J:J,MATCH(B669,Vöruskrá!B:B,0)),0)*C669/100000,""))</f>
        <v>72.616020000000006</v>
      </c>
      <c r="H669" s="215">
        <f>IF(OR(B669="",C669=""),"",IFERROR(IFERROR(INDEX(Vöruskrá!K:K,MATCH(B669,Vöruskrá!B:B,0)),0)*C669/100000,""))</f>
        <v>3.4051580000000006</v>
      </c>
      <c r="I669" s="215">
        <f>IF(OR(B669="",C669=""),"",IFERROR(IFERROR(INDEX(Vöruskrá!L:L,MATCH(B669,Vöruskrá!B:B,0)),0)*C669/100000,""))</f>
        <v>0.41026000000000001</v>
      </c>
      <c r="J669" s="215">
        <f>IF(OR(B669="",C669=""),"",IFERROR(IFERROR(INDEX(Vöruskrá!M:M,MATCH(B669,Vöruskrá!B:B,0)),0)*C669/100000,""))</f>
        <v>8.2051999999999996</v>
      </c>
      <c r="K669" s="215">
        <f>IF(OR(B669="",C669=""),"",IFERROR(IFERROR(INDEX(Vöruskrá!N:N,MATCH(B669,Vöruskrá!B:B,0)),0)*C669/100000,""))</f>
        <v>1.6410400000000001</v>
      </c>
      <c r="L669" s="215">
        <f>IF(OR(B669="",C669=""),"",IFERROR(IFERROR(INDEX(Vöruskrá!O:O,MATCH(B669,Vöruskrá!B:B,0)),0)*C669/100000,""))</f>
        <v>1.5589879999999998</v>
      </c>
      <c r="M669" s="215">
        <f>IF(OR(B669="",C669=""),"",IFERROR(IFERROR(INDEX(Vöruskrá!P:P,MATCH(B669,Vöruskrá!B:B,0)),0)*C669/100000,""))</f>
        <v>0.57436399999999999</v>
      </c>
      <c r="N669" s="215">
        <f>IF(OR(B669="",C669=""),"",IFERROR(IFERROR(INDEX(Vöruskrá!Q:Q,MATCH(B669,Vöruskrá!B:B,0)),0)*C669/100000,""))</f>
        <v>1.43591</v>
      </c>
      <c r="O669" s="216">
        <f>IF(OR(B669="",C669=""),"",IFERROR(C669/1000*IFERROR(INDEX(Vöruskrá!R:R,MATCH(B669,Vöruskrá!B:B,0)),0)/1000,""))</f>
        <v>0</v>
      </c>
      <c r="P669" s="217"/>
      <c r="Q669" s="246"/>
      <c r="R669" s="210"/>
    </row>
    <row r="670" spans="1:18">
      <c r="A670" s="219"/>
      <c r="B670" s="219" t="s">
        <v>463</v>
      </c>
      <c r="C670" s="220">
        <v>30769</v>
      </c>
      <c r="D670" s="214" t="str">
        <f>IF(B670="","",IFERROR(INDEX(Vöruskrá!F:F,MATCH(B670,Vöruskrá!B:B,0)),""))</f>
        <v>**Hveiti**mjöl*, vatn, heilkorna **hveiti**súrdeig 4% (heilkorna gerjað **hveiti**mjöl*, vatn), ger*, extra virgin ólífuolía 1,3%*, salt, **bygg**maltmjöl*, **hveiti**glúten*. *Lífrænt.</v>
      </c>
      <c r="E670" s="214" t="str">
        <f>IF(B670="","",IFERROR(IF(INDEX(Vöruskrá!G:G,MATCH(B670,Vöruskrá!B:B,0))="","Engir skráðir",INDEX(Vöruskrá!G:G,MATCH(B670,Vöruskrá!B:B,0))),"Engir skráðir"))</f>
        <v>Glúten (hveiti, bygg).</v>
      </c>
      <c r="F670" s="214" t="str">
        <f>IF(B670="","",IFERROR(INDEX(Vöruskrá!H:H,MATCH(B670,Vöruskrá!B:B,0)),""))</f>
        <v>Getur innihaldið snefil af soja, egg, mjólk, sesam, sinnep</v>
      </c>
      <c r="G670" s="215">
        <f>IF(OR(B670="",C670=""),"",IFERROR(IFERROR(INDEX(Vöruskrá!J:J,MATCH(B670,Vöruskrá!B:B,0)),0)*C670/100000,""))</f>
        <v>74.460980000000006</v>
      </c>
      <c r="H670" s="215">
        <f>IF(OR(B670="",C670=""),"",IFERROR(IFERROR(INDEX(Vöruskrá!K:K,MATCH(B670,Vöruskrá!B:B,0)),0)*C670/100000,""))</f>
        <v>0.76922500000000005</v>
      </c>
      <c r="I670" s="215">
        <f>IF(OR(B670="",C670=""),"",IFERROR(IFERROR(INDEX(Vöruskrá!L:L,MATCH(B670,Vöruskrá!B:B,0)),0)*C670/100000,""))</f>
        <v>0.123076</v>
      </c>
      <c r="J670" s="215">
        <f>IF(OR(B670="",C670=""),"",IFERROR(IFERROR(INDEX(Vöruskrá!M:M,MATCH(B670,Vöruskrá!B:B,0)),0)*C670/100000,""))</f>
        <v>13.538360000000001</v>
      </c>
      <c r="K670" s="215">
        <f>IF(OR(B670="",C670=""),"",IFERROR(IFERROR(INDEX(Vöruskrá!N:N,MATCH(B670,Vöruskrá!B:B,0)),0)*C670/100000,""))</f>
        <v>0.18461399999999997</v>
      </c>
      <c r="L670" s="215">
        <f>IF(OR(B670="",C670=""),"",IFERROR(IFERROR(INDEX(Vöruskrá!O:O,MATCH(B670,Vöruskrá!B:B,0)),0)*C670/100000,""))</f>
        <v>2.8922860000000004</v>
      </c>
      <c r="M670" s="215">
        <f>IF(OR(B670="",C670=""),"",IFERROR(IFERROR(INDEX(Vöruskrá!P:P,MATCH(B670,Vöruskrá!B:B,0)),0)*C670/100000,""))</f>
        <v>0.39999700000000005</v>
      </c>
      <c r="N670" s="215">
        <f>IF(OR(B670="",C670=""),"",IFERROR(IFERROR(INDEX(Vöruskrá!Q:Q,MATCH(B670,Vöruskrá!B:B,0)),0)*C670/100000,""))</f>
        <v>0.55384200000000006</v>
      </c>
      <c r="O670" s="216">
        <f>IF(OR(B670="",C670=""),"",IFERROR(C670/1000*IFERROR(INDEX(Vöruskrá!R:R,MATCH(B670,Vöruskrá!B:B,0)),0)/1000,""))</f>
        <v>0</v>
      </c>
      <c r="P670" s="219"/>
      <c r="Q670" s="203"/>
      <c r="R670" s="27"/>
    </row>
    <row r="671" spans="1:18">
      <c r="A671" s="217"/>
      <c r="B671" s="217" t="s">
        <v>627</v>
      </c>
      <c r="C671" s="218">
        <v>5128</v>
      </c>
      <c r="D671" s="214" t="str">
        <f>IF(B671="","",IFERROR(INDEX(Vöruskrá!F:F,MATCH(B671,Vöruskrá!B:B,0)),""))</f>
        <v>Hvítkál (64%), gulrætur (13%), ananas, gúrka (8%), appelsínusósa (sykur, vatn, sítrónusýra E330, bragðefni, bindiefni E440, rotvarnarefni E202, E211)</v>
      </c>
      <c r="E671" s="214" t="str">
        <f>IF(B671="","",IFERROR(IF(INDEX(Vöruskrá!G:G,MATCH(B671,Vöruskrá!B:B,0))="","Engir skráðir",INDEX(Vöruskrá!G:G,MATCH(B671,Vöruskrá!B:B,0))),"Engir skráðir"))</f>
        <v>Engir skráðir</v>
      </c>
      <c r="F671" s="214">
        <f>IF(B671="","",IFERROR(INDEX(Vöruskrá!H:H,MATCH(B671,Vöruskrá!B:B,0)),""))</f>
        <v>0</v>
      </c>
      <c r="G671" s="215">
        <f>IF(OR(B671="",C671=""),"",IFERROR(IFERROR(INDEX(Vöruskrá!J:J,MATCH(B671,Vöruskrá!B:B,0)),0)*C671/100000,""))</f>
        <v>2.5640000000000001</v>
      </c>
      <c r="H671" s="215">
        <f>IF(OR(B671="",C671=""),"",IFERROR(IFERROR(INDEX(Vöruskrá!K:K,MATCH(B671,Vöruskrá!B:B,0)),0)*C671/100000,""))</f>
        <v>1.0256000000000001E-2</v>
      </c>
      <c r="I671" s="215">
        <f>IF(OR(B671="",C671=""),"",IFERROR(IFERROR(INDEX(Vöruskrá!L:L,MATCH(B671,Vöruskrá!B:B,0)),0)*C671/100000,""))</f>
        <v>0</v>
      </c>
      <c r="J671" s="215">
        <f>IF(OR(B671="",C671=""),"",IFERROR(IFERROR(INDEX(Vöruskrá!M:M,MATCH(B671,Vöruskrá!B:B,0)),0)*C671/100000,""))</f>
        <v>0.50767200000000001</v>
      </c>
      <c r="K671" s="215">
        <f>IF(OR(B671="",C671=""),"",IFERROR(IFERROR(INDEX(Vöruskrá!N:N,MATCH(B671,Vöruskrá!B:B,0)),0)*C671/100000,""))</f>
        <v>0.49741599999999997</v>
      </c>
      <c r="L671" s="215">
        <f>IF(OR(B671="",C671=""),"",IFERROR(IFERROR(INDEX(Vöruskrá!O:O,MATCH(B671,Vöruskrá!B:B,0)),0)*C671/100000,""))</f>
        <v>5.1279999999999999E-2</v>
      </c>
      <c r="M671" s="215">
        <f>IF(OR(B671="",C671=""),"",IFERROR(IFERROR(INDEX(Vöruskrá!P:P,MATCH(B671,Vöruskrá!B:B,0)),0)*C671/100000,""))</f>
        <v>0</v>
      </c>
      <c r="N671" s="215">
        <f>IF(OR(B671="",C671=""),"",IFERROR(IFERROR(INDEX(Vöruskrá!Q:Q,MATCH(B671,Vöruskrá!B:B,0)),0)*C671/100000,""))</f>
        <v>0</v>
      </c>
      <c r="O671" s="216">
        <f>IF(OR(B671="",C671=""),"",IFERROR(C671/1000*IFERROR(INDEX(Vöruskrá!R:R,MATCH(B671,Vöruskrá!B:B,0)),0)/1000,""))</f>
        <v>0</v>
      </c>
      <c r="P671" s="217"/>
      <c r="Q671" s="204"/>
      <c r="R671" s="6"/>
    </row>
    <row r="672" spans="1:18">
      <c r="A672" s="219"/>
      <c r="B672" s="219" t="s">
        <v>500</v>
      </c>
      <c r="C672" s="220">
        <v>10256</v>
      </c>
      <c r="D672" s="214" t="str">
        <f>IF(B672="","",IFERROR(INDEX(Vöruskrá!F:F,MATCH(B672,Vöruskrá!B:B,0)),""))</f>
        <v>Ferskir tómatar</v>
      </c>
      <c r="E672" s="214" t="str">
        <f>IF(B672="","",IFERROR(IF(INDEX(Vöruskrá!G:G,MATCH(B672,Vöruskrá!B:B,0))="","Engir skráðir",INDEX(Vöruskrá!G:G,MATCH(B672,Vöruskrá!B:B,0))),"Engir skráðir"))</f>
        <v>Engir</v>
      </c>
      <c r="F672" s="214">
        <f>IF(B672="","",IFERROR(INDEX(Vöruskrá!H:H,MATCH(B672,Vöruskrá!B:B,0)),""))</f>
        <v>0</v>
      </c>
      <c r="G672" s="215">
        <f>IF(OR(B672="",C672=""),"",IFERROR(IFERROR(INDEX(Vöruskrá!J:J,MATCH(B672,Vöruskrá!B:B,0)),0)*C672/100000,""))</f>
        <v>1.8460799999999999</v>
      </c>
      <c r="H672" s="215">
        <f>IF(OR(B672="",C672=""),"",IFERROR(IFERROR(INDEX(Vöruskrá!K:K,MATCH(B672,Vöruskrá!B:B,0)),0)*C672/100000,""))</f>
        <v>2.0512000000000002E-2</v>
      </c>
      <c r="I672" s="215">
        <f>IF(OR(B672="",C672=""),"",IFERROR(IFERROR(INDEX(Vöruskrá!L:L,MATCH(B672,Vöruskrá!B:B,0)),0)*C672/100000,""))</f>
        <v>0</v>
      </c>
      <c r="J672" s="215">
        <f>IF(OR(B672="",C672=""),"",IFERROR(IFERROR(INDEX(Vöruskrá!M:M,MATCH(B672,Vöruskrá!B:B,0)),0)*C672/100000,""))</f>
        <v>0.39998400000000001</v>
      </c>
      <c r="K672" s="215">
        <f>IF(OR(B672="",C672=""),"",IFERROR(IFERROR(INDEX(Vöruskrá!N:N,MATCH(B672,Vöruskrá!B:B,0)),0)*C672/100000,""))</f>
        <v>0.266656</v>
      </c>
      <c r="L672" s="215">
        <f>IF(OR(B672="",C672=""),"",IFERROR(IFERROR(INDEX(Vöruskrá!O:O,MATCH(B672,Vöruskrá!B:B,0)),0)*C672/100000,""))</f>
        <v>9.2303999999999997E-2</v>
      </c>
      <c r="M672" s="215">
        <f>IF(OR(B672="",C672=""),"",IFERROR(IFERROR(INDEX(Vöruskrá!P:P,MATCH(B672,Vöruskrá!B:B,0)),0)*C672/100000,""))</f>
        <v>0</v>
      </c>
      <c r="N672" s="215">
        <f>IF(OR(B672="",C672=""),"",IFERROR(IFERROR(INDEX(Vöruskrá!Q:Q,MATCH(B672,Vöruskrá!B:B,0)),0)*C672/100000,""))</f>
        <v>0.12307199999999999</v>
      </c>
      <c r="O672" s="216">
        <f>IF(OR(B672="",C672=""),"",IFERROR(C672/1000*IFERROR(INDEX(Vöruskrá!R:R,MATCH(B672,Vöruskrá!B:B,0)),0)/1000,""))</f>
        <v>0</v>
      </c>
      <c r="P672" s="219"/>
      <c r="Q672" s="203"/>
      <c r="R672" s="27"/>
    </row>
    <row r="673" spans="1:18">
      <c r="A673" s="217"/>
      <c r="B673" s="217" t="s">
        <v>1010</v>
      </c>
      <c r="C673" s="218">
        <v>5128</v>
      </c>
      <c r="D673" s="214" t="str">
        <f>IF(B673="","",IFERROR(INDEX(Vöruskrá!F:F,MATCH(B673,Vöruskrá!B:B,0)),""))</f>
        <v>Laukur</v>
      </c>
      <c r="E673" s="214" t="str">
        <f>IF(B673="","",IFERROR(IF(INDEX(Vöruskrá!G:G,MATCH(B673,Vöruskrá!B:B,0))="","Engir skráðir",INDEX(Vöruskrá!G:G,MATCH(B673,Vöruskrá!B:B,0))),"Engir skráðir"))</f>
        <v>Engir skráðir</v>
      </c>
      <c r="F673" s="214">
        <f>IF(B673="","",IFERROR(INDEX(Vöruskrá!H:H,MATCH(B673,Vöruskrá!B:B,0)),""))</f>
        <v>0</v>
      </c>
      <c r="G673" s="215">
        <f>IF(OR(B673="",C673=""),"",IFERROR(IFERROR(INDEX(Vöruskrá!J:J,MATCH(B673,Vöruskrá!B:B,0)),0)*C673/100000,""))</f>
        <v>2.0512000000000001</v>
      </c>
      <c r="H673" s="215">
        <f>IF(OR(B673="",C673=""),"",IFERROR(IFERROR(INDEX(Vöruskrá!K:K,MATCH(B673,Vöruskrá!B:B,0)),0)*C673/100000,""))</f>
        <v>5.1280000000000006E-3</v>
      </c>
      <c r="I673" s="215">
        <f>IF(OR(B673="",C673=""),"",IFERROR(IFERROR(INDEX(Vöruskrá!L:L,MATCH(B673,Vöruskrá!B:B,0)),0)*C673/100000,""))</f>
        <v>0</v>
      </c>
      <c r="J673" s="215">
        <f>IF(OR(B673="",C673=""),"",IFERROR(IFERROR(INDEX(Vöruskrá!M:M,MATCH(B673,Vöruskrá!B:B,0)),0)*C673/100000,""))</f>
        <v>0.47690399999999999</v>
      </c>
      <c r="K673" s="215">
        <f>IF(OR(B673="",C673=""),"",IFERROR(IFERROR(INDEX(Vöruskrá!N:N,MATCH(B673,Vöruskrá!B:B,0)),0)*C673/100000,""))</f>
        <v>0.21537600000000001</v>
      </c>
      <c r="L673" s="215">
        <f>IF(OR(B673="",C673=""),"",IFERROR(IFERROR(INDEX(Vöruskrá!O:O,MATCH(B673,Vöruskrá!B:B,0)),0)*C673/100000,""))</f>
        <v>5.6408E-2</v>
      </c>
      <c r="M673" s="215">
        <f>IF(OR(B673="",C673=""),"",IFERROR(IFERROR(INDEX(Vöruskrá!P:P,MATCH(B673,Vöruskrá!B:B,0)),0)*C673/100000,""))</f>
        <v>0</v>
      </c>
      <c r="N673" s="215">
        <f>IF(OR(B673="",C673=""),"",IFERROR(IFERROR(INDEX(Vöruskrá!Q:Q,MATCH(B673,Vöruskrá!B:B,0)),0)*C673/100000,""))</f>
        <v>8.7176000000000003E-2</v>
      </c>
      <c r="O673" s="216">
        <f>IF(OR(B673="",C673=""),"",IFERROR(C673/1000*IFERROR(INDEX(Vöruskrá!R:R,MATCH(B673,Vöruskrá!B:B,0)),0)/1000,""))</f>
        <v>0</v>
      </c>
      <c r="P673" s="217"/>
      <c r="Q673" s="204"/>
      <c r="R673" s="6"/>
    </row>
    <row r="674" spans="1:18">
      <c r="A674" s="219"/>
      <c r="B674" s="219" t="s">
        <v>1405</v>
      </c>
      <c r="C674" s="220">
        <v>5128</v>
      </c>
      <c r="D674" s="214" t="str">
        <f>IF(B674="","",IFERROR(INDEX(Vöruskrá!F:F,MATCH(B674,Vöruskrá!B:B,0)),""))</f>
        <v>Repjuolía, vatn, sykur, edik, dijon **sinnep** (vatn, **sinnep**sfræ (19%), edik, pipar, túrmerik, sýrustillir (E330)), salt, umbreytt sterkja, rotvarnarefni (E202), bindiefni (E415, E412)</v>
      </c>
      <c r="E674" s="214" t="str">
        <f>IF(B674="","",IFERROR(IF(INDEX(Vöruskrá!G:G,MATCH(B674,Vöruskrá!B:B,0))="","Engir skráðir",INDEX(Vöruskrá!G:G,MATCH(B674,Vöruskrá!B:B,0))),"Engir skráðir"))</f>
        <v>Sinnep</v>
      </c>
      <c r="F674" s="214">
        <f>IF(B674="","",IFERROR(INDEX(Vöruskrá!H:H,MATCH(B674,Vöruskrá!B:B,0)),""))</f>
        <v>0</v>
      </c>
      <c r="G674" s="215">
        <f>IF(OR(B674="",C674=""),"",IFERROR(IFERROR(INDEX(Vöruskrá!J:J,MATCH(B674,Vöruskrá!B:B,0)),0)*C674/100000,""))</f>
        <v>32.357680000000002</v>
      </c>
      <c r="H674" s="215">
        <f>IF(OR(B674="",C674=""),"",IFERROR(IFERROR(INDEX(Vöruskrá!K:K,MATCH(B674,Vöruskrá!B:B,0)),0)*C674/100000,""))</f>
        <v>3.5895999999999999</v>
      </c>
      <c r="I674" s="215">
        <f>IF(OR(B674="",C674=""),"",IFERROR(IFERROR(INDEX(Vöruskrá!L:L,MATCH(B674,Vöruskrá!B:B,0)),0)*C674/100000,""))</f>
        <v>0.24101600000000001</v>
      </c>
      <c r="J674" s="215">
        <f>IF(OR(B674="",C674=""),"",IFERROR(IFERROR(INDEX(Vöruskrá!M:M,MATCH(B674,Vöruskrá!B:B,0)),0)*C674/100000,""))</f>
        <v>0.12307199999999999</v>
      </c>
      <c r="K674" s="215">
        <f>IF(OR(B674="",C674=""),"",IFERROR(IFERROR(INDEX(Vöruskrá!N:N,MATCH(B674,Vöruskrá!B:B,0)),0)*C674/100000,""))</f>
        <v>7.6920000000000002E-2</v>
      </c>
      <c r="L674" s="215">
        <f>IF(OR(B674="",C674=""),"",IFERROR(IFERROR(INDEX(Vöruskrá!O:O,MATCH(B674,Vöruskrá!B:B,0)),0)*C674/100000,""))</f>
        <v>5.1280000000000006E-3</v>
      </c>
      <c r="M674" s="215">
        <f>IF(OR(B674="",C674=""),"",IFERROR(IFERROR(INDEX(Vöruskrá!P:P,MATCH(B674,Vöruskrá!B:B,0)),0)*C674/100000,""))</f>
        <v>5.1279999999999999E-2</v>
      </c>
      <c r="N674" s="215">
        <f>IF(OR(B674="",C674=""),"",IFERROR(IFERROR(INDEX(Vöruskrá!Q:Q,MATCH(B674,Vöruskrá!B:B,0)),0)*C674/100000,""))</f>
        <v>0</v>
      </c>
      <c r="O674" s="216">
        <f>IF(OR(B674="",C674=""),"",IFERROR(C674/1000*IFERROR(INDEX(Vöruskrá!R:R,MATCH(B674,Vöruskrá!B:B,0)),0)/1000,""))</f>
        <v>0</v>
      </c>
      <c r="P674" s="219"/>
      <c r="Q674" s="203"/>
      <c r="R674" s="27"/>
    </row>
    <row r="675" spans="1:18">
      <c r="A675" s="217"/>
      <c r="B675" s="217" t="s">
        <v>1157</v>
      </c>
      <c r="C675" s="218">
        <v>2051</v>
      </c>
      <c r="D675" s="214" t="str">
        <f>IF(B675="","",IFERROR(INDEX(Vöruskrá!F:F,MATCH(B675,Vöruskrá!B:B,0)),""))</f>
        <v>Vatn, **sinnep**sfræ, edik, salt, rotvarnarefni (**súlfít**)</v>
      </c>
      <c r="E675" s="214" t="str">
        <f>IF(B675="","",IFERROR(IF(INDEX(Vöruskrá!G:G,MATCH(B675,Vöruskrá!B:B,0))="","Engir skráðir",INDEX(Vöruskrá!G:G,MATCH(B675,Vöruskrá!B:B,0))),"Engir skráðir"))</f>
        <v>Sinnep, súlfít</v>
      </c>
      <c r="F675" s="214">
        <f>IF(B675="","",IFERROR(INDEX(Vöruskrá!H:H,MATCH(B675,Vöruskrá!B:B,0)),""))</f>
        <v>0</v>
      </c>
      <c r="G675" s="215">
        <f>IF(OR(B675="",C675=""),"",IFERROR(IFERROR(INDEX(Vöruskrá!J:J,MATCH(B675,Vöruskrá!B:B,0)),0)*C675/100000,""))</f>
        <v>2.6663000000000001</v>
      </c>
      <c r="H675" s="215">
        <f>IF(OR(B675="",C675=""),"",IFERROR(IFERROR(INDEX(Vöruskrá!K:K,MATCH(B675,Vöruskrá!B:B,0)),0)*C675/100000,""))</f>
        <v>0.16408</v>
      </c>
      <c r="I675" s="215">
        <f>IF(OR(B675="",C675=""),"",IFERROR(IFERROR(INDEX(Vöruskrá!L:L,MATCH(B675,Vöruskrá!B:B,0)),0)*C675/100000,""))</f>
        <v>1.0255E-2</v>
      </c>
      <c r="J675" s="215">
        <f>IF(OR(B675="",C675=""),"",IFERROR(IFERROR(INDEX(Vöruskrá!M:M,MATCH(B675,Vöruskrá!B:B,0)),0)*C675/100000,""))</f>
        <v>0.12306</v>
      </c>
      <c r="K675" s="215">
        <f>IF(OR(B675="",C675=""),"",IFERROR(IFERROR(INDEX(Vöruskrá!N:N,MATCH(B675,Vöruskrá!B:B,0)),0)*C675/100000,""))</f>
        <v>4.1020000000000001E-2</v>
      </c>
      <c r="L675" s="215">
        <f>IF(OR(B675="",C675=""),"",IFERROR(IFERROR(INDEX(Vöruskrá!O:O,MATCH(B675,Vöruskrá!B:B,0)),0)*C675/100000,""))</f>
        <v>0.12306</v>
      </c>
      <c r="M675" s="215">
        <f>IF(OR(B675="",C675=""),"",IFERROR(IFERROR(INDEX(Vöruskrá!P:P,MATCH(B675,Vöruskrá!B:B,0)),0)*C675/100000,""))</f>
        <v>9.2295000000000002E-2</v>
      </c>
      <c r="N675" s="215">
        <f>IF(OR(B675="",C675=""),"",IFERROR(IFERROR(INDEX(Vöruskrá!Q:Q,MATCH(B675,Vöruskrá!B:B,0)),0)*C675/100000,""))</f>
        <v>6.1530000000000001E-2</v>
      </c>
      <c r="O675" s="216">
        <f>IF(OR(B675="",C675=""),"",IFERROR(C675/1000*IFERROR(INDEX(Vöruskrá!R:R,MATCH(B675,Vöruskrá!B:B,0)),0)/1000,""))</f>
        <v>0</v>
      </c>
      <c r="P675" s="217"/>
      <c r="Q675" s="204"/>
      <c r="R675" s="6"/>
    </row>
    <row r="676" spans="1:18">
      <c r="A676" s="219"/>
      <c r="B676" s="219" t="s">
        <v>299</v>
      </c>
      <c r="C676" s="220">
        <v>513</v>
      </c>
      <c r="D676" s="214" t="str">
        <f>IF(B676="","",IFERROR(INDEX(Vöruskrá!F:F,MATCH(B676,Vöruskrá!B:B,0)),""))</f>
        <v>Salt (salt, kekkjavarnarefni E535, lyftiefni E500).</v>
      </c>
      <c r="E676" s="214" t="str">
        <f>IF(B676="","",IFERROR(IF(INDEX(Vöruskrá!G:G,MATCH(B676,Vöruskrá!B:B,0))="","Engir skráðir",INDEX(Vöruskrá!G:G,MATCH(B676,Vöruskrá!B:B,0))),"Engir skráðir"))</f>
        <v>Engir skráðir</v>
      </c>
      <c r="F676" s="214" t="str">
        <f>IF(B676="","",IFERROR(INDEX(Vöruskrá!H:H,MATCH(B676,Vöruskrá!B:B,0)),""))</f>
        <v>Framleitt á svæði þar sem unnið er með mjólk, glúten, egg, sesam, sellerí, soja og sinnep.</v>
      </c>
      <c r="G676" s="215">
        <f>IF(OR(B676="",C676=""),"",IFERROR(IFERROR(INDEX(Vöruskrá!J:J,MATCH(B676,Vöruskrá!B:B,0)),0)*C676/100000,""))</f>
        <v>0</v>
      </c>
      <c r="H676" s="215">
        <f>IF(OR(B676="",C676=""),"",IFERROR(IFERROR(INDEX(Vöruskrá!K:K,MATCH(B676,Vöruskrá!B:B,0)),0)*C676/100000,""))</f>
        <v>0</v>
      </c>
      <c r="I676" s="215">
        <f>IF(OR(B676="",C676=""),"",IFERROR(IFERROR(INDEX(Vöruskrá!L:L,MATCH(B676,Vöruskrá!B:B,0)),0)*C676/100000,""))</f>
        <v>0</v>
      </c>
      <c r="J676" s="215">
        <f>IF(OR(B676="",C676=""),"",IFERROR(IFERROR(INDEX(Vöruskrá!M:M,MATCH(B676,Vöruskrá!B:B,0)),0)*C676/100000,""))</f>
        <v>0</v>
      </c>
      <c r="K676" s="215">
        <f>IF(OR(B676="",C676=""),"",IFERROR(IFERROR(INDEX(Vöruskrá!N:N,MATCH(B676,Vöruskrá!B:B,0)),0)*C676/100000,""))</f>
        <v>0</v>
      </c>
      <c r="L676" s="215">
        <f>IF(OR(B676="",C676=""),"",IFERROR(IFERROR(INDEX(Vöruskrá!O:O,MATCH(B676,Vöruskrá!B:B,0)),0)*C676/100000,""))</f>
        <v>0</v>
      </c>
      <c r="M676" s="215">
        <f>IF(OR(B676="",C676=""),"",IFERROR(IFERROR(INDEX(Vöruskrá!P:P,MATCH(B676,Vöruskrá!B:B,0)),0)*C676/100000,""))</f>
        <v>0.51300000000000001</v>
      </c>
      <c r="N676" s="215">
        <f>IF(OR(B676="",C676=""),"",IFERROR(IFERROR(INDEX(Vöruskrá!Q:Q,MATCH(B676,Vöruskrá!B:B,0)),0)*C676/100000,""))</f>
        <v>0</v>
      </c>
      <c r="O676" s="216">
        <f>IF(OR(B676="",C676=""),"",IFERROR(C676/1000*IFERROR(INDEX(Vöruskrá!R:R,MATCH(B676,Vöruskrá!B:B,0)),0)/1000,""))</f>
        <v>0</v>
      </c>
      <c r="P676" s="219"/>
      <c r="Q676" s="250"/>
      <c r="R676" s="251"/>
    </row>
    <row r="677" spans="1:18" ht="62.5">
      <c r="A677" s="176" t="s">
        <v>3784</v>
      </c>
      <c r="B677" s="176"/>
      <c r="C677" s="177"/>
      <c r="D677" s="211" t="str">
        <f>_xlfn.TEXTJOIN(" | ",TRUE,D678:D685)</f>
        <v>0 | 0 | 0 | 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v>
      </c>
      <c r="E677" s="211" t="str" cm="1">
        <f t="array" ref="E677">IFERROR(_xlfn.TEXTJOIN(", ",TRUE,_xlfn.UNIQUE(_xlfn._xlws.FILTER(E678:E685,(E678:E685&lt;&gt;"Engir skráðir")*(E678:E685&lt;&gt;"")))),"Engir skráðir")</f>
        <v>Engir</v>
      </c>
      <c r="F677" s="211"/>
      <c r="G677" s="212">
        <f>IFERROR(SUM(G678:G685)/(SUM($C$678:$C$685)/100000),"")</f>
        <v>37.691593084069154</v>
      </c>
      <c r="H677" s="212">
        <f>IFERROR(SUM(H678:H685)/(SUM($C$678:$C$685)/100000),"")</f>
        <v>1.9375756242437574</v>
      </c>
      <c r="I677" s="212">
        <f>IFERROR(SUM(I678:I685)/(SUM($C$678:$C$685)/100000),"")</f>
        <v>1.5515274847251528</v>
      </c>
      <c r="J677" s="212">
        <f>IFERROR(SUM(J678:J685)/(SUM($C$678:$C$685)/100000),"")</f>
        <v>4.4991750082499173</v>
      </c>
      <c r="K677" s="212">
        <f>IFERROR(SUM(K678:K685)/(SUM($C$678:$C$685)/100000),"")</f>
        <v>1.0391736082639171</v>
      </c>
      <c r="L677" s="212">
        <f>IFERROR(SUM(L678:L685)/(SUM($C$678:$C$685)/100000),"")</f>
        <v>0.66906030939690597</v>
      </c>
      <c r="M677" s="212">
        <f>IFERROR(SUM(M678:M685)/(SUM($C$678:$C$685)/100000),"")</f>
        <v>1.3645623543764562</v>
      </c>
      <c r="N677" s="212">
        <f>IFERROR(SUM(N678:N685)/(SUM($C$678:$C$685)/100000),"")</f>
        <v>0.14513854861451383</v>
      </c>
      <c r="O677" s="213" t="str">
        <f>IF(OR(B677="",C677=""),"",IFERROR(C677/1000*IFERROR(INDEX(Vöruskrá!R:R,MATCH(B677,Vöruskrá!B:B,0)),0)/1000,""))</f>
        <v/>
      </c>
      <c r="P677" s="245" t="s">
        <v>3785</v>
      </c>
      <c r="Q677" s="248" t="s">
        <v>3947</v>
      </c>
      <c r="R677" s="247" t="s">
        <v>3948</v>
      </c>
    </row>
    <row r="678" spans="1:18">
      <c r="A678" s="217"/>
      <c r="B678" s="217" t="s">
        <v>3673</v>
      </c>
      <c r="C678" s="218">
        <v>29028</v>
      </c>
      <c r="D678" s="214">
        <f>IF(B678="","",IFERROR(INDEX(Vöruskrá!F:F,MATCH(B678,Vöruskrá!B:B,0)),""))</f>
        <v>0</v>
      </c>
      <c r="E678" s="214" t="str">
        <f>IF(B678="","",IFERROR(IF(INDEX(Vöruskrá!G:G,MATCH(B678,Vöruskrá!B:B,0))="","Engir skráðir",INDEX(Vöruskrá!G:G,MATCH(B678,Vöruskrá!B:B,0))),"Engir skráðir"))</f>
        <v>Engir skráðir</v>
      </c>
      <c r="F678" s="214">
        <f>IF(B678="","",IFERROR(INDEX(Vöruskrá!H:H,MATCH(B678,Vöruskrá!B:B,0)),""))</f>
        <v>0</v>
      </c>
      <c r="G678" s="215">
        <f>IF(OR(B678="",C678=""),"",IFERROR(IFERROR(INDEX(Vöruskrá!J:J,MATCH(B678,Vöruskrá!B:B,0)),0)*C678/100000,""))</f>
        <v>0</v>
      </c>
      <c r="H678" s="215">
        <f>IF(OR(B678="",C678=""),"",IFERROR(IFERROR(INDEX(Vöruskrá!K:K,MATCH(B678,Vöruskrá!B:B,0)),0)*C678/100000,""))</f>
        <v>0</v>
      </c>
      <c r="I678" s="215">
        <f>IF(OR(B678="",C678=""),"",IFERROR(IFERROR(INDEX(Vöruskrá!L:L,MATCH(B678,Vöruskrá!B:B,0)),0)*C678/100000,""))</f>
        <v>0</v>
      </c>
      <c r="J678" s="215">
        <f>IF(OR(B678="",C678=""),"",IFERROR(IFERROR(INDEX(Vöruskrá!M:M,MATCH(B678,Vöruskrá!B:B,0)),0)*C678/100000,""))</f>
        <v>0</v>
      </c>
      <c r="K678" s="215">
        <f>IF(OR(B678="",C678=""),"",IFERROR(IFERROR(INDEX(Vöruskrá!N:N,MATCH(B678,Vöruskrá!B:B,0)),0)*C678/100000,""))</f>
        <v>0</v>
      </c>
      <c r="L678" s="215">
        <f>IF(OR(B678="",C678=""),"",IFERROR(IFERROR(INDEX(Vöruskrá!O:O,MATCH(B678,Vöruskrá!B:B,0)),0)*C678/100000,""))</f>
        <v>0</v>
      </c>
      <c r="M678" s="215">
        <f>IF(OR(B678="",C678=""),"",IFERROR(IFERROR(INDEX(Vöruskrá!P:P,MATCH(B678,Vöruskrá!B:B,0)),0)*C678/100000,""))</f>
        <v>0</v>
      </c>
      <c r="N678" s="215">
        <f>IF(OR(B678="",C678=""),"",IFERROR(IFERROR(INDEX(Vöruskrá!Q:Q,MATCH(B678,Vöruskrá!B:B,0)),0)*C678/100000,""))</f>
        <v>0</v>
      </c>
      <c r="O678" s="216">
        <f>IF(OR(B678="",C678=""),"",IFERROR(C678/1000*IFERROR(INDEX(Vöruskrá!R:R,MATCH(B678,Vöruskrá!B:B,0)),0)/1000,""))</f>
        <v>0</v>
      </c>
      <c r="P678" s="217"/>
      <c r="Q678" s="252"/>
      <c r="R678" s="253"/>
    </row>
    <row r="679" spans="1:18">
      <c r="A679" s="219"/>
      <c r="B679" s="219" t="s">
        <v>3658</v>
      </c>
      <c r="C679" s="220">
        <v>14514</v>
      </c>
      <c r="D679" s="214">
        <f>IF(B679="","",IFERROR(INDEX(Vöruskrá!F:F,MATCH(B679,Vöruskrá!B:B,0)),""))</f>
        <v>0</v>
      </c>
      <c r="E679" s="214" t="str">
        <f>IF(B679="","",IFERROR(IF(INDEX(Vöruskrá!G:G,MATCH(B679,Vöruskrá!B:B,0))="","Engir skráðir",INDEX(Vöruskrá!G:G,MATCH(B679,Vöruskrá!B:B,0))),"Engir skráðir"))</f>
        <v>Engir skráðir</v>
      </c>
      <c r="F679" s="214">
        <f>IF(B679="","",IFERROR(INDEX(Vöruskrá!H:H,MATCH(B679,Vöruskrá!B:B,0)),""))</f>
        <v>0</v>
      </c>
      <c r="G679" s="215">
        <f>IF(OR(B679="",C679=""),"",IFERROR(IFERROR(INDEX(Vöruskrá!J:J,MATCH(B679,Vöruskrá!B:B,0)),0)*C679/100000,""))</f>
        <v>0</v>
      </c>
      <c r="H679" s="215">
        <f>IF(OR(B679="",C679=""),"",IFERROR(IFERROR(INDEX(Vöruskrá!K:K,MATCH(B679,Vöruskrá!B:B,0)),0)*C679/100000,""))</f>
        <v>0</v>
      </c>
      <c r="I679" s="215">
        <f>IF(OR(B679="",C679=""),"",IFERROR(IFERROR(INDEX(Vöruskrá!L:L,MATCH(B679,Vöruskrá!B:B,0)),0)*C679/100000,""))</f>
        <v>0</v>
      </c>
      <c r="J679" s="215">
        <f>IF(OR(B679="",C679=""),"",IFERROR(IFERROR(INDEX(Vöruskrá!M:M,MATCH(B679,Vöruskrá!B:B,0)),0)*C679/100000,""))</f>
        <v>0</v>
      </c>
      <c r="K679" s="215">
        <f>IF(OR(B679="",C679=""),"",IFERROR(IFERROR(INDEX(Vöruskrá!N:N,MATCH(B679,Vöruskrá!B:B,0)),0)*C679/100000,""))</f>
        <v>0</v>
      </c>
      <c r="L679" s="215">
        <f>IF(OR(B679="",C679=""),"",IFERROR(IFERROR(INDEX(Vöruskrá!O:O,MATCH(B679,Vöruskrá!B:B,0)),0)*C679/100000,""))</f>
        <v>0</v>
      </c>
      <c r="M679" s="215">
        <f>IF(OR(B679="",C679=""),"",IFERROR(IFERROR(INDEX(Vöruskrá!P:P,MATCH(B679,Vöruskrá!B:B,0)),0)*C679/100000,""))</f>
        <v>0</v>
      </c>
      <c r="N679" s="215">
        <f>IF(OR(B679="",C679=""),"",IFERROR(IFERROR(INDEX(Vöruskrá!Q:Q,MATCH(B679,Vöruskrá!B:B,0)),0)*C679/100000,""))</f>
        <v>0</v>
      </c>
      <c r="O679" s="216">
        <f>IF(OR(B679="",C679=""),"",IFERROR(C679/1000*IFERROR(INDEX(Vöruskrá!R:R,MATCH(B679,Vöruskrá!B:B,0)),0)/1000,""))</f>
        <v>0</v>
      </c>
      <c r="P679" s="219"/>
      <c r="Q679" s="204"/>
      <c r="R679" s="6"/>
    </row>
    <row r="680" spans="1:18">
      <c r="A680" s="217"/>
      <c r="B680" s="217" t="s">
        <v>3657</v>
      </c>
      <c r="C680" s="218">
        <v>18142</v>
      </c>
      <c r="D680" s="214">
        <f>IF(B680="","",IFERROR(INDEX(Vöruskrá!F:F,MATCH(B680,Vöruskrá!B:B,0)),""))</f>
        <v>0</v>
      </c>
      <c r="E680" s="214" t="str">
        <f>IF(B680="","",IFERROR(IF(INDEX(Vöruskrá!G:G,MATCH(B680,Vöruskrá!B:B,0))="","Engir skráðir",INDEX(Vöruskrá!G:G,MATCH(B680,Vöruskrá!B:B,0))),"Engir skráðir"))</f>
        <v>Engir skráðir</v>
      </c>
      <c r="F680" s="214">
        <f>IF(B680="","",IFERROR(INDEX(Vöruskrá!H:H,MATCH(B680,Vöruskrá!B:B,0)),""))</f>
        <v>0</v>
      </c>
      <c r="G680" s="215">
        <f>IF(OR(B680="",C680=""),"",IFERROR(IFERROR(INDEX(Vöruskrá!J:J,MATCH(B680,Vöruskrá!B:B,0)),0)*C680/100000,""))</f>
        <v>0</v>
      </c>
      <c r="H680" s="215">
        <f>IF(OR(B680="",C680=""),"",IFERROR(IFERROR(INDEX(Vöruskrá!K:K,MATCH(B680,Vöruskrá!B:B,0)),0)*C680/100000,""))</f>
        <v>0</v>
      </c>
      <c r="I680" s="215">
        <f>IF(OR(B680="",C680=""),"",IFERROR(IFERROR(INDEX(Vöruskrá!L:L,MATCH(B680,Vöruskrá!B:B,0)),0)*C680/100000,""))</f>
        <v>0</v>
      </c>
      <c r="J680" s="215">
        <f>IF(OR(B680="",C680=""),"",IFERROR(IFERROR(INDEX(Vöruskrá!M:M,MATCH(B680,Vöruskrá!B:B,0)),0)*C680/100000,""))</f>
        <v>0</v>
      </c>
      <c r="K680" s="215">
        <f>IF(OR(B680="",C680=""),"",IFERROR(IFERROR(INDEX(Vöruskrá!N:N,MATCH(B680,Vöruskrá!B:B,0)),0)*C680/100000,""))</f>
        <v>0</v>
      </c>
      <c r="L680" s="215">
        <f>IF(OR(B680="",C680=""),"",IFERROR(IFERROR(INDEX(Vöruskrá!O:O,MATCH(B680,Vöruskrá!B:B,0)),0)*C680/100000,""))</f>
        <v>0</v>
      </c>
      <c r="M680" s="215">
        <f>IF(OR(B680="",C680=""),"",IFERROR(IFERROR(INDEX(Vöruskrá!P:P,MATCH(B680,Vöruskrá!B:B,0)),0)*C680/100000,""))</f>
        <v>0</v>
      </c>
      <c r="N680" s="215">
        <f>IF(OR(B680="",C680=""),"",IFERROR(IFERROR(INDEX(Vöruskrá!Q:Q,MATCH(B680,Vöruskrá!B:B,0)),0)*C680/100000,""))</f>
        <v>0</v>
      </c>
      <c r="O680" s="216">
        <f>IF(OR(B680="",C680=""),"",IFERROR(C680/1000*IFERROR(INDEX(Vöruskrá!R:R,MATCH(B680,Vöruskrá!B:B,0)),0)/1000,""))</f>
        <v>0</v>
      </c>
      <c r="P680" s="217"/>
      <c r="Q680" s="203"/>
      <c r="R680" s="27"/>
    </row>
    <row r="681" spans="1:18">
      <c r="A681" s="219"/>
      <c r="B681" s="219" t="s">
        <v>743</v>
      </c>
      <c r="C681" s="220">
        <v>21771</v>
      </c>
      <c r="D681" s="214" t="str">
        <f>IF(B681="","",IFERROR(INDEX(Vöruskrá!F:F,MATCH(B681,Vöruskrá!B:B,0)),""))</f>
        <v>Tómatar 100%.</v>
      </c>
      <c r="E681" s="214" t="str">
        <f>IF(B681="","",IFERROR(IF(INDEX(Vöruskrá!G:G,MATCH(B681,Vöruskrá!B:B,0))="","Engir skráðir",INDEX(Vöruskrá!G:G,MATCH(B681,Vöruskrá!B:B,0))),"Engir skráðir"))</f>
        <v>Engir skráðir</v>
      </c>
      <c r="F681" s="214">
        <f>IF(B681="","",IFERROR(INDEX(Vöruskrá!H:H,MATCH(B681,Vöruskrá!B:B,0)),""))</f>
        <v>0</v>
      </c>
      <c r="G681" s="215">
        <f>IF(OR(B681="",C681=""),"",IFERROR(IFERROR(INDEX(Vöruskrá!J:J,MATCH(B681,Vöruskrá!B:B,0)),0)*C681/100000,""))</f>
        <v>6.0958800000000002</v>
      </c>
      <c r="H681" s="215">
        <f>IF(OR(B681="",C681=""),"",IFERROR(IFERROR(INDEX(Vöruskrá!K:K,MATCH(B681,Vöruskrá!B:B,0)),0)*C681/100000,""))</f>
        <v>2.1770999999999999E-2</v>
      </c>
      <c r="I681" s="215">
        <f>IF(OR(B681="",C681=""),"",IFERROR(IFERROR(INDEX(Vöruskrá!L:L,MATCH(B681,Vöruskrá!B:B,0)),0)*C681/100000,""))</f>
        <v>0</v>
      </c>
      <c r="J681" s="215">
        <f>IF(OR(B681="",C681=""),"",IFERROR(IFERROR(INDEX(Vöruskrá!M:M,MATCH(B681,Vöruskrá!B:B,0)),0)*C681/100000,""))</f>
        <v>1.0885499999999999</v>
      </c>
      <c r="K681" s="215">
        <f>IF(OR(B681="",C681=""),"",IFERROR(IFERROR(INDEX(Vöruskrá!N:N,MATCH(B681,Vöruskrá!B:B,0)),0)*C681/100000,""))</f>
        <v>0.74021399999999993</v>
      </c>
      <c r="L681" s="215">
        <f>IF(OR(B681="",C681=""),"",IFERROR(IFERROR(INDEX(Vöruskrá!O:O,MATCH(B681,Vöruskrá!B:B,0)),0)*C681/100000,""))</f>
        <v>0.32656499999999999</v>
      </c>
      <c r="M681" s="215">
        <f>IF(OR(B681="",C681=""),"",IFERROR(IFERROR(INDEX(Vöruskrá!P:P,MATCH(B681,Vöruskrá!B:B,0)),0)*C681/100000,""))</f>
        <v>0</v>
      </c>
      <c r="N681" s="215">
        <f>IF(OR(B681="",C681=""),"",IFERROR(IFERROR(INDEX(Vöruskrá!Q:Q,MATCH(B681,Vöruskrá!B:B,0)),0)*C681/100000,""))</f>
        <v>0</v>
      </c>
      <c r="O681" s="216">
        <f>IF(OR(B681="",C681=""),"",IFERROR(C681/1000*IFERROR(INDEX(Vöruskrá!R:R,MATCH(B681,Vöruskrá!B:B,0)),0)/1000,""))</f>
        <v>0</v>
      </c>
      <c r="P681" s="219"/>
      <c r="Q681" s="204"/>
      <c r="R681" s="6"/>
    </row>
    <row r="682" spans="1:18">
      <c r="A682" s="217"/>
      <c r="B682" s="217" t="s">
        <v>489</v>
      </c>
      <c r="C682" s="218">
        <v>1451</v>
      </c>
      <c r="D682" s="214" t="str">
        <f>IF(B682="","",IFERROR(INDEX(Vöruskrá!F:F,MATCH(B682,Vöruskrá!B:B,0)),""))</f>
        <v>Salt, chilipipar, kúmen, hvítlaukur, svartur pipar, cayennepipar, laukur, engifer, sykur, sýrustillir (sítrónusýra), kekkjavarnarefni (E552), repjuolía, kryddþykkni.</v>
      </c>
      <c r="E682" s="214" t="str">
        <f>IF(B682="","",IFERROR(IF(INDEX(Vöruskrá!G:G,MATCH(B682,Vöruskrá!B:B,0))="","Engir skráðir",INDEX(Vöruskrá!G:G,MATCH(B682,Vöruskrá!B:B,0))),"Engir skráðir"))</f>
        <v>Engir skráðir</v>
      </c>
      <c r="F682" s="214" t="str">
        <f>IF(B682="","",IFERROR(INDEX(Vöruskrá!H:H,MATCH(B682,Vöruskrá!B:B,0)),""))</f>
        <v>Framleitt á svæði þar sem unnið er með glúten, fisk, krabbadýr, lindýr, mjólk, soja, sellerí, sinnep og sesam.</v>
      </c>
      <c r="G682" s="215">
        <f>IF(OR(B682="",C682=""),"",IFERROR(IFERROR(INDEX(Vöruskrá!J:J,MATCH(B682,Vöruskrá!B:B,0)),0)*C682/100000,""))</f>
        <v>3.2212200000000002</v>
      </c>
      <c r="H682" s="215">
        <f>IF(OR(B682="",C682=""),"",IFERROR(IFERROR(INDEX(Vöruskrá!K:K,MATCH(B682,Vöruskrá!B:B,0)),0)*C682/100000,""))</f>
        <v>8.7059999999999998E-2</v>
      </c>
      <c r="I682" s="215">
        <f>IF(OR(B682="",C682=""),"",IFERROR(IFERROR(INDEX(Vöruskrá!L:L,MATCH(B682,Vöruskrá!B:B,0)),0)*C682/100000,""))</f>
        <v>1.3059000000000001E-2</v>
      </c>
      <c r="J682" s="215">
        <f>IF(OR(B682="",C682=""),"",IFERROR(IFERROR(INDEX(Vöruskrá!M:M,MATCH(B682,Vöruskrá!B:B,0)),0)*C682/100000,""))</f>
        <v>0.43530000000000002</v>
      </c>
      <c r="K682" s="215">
        <f>IF(OR(B682="",C682=""),"",IFERROR(IFERROR(INDEX(Vöruskrá!N:N,MATCH(B682,Vöruskrá!B:B,0)),0)*C682/100000,""))</f>
        <v>6.6746E-2</v>
      </c>
      <c r="L682" s="215">
        <f>IF(OR(B682="",C682=""),"",IFERROR(IFERROR(INDEX(Vöruskrá!O:O,MATCH(B682,Vöruskrá!B:B,0)),0)*C682/100000,""))</f>
        <v>0.103021</v>
      </c>
      <c r="M682" s="215">
        <f>IF(OR(B682="",C682=""),"",IFERROR(IFERROR(INDEX(Vöruskrá!P:P,MATCH(B682,Vöruskrá!B:B,0)),0)*C682/100000,""))</f>
        <v>0.65295000000000003</v>
      </c>
      <c r="N682" s="215">
        <f>IF(OR(B682="",C682=""),"",IFERROR(IFERROR(INDEX(Vöruskrá!Q:Q,MATCH(B682,Vöruskrá!B:B,0)),0)*C682/100000,""))</f>
        <v>0</v>
      </c>
      <c r="O682" s="216">
        <f>IF(OR(B682="",C682=""),"",IFERROR(C682/1000*IFERROR(INDEX(Vöruskrá!R:R,MATCH(B682,Vöruskrá!B:B,0)),0)/1000,""))</f>
        <v>0</v>
      </c>
      <c r="P682" s="217"/>
      <c r="Q682" s="203"/>
      <c r="R682" s="27"/>
    </row>
    <row r="683" spans="1:18">
      <c r="A683" s="219"/>
      <c r="B683" s="219" t="s">
        <v>1097</v>
      </c>
      <c r="C683" s="220">
        <v>7257</v>
      </c>
      <c r="D683" s="214" t="str">
        <f>IF(B683="","",IFERROR(INDEX(Vöruskrá!F:F,MATCH(B683,Vöruskrá!B:B,0)),""))</f>
        <v>Maís (Zea mays)</v>
      </c>
      <c r="E683" s="214" t="str">
        <f>IF(B683="","",IFERROR(IF(INDEX(Vöruskrá!G:G,MATCH(B683,Vöruskrá!B:B,0))="","Engir skráðir",INDEX(Vöruskrá!G:G,MATCH(B683,Vöruskrá!B:B,0))),"Engir skráðir"))</f>
        <v>Engir</v>
      </c>
      <c r="F683" s="214" t="str">
        <f>IF(B683="","",IFERROR(INDEX(Vöruskrá!H:H,MATCH(B683,Vöruskrá!B:B,0)),""))</f>
        <v>https://garri.overcastcdn.com/documents/42001141.pdf</v>
      </c>
      <c r="G683" s="215">
        <f>IF(OR(B683="",C683=""),"",IFERROR(IFERROR(INDEX(Vöruskrá!J:J,MATCH(B683,Vöruskrá!B:B,0)),0)*C683/100000,""))</f>
        <v>6.2410199999999998</v>
      </c>
      <c r="H683" s="215">
        <f>IF(OR(B683="",C683=""),"",IFERROR(IFERROR(INDEX(Vöruskrá!K:K,MATCH(B683,Vöruskrá!B:B,0)),0)*C683/100000,""))</f>
        <v>8.7083999999999995E-2</v>
      </c>
      <c r="I683" s="215">
        <f>IF(OR(B683="",C683=""),"",IFERROR(IFERROR(INDEX(Vöruskrá!L:L,MATCH(B683,Vöruskrá!B:B,0)),0)*C683/100000,""))</f>
        <v>1.4514000000000001E-2</v>
      </c>
      <c r="J683" s="215">
        <f>IF(OR(B683="",C683=""),"",IFERROR(IFERROR(INDEX(Vöruskrá!M:M,MATCH(B683,Vöruskrá!B:B,0)),0)*C683/100000,""))</f>
        <v>1.37883</v>
      </c>
      <c r="K683" s="215">
        <f>IF(OR(B683="",C683=""),"",IFERROR(IFERROR(INDEX(Vöruskrá!N:N,MATCH(B683,Vöruskrá!B:B,0)),0)*C683/100000,""))</f>
        <v>0.23222400000000001</v>
      </c>
      <c r="L683" s="215">
        <f>IF(OR(B683="",C683=""),"",IFERROR(IFERROR(INDEX(Vöruskrá!O:O,MATCH(B683,Vöruskrá!B:B,0)),0)*C683/100000,""))</f>
        <v>0.23222400000000001</v>
      </c>
      <c r="M683" s="215">
        <f>IF(OR(B683="",C683=""),"",IFERROR(IFERROR(INDEX(Vöruskrá!P:P,MATCH(B683,Vöruskrá!B:B,0)),0)*C683/100000,""))</f>
        <v>7.2570000000000004E-3</v>
      </c>
      <c r="N683" s="215">
        <f>IF(OR(B683="",C683=""),"",IFERROR(IFERROR(INDEX(Vöruskrá!Q:Q,MATCH(B683,Vöruskrá!B:B,0)),0)*C683/100000,""))</f>
        <v>0.14513999999999999</v>
      </c>
      <c r="O683" s="216">
        <f>IF(OR(B683="",C683=""),"",IFERROR(C683/1000*IFERROR(INDEX(Vöruskrá!R:R,MATCH(B683,Vöruskrá!B:B,0)),0)/1000,""))</f>
        <v>0</v>
      </c>
      <c r="P683" s="219"/>
      <c r="Q683" s="204"/>
      <c r="R683" s="6"/>
    </row>
    <row r="684" spans="1:18">
      <c r="A684" s="217"/>
      <c r="B684" s="217" t="s">
        <v>457</v>
      </c>
      <c r="C684" s="218">
        <v>7257</v>
      </c>
      <c r="D684" s="214" t="str">
        <f>IF(B684="","",IFERROR(INDEX(Vöruskrá!F:F,MATCH(B684,Vöruskrá!B:B,0)),""))</f>
        <v>Vatn, kókosolía (24%), umbreytt sterkja, sterkja, sjávarsalt, reyniberjaþykkni, bragðefni, sýrustillir (sítrónusýra), ólífuþykkni, B12-vítamín, litarefni (beta-karótín).</v>
      </c>
      <c r="E684" s="214" t="str">
        <f>IF(B684="","",IFERROR(IF(INDEX(Vöruskrá!G:G,MATCH(B684,Vöruskrá!B:B,0))="","Engir skráðir",INDEX(Vöruskrá!G:G,MATCH(B684,Vöruskrá!B:B,0))),"Engir skráðir"))</f>
        <v>Engir skráðir</v>
      </c>
      <c r="F684" s="214">
        <f>IF(B684="","",IFERROR(INDEX(Vöruskrá!H:H,MATCH(B684,Vöruskrá!B:B,0)),""))</f>
        <v>0</v>
      </c>
      <c r="G684" s="215">
        <f>IF(OR(B684="",C684=""),"",IFERROR(IFERROR(INDEX(Vöruskrá!J:J,MATCH(B684,Vöruskrá!B:B,0)),0)*C684/100000,""))</f>
        <v>22.133849999999999</v>
      </c>
      <c r="H684" s="215">
        <f>IF(OR(B684="",C684=""),"",IFERROR(IFERROR(INDEX(Vöruskrá!K:K,MATCH(B684,Vöruskrá!B:B,0)),0)*C684/100000,""))</f>
        <v>1.7416799999999999</v>
      </c>
      <c r="I684" s="215">
        <f>IF(OR(B684="",C684=""),"",IFERROR(IFERROR(INDEX(Vöruskrá!L:L,MATCH(B684,Vöruskrá!B:B,0)),0)*C684/100000,""))</f>
        <v>1.52397</v>
      </c>
      <c r="J684" s="215">
        <f>IF(OR(B684="",C684=""),"",IFERROR(IFERROR(INDEX(Vöruskrá!M:M,MATCH(B684,Vöruskrá!B:B,0)),0)*C684/100000,""))</f>
        <v>1.5965400000000001</v>
      </c>
      <c r="K684" s="215">
        <f>IF(OR(B684="",C684=""),"",IFERROR(IFERROR(INDEX(Vöruskrá!N:N,MATCH(B684,Vöruskrá!B:B,0)),0)*C684/100000,""))</f>
        <v>0</v>
      </c>
      <c r="L684" s="215">
        <f>IF(OR(B684="",C684=""),"",IFERROR(IFERROR(INDEX(Vöruskrá!O:O,MATCH(B684,Vöruskrá!B:B,0)),0)*C684/100000,""))</f>
        <v>7.2570000000000004E-3</v>
      </c>
      <c r="M684" s="215">
        <f>IF(OR(B684="",C684=""),"",IFERROR(IFERROR(INDEX(Vöruskrá!P:P,MATCH(B684,Vöruskrá!B:B,0)),0)*C684/100000,""))</f>
        <v>0.12336899999999999</v>
      </c>
      <c r="N684" s="215">
        <f>IF(OR(B684="",C684=""),"",IFERROR(IFERROR(INDEX(Vöruskrá!Q:Q,MATCH(B684,Vöruskrá!B:B,0)),0)*C684/100000,""))</f>
        <v>0</v>
      </c>
      <c r="O684" s="216">
        <f>IF(OR(B684="",C684=""),"",IFERROR(C684/1000*IFERROR(INDEX(Vöruskrá!R:R,MATCH(B684,Vöruskrá!B:B,0)),0)/1000,""))</f>
        <v>0</v>
      </c>
      <c r="P684" s="217"/>
      <c r="Q684" s="203"/>
      <c r="R684" s="27"/>
    </row>
    <row r="685" spans="1:18">
      <c r="A685" s="219"/>
      <c r="B685" s="219" t="s">
        <v>299</v>
      </c>
      <c r="C685" s="220">
        <v>581</v>
      </c>
      <c r="D685" s="214" t="str">
        <f>IF(B685="","",IFERROR(INDEX(Vöruskrá!F:F,MATCH(B685,Vöruskrá!B:B,0)),""))</f>
        <v>Salt (salt, kekkjavarnarefni E535, lyftiefni E500).</v>
      </c>
      <c r="E685" s="214" t="str">
        <f>IF(B685="","",IFERROR(IF(INDEX(Vöruskrá!G:G,MATCH(B685,Vöruskrá!B:B,0))="","Engir skráðir",INDEX(Vöruskrá!G:G,MATCH(B685,Vöruskrá!B:B,0))),"Engir skráðir"))</f>
        <v>Engir skráðir</v>
      </c>
      <c r="F685" s="214" t="str">
        <f>IF(B685="","",IFERROR(INDEX(Vöruskrá!H:H,MATCH(B685,Vöruskrá!B:B,0)),""))</f>
        <v>Framleitt á svæði þar sem unnið er með mjólk, glúten, egg, sesam, sellerí, soja og sinnep.</v>
      </c>
      <c r="G685" s="215">
        <f>IF(OR(B685="",C685=""),"",IFERROR(IFERROR(INDEX(Vöruskrá!J:J,MATCH(B685,Vöruskrá!B:B,0)),0)*C685/100000,""))</f>
        <v>0</v>
      </c>
      <c r="H685" s="215">
        <f>IF(OR(B685="",C685=""),"",IFERROR(IFERROR(INDEX(Vöruskrá!K:K,MATCH(B685,Vöruskrá!B:B,0)),0)*C685/100000,""))</f>
        <v>0</v>
      </c>
      <c r="I685" s="215">
        <f>IF(OR(B685="",C685=""),"",IFERROR(IFERROR(INDEX(Vöruskrá!L:L,MATCH(B685,Vöruskrá!B:B,0)),0)*C685/100000,""))</f>
        <v>0</v>
      </c>
      <c r="J685" s="215">
        <f>IF(OR(B685="",C685=""),"",IFERROR(IFERROR(INDEX(Vöruskrá!M:M,MATCH(B685,Vöruskrá!B:B,0)),0)*C685/100000,""))</f>
        <v>0</v>
      </c>
      <c r="K685" s="215">
        <f>IF(OR(B685="",C685=""),"",IFERROR(IFERROR(INDEX(Vöruskrá!N:N,MATCH(B685,Vöruskrá!B:B,0)),0)*C685/100000,""))</f>
        <v>0</v>
      </c>
      <c r="L685" s="215">
        <f>IF(OR(B685="",C685=""),"",IFERROR(IFERROR(INDEX(Vöruskrá!O:O,MATCH(B685,Vöruskrá!B:B,0)),0)*C685/100000,""))</f>
        <v>0</v>
      </c>
      <c r="M685" s="215">
        <f>IF(OR(B685="",C685=""),"",IFERROR(IFERROR(INDEX(Vöruskrá!P:P,MATCH(B685,Vöruskrá!B:B,0)),0)*C685/100000,""))</f>
        <v>0.58099999999999996</v>
      </c>
      <c r="N685" s="215">
        <f>IF(OR(B685="",C685=""),"",IFERROR(IFERROR(INDEX(Vöruskrá!Q:Q,MATCH(B685,Vöruskrá!B:B,0)),0)*C685/100000,""))</f>
        <v>0</v>
      </c>
      <c r="O685" s="216">
        <f>IF(OR(B685="",C685=""),"",IFERROR(C685/1000*IFERROR(INDEX(Vöruskrá!R:R,MATCH(B685,Vöruskrá!B:B,0)),0)/1000,""))</f>
        <v>0</v>
      </c>
      <c r="P685" s="219"/>
      <c r="Q685" s="249"/>
      <c r="R685" s="205"/>
    </row>
    <row r="686" spans="1:18" ht="62.5">
      <c r="A686" s="176" t="s">
        <v>3786</v>
      </c>
      <c r="B686" s="176"/>
      <c r="C686" s="177"/>
      <c r="D686" s="211" t="str">
        <f>_xlfn.TEXTJOIN(" | ",TRUE,D687:D693)</f>
        <v>0 | 0 | 0 | Hvítkál (64%), gulrætur (13%), ananas, gúrka (8%), appelsínusósa (sykur, vatn, sítrónusýra E330, bragðefni, bindiefni E440, rotvarnarefni E202, E211) | Ferskir tómatar | Laukur | 0</v>
      </c>
      <c r="E686" s="211" t="str" cm="1">
        <f t="array" ref="E686">IFERROR(_xlfn.TEXTJOIN(", ",TRUE,_xlfn.UNIQUE(_xlfn._xlws.FILTER(E687:E693,(E687:E693&lt;&gt;"Engir skráðir")*(E687:E693&lt;&gt;"")))),"Engir skráðir")</f>
        <v>Engir</v>
      </c>
      <c r="F686" s="211"/>
      <c r="G686" s="212">
        <f>IFERROR(SUM(G687:G693)/(SUM($C$687:$C$693)/100000),"")</f>
        <v>7.5862800000000004</v>
      </c>
      <c r="H686" s="212">
        <f>IFERROR(SUM(H687:H693)/(SUM($C$687:$C$693)/100000),"")</f>
        <v>3.8794000000000002E-2</v>
      </c>
      <c r="I686" s="212">
        <f>IFERROR(SUM(I687:I693)/(SUM($C$687:$C$693)/100000),"")</f>
        <v>0</v>
      </c>
      <c r="J686" s="212">
        <f>IFERROR(SUM(J687:J693)/(SUM($C$687:$C$693)/100000),"")</f>
        <v>1.5905280000000002</v>
      </c>
      <c r="K686" s="212">
        <f>IFERROR(SUM(K687:K693)/(SUM($C$687:$C$693)/100000),"")</f>
        <v>1.241403</v>
      </c>
      <c r="L686" s="212">
        <f>IFERROR(SUM(L687:L693)/(SUM($C$687:$C$693)/100000),"")</f>
        <v>0.21120900000000001</v>
      </c>
      <c r="M686" s="212">
        <f>IFERROR(SUM(M687:M693)/(SUM($C$687:$C$693)/100000),"")</f>
        <v>0</v>
      </c>
      <c r="N686" s="212">
        <f>IFERROR(SUM(N687:N693)/(SUM($C$687:$C$693)/100000),"")</f>
        <v>0.17672199999999999</v>
      </c>
      <c r="O686" s="213" t="str">
        <f>IF(OR(B686="",C686=""),"",IFERROR(C686/1000*IFERROR(INDEX(Vöruskrá!R:R,MATCH(B686,Vöruskrá!B:B,0)),0)/1000,""))</f>
        <v/>
      </c>
      <c r="P686" s="245" t="s">
        <v>3787</v>
      </c>
      <c r="Q686" s="244" t="s">
        <v>3949</v>
      </c>
      <c r="R686" s="243" t="s">
        <v>3950</v>
      </c>
    </row>
    <row r="687" spans="1:18">
      <c r="A687" s="217"/>
      <c r="B687" s="217" t="s">
        <v>3673</v>
      </c>
      <c r="C687" s="218">
        <v>25862</v>
      </c>
      <c r="D687" s="214">
        <f>IF(B687="","",IFERROR(INDEX(Vöruskrá!F:F,MATCH(B687,Vöruskrá!B:B,0)),""))</f>
        <v>0</v>
      </c>
      <c r="E687" s="214" t="str">
        <f>IF(B687="","",IFERROR(IF(INDEX(Vöruskrá!G:G,MATCH(B687,Vöruskrá!B:B,0))="","Engir skráðir",INDEX(Vöruskrá!G:G,MATCH(B687,Vöruskrá!B:B,0))),"Engir skráðir"))</f>
        <v>Engir skráðir</v>
      </c>
      <c r="F687" s="214">
        <f>IF(B687="","",IFERROR(INDEX(Vöruskrá!H:H,MATCH(B687,Vöruskrá!B:B,0)),""))</f>
        <v>0</v>
      </c>
      <c r="G687" s="215">
        <f>IF(OR(B687="",C687=""),"",IFERROR(IFERROR(INDEX(Vöruskrá!J:J,MATCH(B687,Vöruskrá!B:B,0)),0)*C687/100000,""))</f>
        <v>0</v>
      </c>
      <c r="H687" s="215">
        <f>IF(OR(B687="",C687=""),"",IFERROR(IFERROR(INDEX(Vöruskrá!K:K,MATCH(B687,Vöruskrá!B:B,0)),0)*C687/100000,""))</f>
        <v>0</v>
      </c>
      <c r="I687" s="215">
        <f>IF(OR(B687="",C687=""),"",IFERROR(IFERROR(INDEX(Vöruskrá!L:L,MATCH(B687,Vöruskrá!B:B,0)),0)*C687/100000,""))</f>
        <v>0</v>
      </c>
      <c r="J687" s="215">
        <f>IF(OR(B687="",C687=""),"",IFERROR(IFERROR(INDEX(Vöruskrá!M:M,MATCH(B687,Vöruskrá!B:B,0)),0)*C687/100000,""))</f>
        <v>0</v>
      </c>
      <c r="K687" s="215">
        <f>IF(OR(B687="",C687=""),"",IFERROR(IFERROR(INDEX(Vöruskrá!N:N,MATCH(B687,Vöruskrá!B:B,0)),0)*C687/100000,""))</f>
        <v>0</v>
      </c>
      <c r="L687" s="215">
        <f>IF(OR(B687="",C687=""),"",IFERROR(IFERROR(INDEX(Vöruskrá!O:O,MATCH(B687,Vöruskrá!B:B,0)),0)*C687/100000,""))</f>
        <v>0</v>
      </c>
      <c r="M687" s="215">
        <f>IF(OR(B687="",C687=""),"",IFERROR(IFERROR(INDEX(Vöruskrá!P:P,MATCH(B687,Vöruskrá!B:B,0)),0)*C687/100000,""))</f>
        <v>0</v>
      </c>
      <c r="N687" s="215">
        <f>IF(OR(B687="",C687=""),"",IFERROR(IFERROR(INDEX(Vöruskrá!Q:Q,MATCH(B687,Vöruskrá!B:B,0)),0)*C687/100000,""))</f>
        <v>0</v>
      </c>
      <c r="O687" s="216">
        <f>IF(OR(B687="",C687=""),"",IFERROR(C687/1000*IFERROR(INDEX(Vöruskrá!R:R,MATCH(B687,Vöruskrá!B:B,0)),0)/1000,""))</f>
        <v>0</v>
      </c>
      <c r="P687" s="217"/>
      <c r="Q687" s="246"/>
      <c r="R687" s="210"/>
    </row>
    <row r="688" spans="1:18">
      <c r="A688" s="219"/>
      <c r="B688" s="219" t="s">
        <v>3669</v>
      </c>
      <c r="C688" s="220">
        <v>34483</v>
      </c>
      <c r="D688" s="214">
        <f>IF(B688="","",IFERROR(INDEX(Vöruskrá!F:F,MATCH(B688,Vöruskrá!B:B,0)),""))</f>
        <v>0</v>
      </c>
      <c r="E688" s="214" t="str">
        <f>IF(B688="","",IFERROR(IF(INDEX(Vöruskrá!G:G,MATCH(B688,Vöruskrá!B:B,0))="","Engir skráðir",INDEX(Vöruskrá!G:G,MATCH(B688,Vöruskrá!B:B,0))),"Engir skráðir"))</f>
        <v>Engir skráðir</v>
      </c>
      <c r="F688" s="214">
        <f>IF(B688="","",IFERROR(INDEX(Vöruskrá!H:H,MATCH(B688,Vöruskrá!B:B,0)),""))</f>
        <v>0</v>
      </c>
      <c r="G688" s="215">
        <f>IF(OR(B688="",C688=""),"",IFERROR(IFERROR(INDEX(Vöruskrá!J:J,MATCH(B688,Vöruskrá!B:B,0)),0)*C688/100000,""))</f>
        <v>0</v>
      </c>
      <c r="H688" s="215">
        <f>IF(OR(B688="",C688=""),"",IFERROR(IFERROR(INDEX(Vöruskrá!K:K,MATCH(B688,Vöruskrá!B:B,0)),0)*C688/100000,""))</f>
        <v>0</v>
      </c>
      <c r="I688" s="215">
        <f>IF(OR(B688="",C688=""),"",IFERROR(IFERROR(INDEX(Vöruskrá!L:L,MATCH(B688,Vöruskrá!B:B,0)),0)*C688/100000,""))</f>
        <v>0</v>
      </c>
      <c r="J688" s="215">
        <f>IF(OR(B688="",C688=""),"",IFERROR(IFERROR(INDEX(Vöruskrá!M:M,MATCH(B688,Vöruskrá!B:B,0)),0)*C688/100000,""))</f>
        <v>0</v>
      </c>
      <c r="K688" s="215">
        <f>IF(OR(B688="",C688=""),"",IFERROR(IFERROR(INDEX(Vöruskrá!N:N,MATCH(B688,Vöruskrá!B:B,0)),0)*C688/100000,""))</f>
        <v>0</v>
      </c>
      <c r="L688" s="215">
        <f>IF(OR(B688="",C688=""),"",IFERROR(IFERROR(INDEX(Vöruskrá!O:O,MATCH(B688,Vöruskrá!B:B,0)),0)*C688/100000,""))</f>
        <v>0</v>
      </c>
      <c r="M688" s="215">
        <f>IF(OR(B688="",C688=""),"",IFERROR(IFERROR(INDEX(Vöruskrá!P:P,MATCH(B688,Vöruskrá!B:B,0)),0)*C688/100000,""))</f>
        <v>0</v>
      </c>
      <c r="N688" s="215">
        <f>IF(OR(B688="",C688=""),"",IFERROR(IFERROR(INDEX(Vöruskrá!Q:Q,MATCH(B688,Vöruskrá!B:B,0)),0)*C688/100000,""))</f>
        <v>0</v>
      </c>
      <c r="O688" s="216">
        <f>IF(OR(B688="",C688=""),"",IFERROR(C688/1000*IFERROR(INDEX(Vöruskrá!R:R,MATCH(B688,Vöruskrá!B:B,0)),0)/1000,""))</f>
        <v>0</v>
      </c>
      <c r="P688" s="219"/>
      <c r="Q688" s="203"/>
      <c r="R688" s="27"/>
    </row>
    <row r="689" spans="1:18">
      <c r="A689" s="217"/>
      <c r="B689" s="217" t="s">
        <v>3674</v>
      </c>
      <c r="C689" s="218">
        <v>17241</v>
      </c>
      <c r="D689" s="214">
        <f>IF(B689="","",IFERROR(INDEX(Vöruskrá!F:F,MATCH(B689,Vöruskrá!B:B,0)),""))</f>
        <v>0</v>
      </c>
      <c r="E689" s="214" t="str">
        <f>IF(B689="","",IFERROR(IF(INDEX(Vöruskrá!G:G,MATCH(B689,Vöruskrá!B:B,0))="","Engir skráðir",INDEX(Vöruskrá!G:G,MATCH(B689,Vöruskrá!B:B,0))),"Engir skráðir"))</f>
        <v>Engir skráðir</v>
      </c>
      <c r="F689" s="214">
        <f>IF(B689="","",IFERROR(INDEX(Vöruskrá!H:H,MATCH(B689,Vöruskrá!B:B,0)),""))</f>
        <v>0</v>
      </c>
      <c r="G689" s="215">
        <f>IF(OR(B689="",C689=""),"",IFERROR(IFERROR(INDEX(Vöruskrá!J:J,MATCH(B689,Vöruskrá!B:B,0)),0)*C689/100000,""))</f>
        <v>0</v>
      </c>
      <c r="H689" s="215">
        <f>IF(OR(B689="",C689=""),"",IFERROR(IFERROR(INDEX(Vöruskrá!K:K,MATCH(B689,Vöruskrá!B:B,0)),0)*C689/100000,""))</f>
        <v>0</v>
      </c>
      <c r="I689" s="215">
        <f>IF(OR(B689="",C689=""),"",IFERROR(IFERROR(INDEX(Vöruskrá!L:L,MATCH(B689,Vöruskrá!B:B,0)),0)*C689/100000,""))</f>
        <v>0</v>
      </c>
      <c r="J689" s="215">
        <f>IF(OR(B689="",C689=""),"",IFERROR(IFERROR(INDEX(Vöruskrá!M:M,MATCH(B689,Vöruskrá!B:B,0)),0)*C689/100000,""))</f>
        <v>0</v>
      </c>
      <c r="K689" s="215">
        <f>IF(OR(B689="",C689=""),"",IFERROR(IFERROR(INDEX(Vöruskrá!N:N,MATCH(B689,Vöruskrá!B:B,0)),0)*C689/100000,""))</f>
        <v>0</v>
      </c>
      <c r="L689" s="215">
        <f>IF(OR(B689="",C689=""),"",IFERROR(IFERROR(INDEX(Vöruskrá!O:O,MATCH(B689,Vöruskrá!B:B,0)),0)*C689/100000,""))</f>
        <v>0</v>
      </c>
      <c r="M689" s="215">
        <f>IF(OR(B689="",C689=""),"",IFERROR(IFERROR(INDEX(Vöruskrá!P:P,MATCH(B689,Vöruskrá!B:B,0)),0)*C689/100000,""))</f>
        <v>0</v>
      </c>
      <c r="N689" s="215">
        <f>IF(OR(B689="",C689=""),"",IFERROR(IFERROR(INDEX(Vöruskrá!Q:Q,MATCH(B689,Vöruskrá!B:B,0)),0)*C689/100000,""))</f>
        <v>0</v>
      </c>
      <c r="O689" s="216">
        <f>IF(OR(B689="",C689=""),"",IFERROR(C689/1000*IFERROR(INDEX(Vöruskrá!R:R,MATCH(B689,Vöruskrá!B:B,0)),0)/1000,""))</f>
        <v>0</v>
      </c>
      <c r="P689" s="217"/>
      <c r="Q689" s="204"/>
      <c r="R689" s="6"/>
    </row>
    <row r="690" spans="1:18">
      <c r="A690" s="219"/>
      <c r="B690" s="219" t="s">
        <v>627</v>
      </c>
      <c r="C690" s="220">
        <v>8621</v>
      </c>
      <c r="D690" s="214" t="str">
        <f>IF(B690="","",IFERROR(INDEX(Vöruskrá!F:F,MATCH(B690,Vöruskrá!B:B,0)),""))</f>
        <v>Hvítkál (64%), gulrætur (13%), ananas, gúrka (8%), appelsínusósa (sykur, vatn, sítrónusýra E330, bragðefni, bindiefni E440, rotvarnarefni E202, E211)</v>
      </c>
      <c r="E690" s="214" t="str">
        <f>IF(B690="","",IFERROR(IF(INDEX(Vöruskrá!G:G,MATCH(B690,Vöruskrá!B:B,0))="","Engir skráðir",INDEX(Vöruskrá!G:G,MATCH(B690,Vöruskrá!B:B,0))),"Engir skráðir"))</f>
        <v>Engir skráðir</v>
      </c>
      <c r="F690" s="214">
        <f>IF(B690="","",IFERROR(INDEX(Vöruskrá!H:H,MATCH(B690,Vöruskrá!B:B,0)),""))</f>
        <v>0</v>
      </c>
      <c r="G690" s="215">
        <f>IF(OR(B690="",C690=""),"",IFERROR(IFERROR(INDEX(Vöruskrá!J:J,MATCH(B690,Vöruskrá!B:B,0)),0)*C690/100000,""))</f>
        <v>4.3105000000000002</v>
      </c>
      <c r="H690" s="215">
        <f>IF(OR(B690="",C690=""),"",IFERROR(IFERROR(INDEX(Vöruskrá!K:K,MATCH(B690,Vöruskrá!B:B,0)),0)*C690/100000,""))</f>
        <v>1.7242E-2</v>
      </c>
      <c r="I690" s="215">
        <f>IF(OR(B690="",C690=""),"",IFERROR(IFERROR(INDEX(Vöruskrá!L:L,MATCH(B690,Vöruskrá!B:B,0)),0)*C690/100000,""))</f>
        <v>0</v>
      </c>
      <c r="J690" s="215">
        <f>IF(OR(B690="",C690=""),"",IFERROR(IFERROR(INDEX(Vöruskrá!M:M,MATCH(B690,Vöruskrá!B:B,0)),0)*C690/100000,""))</f>
        <v>0.8534790000000001</v>
      </c>
      <c r="K690" s="215">
        <f>IF(OR(B690="",C690=""),"",IFERROR(IFERROR(INDEX(Vöruskrá!N:N,MATCH(B690,Vöruskrá!B:B,0)),0)*C690/100000,""))</f>
        <v>0.83623700000000001</v>
      </c>
      <c r="L690" s="215">
        <f>IF(OR(B690="",C690=""),"",IFERROR(IFERROR(INDEX(Vöruskrá!O:O,MATCH(B690,Vöruskrá!B:B,0)),0)*C690/100000,""))</f>
        <v>8.6209999999999995E-2</v>
      </c>
      <c r="M690" s="215">
        <f>IF(OR(B690="",C690=""),"",IFERROR(IFERROR(INDEX(Vöruskrá!P:P,MATCH(B690,Vöruskrá!B:B,0)),0)*C690/100000,""))</f>
        <v>0</v>
      </c>
      <c r="N690" s="215">
        <f>IF(OR(B690="",C690=""),"",IFERROR(IFERROR(INDEX(Vöruskrá!Q:Q,MATCH(B690,Vöruskrá!B:B,0)),0)*C690/100000,""))</f>
        <v>0</v>
      </c>
      <c r="O690" s="216">
        <f>IF(OR(B690="",C690=""),"",IFERROR(C690/1000*IFERROR(INDEX(Vöruskrá!R:R,MATCH(B690,Vöruskrá!B:B,0)),0)/1000,""))</f>
        <v>0</v>
      </c>
      <c r="P690" s="219"/>
      <c r="Q690" s="203"/>
      <c r="R690" s="27"/>
    </row>
    <row r="691" spans="1:18">
      <c r="A691" s="217"/>
      <c r="B691" s="217" t="s">
        <v>500</v>
      </c>
      <c r="C691" s="218">
        <v>8621</v>
      </c>
      <c r="D691" s="214" t="str">
        <f>IF(B691="","",IFERROR(INDEX(Vöruskrá!F:F,MATCH(B691,Vöruskrá!B:B,0)),""))</f>
        <v>Ferskir tómatar</v>
      </c>
      <c r="E691" s="214" t="str">
        <f>IF(B691="","",IFERROR(IF(INDEX(Vöruskrá!G:G,MATCH(B691,Vöruskrá!B:B,0))="","Engir skráðir",INDEX(Vöruskrá!G:G,MATCH(B691,Vöruskrá!B:B,0))),"Engir skráðir"))</f>
        <v>Engir</v>
      </c>
      <c r="F691" s="214">
        <f>IF(B691="","",IFERROR(INDEX(Vöruskrá!H:H,MATCH(B691,Vöruskrá!B:B,0)),""))</f>
        <v>0</v>
      </c>
      <c r="G691" s="215">
        <f>IF(OR(B691="",C691=""),"",IFERROR(IFERROR(INDEX(Vöruskrá!J:J,MATCH(B691,Vöruskrá!B:B,0)),0)*C691/100000,""))</f>
        <v>1.5517799999999999</v>
      </c>
      <c r="H691" s="215">
        <f>IF(OR(B691="",C691=""),"",IFERROR(IFERROR(INDEX(Vöruskrá!K:K,MATCH(B691,Vöruskrá!B:B,0)),0)*C691/100000,""))</f>
        <v>1.7242E-2</v>
      </c>
      <c r="I691" s="215">
        <f>IF(OR(B691="",C691=""),"",IFERROR(IFERROR(INDEX(Vöruskrá!L:L,MATCH(B691,Vöruskrá!B:B,0)),0)*C691/100000,""))</f>
        <v>0</v>
      </c>
      <c r="J691" s="215">
        <f>IF(OR(B691="",C691=""),"",IFERROR(IFERROR(INDEX(Vöruskrá!M:M,MATCH(B691,Vöruskrá!B:B,0)),0)*C691/100000,""))</f>
        <v>0.33621899999999999</v>
      </c>
      <c r="K691" s="215">
        <f>IF(OR(B691="",C691=""),"",IFERROR(IFERROR(INDEX(Vöruskrá!N:N,MATCH(B691,Vöruskrá!B:B,0)),0)*C691/100000,""))</f>
        <v>0.22414600000000001</v>
      </c>
      <c r="L691" s="215">
        <f>IF(OR(B691="",C691=""),"",IFERROR(IFERROR(INDEX(Vöruskrá!O:O,MATCH(B691,Vöruskrá!B:B,0)),0)*C691/100000,""))</f>
        <v>7.7589000000000005E-2</v>
      </c>
      <c r="M691" s="215">
        <f>IF(OR(B691="",C691=""),"",IFERROR(IFERROR(INDEX(Vöruskrá!P:P,MATCH(B691,Vöruskrá!B:B,0)),0)*C691/100000,""))</f>
        <v>0</v>
      </c>
      <c r="N691" s="215">
        <f>IF(OR(B691="",C691=""),"",IFERROR(IFERROR(INDEX(Vöruskrá!Q:Q,MATCH(B691,Vöruskrá!B:B,0)),0)*C691/100000,""))</f>
        <v>0.10345199999999999</v>
      </c>
      <c r="O691" s="216">
        <f>IF(OR(B691="",C691=""),"",IFERROR(C691/1000*IFERROR(INDEX(Vöruskrá!R:R,MATCH(B691,Vöruskrá!B:B,0)),0)/1000,""))</f>
        <v>0</v>
      </c>
      <c r="P691" s="217"/>
      <c r="Q691" s="204"/>
      <c r="R691" s="6"/>
    </row>
    <row r="692" spans="1:18">
      <c r="A692" s="219"/>
      <c r="B692" s="219" t="s">
        <v>1010</v>
      </c>
      <c r="C692" s="220">
        <v>4310</v>
      </c>
      <c r="D692" s="214" t="str">
        <f>IF(B692="","",IFERROR(INDEX(Vöruskrá!F:F,MATCH(B692,Vöruskrá!B:B,0)),""))</f>
        <v>Laukur</v>
      </c>
      <c r="E692" s="214" t="str">
        <f>IF(B692="","",IFERROR(IF(INDEX(Vöruskrá!G:G,MATCH(B692,Vöruskrá!B:B,0))="","Engir skráðir",INDEX(Vöruskrá!G:G,MATCH(B692,Vöruskrá!B:B,0))),"Engir skráðir"))</f>
        <v>Engir skráðir</v>
      </c>
      <c r="F692" s="214">
        <f>IF(B692="","",IFERROR(INDEX(Vöruskrá!H:H,MATCH(B692,Vöruskrá!B:B,0)),""))</f>
        <v>0</v>
      </c>
      <c r="G692" s="215">
        <f>IF(OR(B692="",C692=""),"",IFERROR(IFERROR(INDEX(Vöruskrá!J:J,MATCH(B692,Vöruskrá!B:B,0)),0)*C692/100000,""))</f>
        <v>1.724</v>
      </c>
      <c r="H692" s="215">
        <f>IF(OR(B692="",C692=""),"",IFERROR(IFERROR(INDEX(Vöruskrá!K:K,MATCH(B692,Vöruskrá!B:B,0)),0)*C692/100000,""))</f>
        <v>4.3099999999999996E-3</v>
      </c>
      <c r="I692" s="215">
        <f>IF(OR(B692="",C692=""),"",IFERROR(IFERROR(INDEX(Vöruskrá!L:L,MATCH(B692,Vöruskrá!B:B,0)),0)*C692/100000,""))</f>
        <v>0</v>
      </c>
      <c r="J692" s="215">
        <f>IF(OR(B692="",C692=""),"",IFERROR(IFERROR(INDEX(Vöruskrá!M:M,MATCH(B692,Vöruskrá!B:B,0)),0)*C692/100000,""))</f>
        <v>0.40083000000000002</v>
      </c>
      <c r="K692" s="215">
        <f>IF(OR(B692="",C692=""),"",IFERROR(IFERROR(INDEX(Vöruskrá!N:N,MATCH(B692,Vöruskrá!B:B,0)),0)*C692/100000,""))</f>
        <v>0.18101999999999999</v>
      </c>
      <c r="L692" s="215">
        <f>IF(OR(B692="",C692=""),"",IFERROR(IFERROR(INDEX(Vöruskrá!O:O,MATCH(B692,Vöruskrá!B:B,0)),0)*C692/100000,""))</f>
        <v>4.7410000000000001E-2</v>
      </c>
      <c r="M692" s="215">
        <f>IF(OR(B692="",C692=""),"",IFERROR(IFERROR(INDEX(Vöruskrá!P:P,MATCH(B692,Vöruskrá!B:B,0)),0)*C692/100000,""))</f>
        <v>0</v>
      </c>
      <c r="N692" s="215">
        <f>IF(OR(B692="",C692=""),"",IFERROR(IFERROR(INDEX(Vöruskrá!Q:Q,MATCH(B692,Vöruskrá!B:B,0)),0)*C692/100000,""))</f>
        <v>7.3270000000000002E-2</v>
      </c>
      <c r="O692" s="216">
        <f>IF(OR(B692="",C692=""),"",IFERROR(C692/1000*IFERROR(INDEX(Vöruskrá!R:R,MATCH(B692,Vöruskrá!B:B,0)),0)/1000,""))</f>
        <v>0</v>
      </c>
      <c r="P692" s="219"/>
      <c r="Q692" s="203"/>
      <c r="R692" s="27"/>
    </row>
    <row r="693" spans="1:18">
      <c r="A693" s="217"/>
      <c r="B693" s="217" t="s">
        <v>3672</v>
      </c>
      <c r="C693" s="218">
        <v>862</v>
      </c>
      <c r="D693" s="214">
        <f>IF(B693="","",IFERROR(INDEX(Vöruskrá!F:F,MATCH(B693,Vöruskrá!B:B,0)),""))</f>
        <v>0</v>
      </c>
      <c r="E693" s="214" t="str">
        <f>IF(B693="","",IFERROR(IF(INDEX(Vöruskrá!G:G,MATCH(B693,Vöruskrá!B:B,0))="","Engir skráðir",INDEX(Vöruskrá!G:G,MATCH(B693,Vöruskrá!B:B,0))),"Engir skráðir"))</f>
        <v>Engir skráðir</v>
      </c>
      <c r="F693" s="214">
        <f>IF(B693="","",IFERROR(INDEX(Vöruskrá!H:H,MATCH(B693,Vöruskrá!B:B,0)),""))</f>
        <v>0</v>
      </c>
      <c r="G693" s="215">
        <f>IF(OR(B693="",C693=""),"",IFERROR(IFERROR(INDEX(Vöruskrá!J:J,MATCH(B693,Vöruskrá!B:B,0)),0)*C693/100000,""))</f>
        <v>0</v>
      </c>
      <c r="H693" s="215">
        <f>IF(OR(B693="",C693=""),"",IFERROR(IFERROR(INDEX(Vöruskrá!K:K,MATCH(B693,Vöruskrá!B:B,0)),0)*C693/100000,""))</f>
        <v>0</v>
      </c>
      <c r="I693" s="215">
        <f>IF(OR(B693="",C693=""),"",IFERROR(IFERROR(INDEX(Vöruskrá!L:L,MATCH(B693,Vöruskrá!B:B,0)),0)*C693/100000,""))</f>
        <v>0</v>
      </c>
      <c r="J693" s="215">
        <f>IF(OR(B693="",C693=""),"",IFERROR(IFERROR(INDEX(Vöruskrá!M:M,MATCH(B693,Vöruskrá!B:B,0)),0)*C693/100000,""))</f>
        <v>0</v>
      </c>
      <c r="K693" s="215">
        <f>IF(OR(B693="",C693=""),"",IFERROR(IFERROR(INDEX(Vöruskrá!N:N,MATCH(B693,Vöruskrá!B:B,0)),0)*C693/100000,""))</f>
        <v>0</v>
      </c>
      <c r="L693" s="215">
        <f>IF(OR(B693="",C693=""),"",IFERROR(IFERROR(INDEX(Vöruskrá!O:O,MATCH(B693,Vöruskrá!B:B,0)),0)*C693/100000,""))</f>
        <v>0</v>
      </c>
      <c r="M693" s="215">
        <f>IF(OR(B693="",C693=""),"",IFERROR(IFERROR(INDEX(Vöruskrá!P:P,MATCH(B693,Vöruskrá!B:B,0)),0)*C693/100000,""))</f>
        <v>0</v>
      </c>
      <c r="N693" s="215">
        <f>IF(OR(B693="",C693=""),"",IFERROR(IFERROR(INDEX(Vöruskrá!Q:Q,MATCH(B693,Vöruskrá!B:B,0)),0)*C693/100000,""))</f>
        <v>0</v>
      </c>
      <c r="O693" s="216">
        <f>IF(OR(B693="",C693=""),"",IFERROR(C693/1000*IFERROR(INDEX(Vöruskrá!R:R,MATCH(B693,Vöruskrá!B:B,0)),0)/1000,""))</f>
        <v>0</v>
      </c>
      <c r="P693" s="217"/>
      <c r="Q693" s="249"/>
      <c r="R693" s="205"/>
    </row>
    <row r="694" spans="1:18" ht="50">
      <c r="A694" s="176" t="s">
        <v>3788</v>
      </c>
      <c r="B694" s="176"/>
      <c r="C694" s="177"/>
      <c r="D694" s="211" t="str">
        <f>_xlfn.TEXTJOIN(" | ",TRUE,D695:D701)</f>
        <v>0 | 0 | 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v>
      </c>
      <c r="E694" s="211" t="str" cm="1">
        <f t="array" ref="E694">IFERROR(_xlfn.TEXTJOIN(", ",TRUE,_xlfn.UNIQUE(_xlfn._xlws.FILTER(E695:E701,(E695:E701&lt;&gt;"Engir skráðir")*(E695:E701&lt;&gt;"")))),"Engir skráðir")</f>
        <v>Engir</v>
      </c>
      <c r="F694" s="211"/>
      <c r="G694" s="212">
        <f>IFERROR(SUM(G695:G701)/(SUM($C$695:$C$701)/100000),"")</f>
        <v>58.429611407771851</v>
      </c>
      <c r="H694" s="212">
        <f>IFERROR(SUM(H695:H701)/(SUM($C$695:$C$701)/100000),"")</f>
        <v>4.0439991200175998</v>
      </c>
      <c r="I694" s="212">
        <f>IFERROR(SUM(I695:I701)/(SUM($C$695:$C$701)/100000),"")</f>
        <v>3.471461570768585</v>
      </c>
      <c r="J694" s="212">
        <f>IFERROR(SUM(J695:J701)/(SUM($C$695:$C$701)/100000),"")</f>
        <v>5.0990380192396154</v>
      </c>
      <c r="K694" s="212">
        <f>IFERROR(SUM(K695:K701)/(SUM($C$695:$C$701)/100000),"")</f>
        <v>0.7758784824303514</v>
      </c>
      <c r="L694" s="212">
        <f>IFERROR(SUM(L695:L701)/(SUM($C$695:$C$701)/100000),"")</f>
        <v>0.29782204355912884</v>
      </c>
      <c r="M694" s="212">
        <f>IFERROR(SUM(M695:M701)/(SUM($C$695:$C$701)/100000),"")</f>
        <v>0.82971140577188462</v>
      </c>
      <c r="N694" s="212">
        <f>IFERROR(SUM(N695:N701)/(SUM($C$695:$C$701)/100000),"")</f>
        <v>0.31320873582528352</v>
      </c>
      <c r="O694" s="213" t="str">
        <f>IF(OR(B694="",C694=""),"",IFERROR(C694/1000*IFERROR(INDEX(Vöruskrá!R:R,MATCH(B694,Vöruskrá!B:B,0)),0)/1000,""))</f>
        <v/>
      </c>
      <c r="P694" s="245" t="s">
        <v>3789</v>
      </c>
      <c r="Q694" s="248" t="s">
        <v>3951</v>
      </c>
      <c r="R694" s="247" t="s">
        <v>3952</v>
      </c>
    </row>
    <row r="695" spans="1:18">
      <c r="A695" s="217"/>
      <c r="B695" s="217" t="s">
        <v>3673</v>
      </c>
      <c r="C695" s="218">
        <v>32967</v>
      </c>
      <c r="D695" s="214">
        <f>IF(B695="","",IFERROR(INDEX(Vöruskrá!F:F,MATCH(B695,Vöruskrá!B:B,0)),""))</f>
        <v>0</v>
      </c>
      <c r="E695" s="214" t="str">
        <f>IF(B695="","",IFERROR(IF(INDEX(Vöruskrá!G:G,MATCH(B695,Vöruskrá!B:B,0))="","Engir skráðir",INDEX(Vöruskrá!G:G,MATCH(B695,Vöruskrá!B:B,0))),"Engir skráðir"))</f>
        <v>Engir skráðir</v>
      </c>
      <c r="F695" s="214">
        <f>IF(B695="","",IFERROR(INDEX(Vöruskrá!H:H,MATCH(B695,Vöruskrá!B:B,0)),""))</f>
        <v>0</v>
      </c>
      <c r="G695" s="215">
        <f>IF(OR(B695="",C695=""),"",IFERROR(IFERROR(INDEX(Vöruskrá!J:J,MATCH(B695,Vöruskrá!B:B,0)),0)*C695/100000,""))</f>
        <v>0</v>
      </c>
      <c r="H695" s="215">
        <f>IF(OR(B695="",C695=""),"",IFERROR(IFERROR(INDEX(Vöruskrá!K:K,MATCH(B695,Vöruskrá!B:B,0)),0)*C695/100000,""))</f>
        <v>0</v>
      </c>
      <c r="I695" s="215">
        <f>IF(OR(B695="",C695=""),"",IFERROR(IFERROR(INDEX(Vöruskrá!L:L,MATCH(B695,Vöruskrá!B:B,0)),0)*C695/100000,""))</f>
        <v>0</v>
      </c>
      <c r="J695" s="215">
        <f>IF(OR(B695="",C695=""),"",IFERROR(IFERROR(INDEX(Vöruskrá!M:M,MATCH(B695,Vöruskrá!B:B,0)),0)*C695/100000,""))</f>
        <v>0</v>
      </c>
      <c r="K695" s="215">
        <f>IF(OR(B695="",C695=""),"",IFERROR(IFERROR(INDEX(Vöruskrá!N:N,MATCH(B695,Vöruskrá!B:B,0)),0)*C695/100000,""))</f>
        <v>0</v>
      </c>
      <c r="L695" s="215">
        <f>IF(OR(B695="",C695=""),"",IFERROR(IFERROR(INDEX(Vöruskrá!O:O,MATCH(B695,Vöruskrá!B:B,0)),0)*C695/100000,""))</f>
        <v>0</v>
      </c>
      <c r="M695" s="215">
        <f>IF(OR(B695="",C695=""),"",IFERROR(IFERROR(INDEX(Vöruskrá!P:P,MATCH(B695,Vöruskrá!B:B,0)),0)*C695/100000,""))</f>
        <v>0</v>
      </c>
      <c r="N695" s="215">
        <f>IF(OR(B695="",C695=""),"",IFERROR(IFERROR(INDEX(Vöruskrá!Q:Q,MATCH(B695,Vöruskrá!B:B,0)),0)*C695/100000,""))</f>
        <v>0</v>
      </c>
      <c r="O695" s="216">
        <f>IF(OR(B695="",C695=""),"",IFERROR(C695/1000*IFERROR(INDEX(Vöruskrá!R:R,MATCH(B695,Vöruskrá!B:B,0)),0)/1000,""))</f>
        <v>0</v>
      </c>
      <c r="P695" s="217"/>
      <c r="Q695" s="246"/>
      <c r="R695" s="210"/>
    </row>
    <row r="696" spans="1:18">
      <c r="A696" s="219"/>
      <c r="B696" s="219" t="s">
        <v>3644</v>
      </c>
      <c r="C696" s="220">
        <v>32967</v>
      </c>
      <c r="D696" s="214">
        <f>IF(B696="","",IFERROR(INDEX(Vöruskrá!F:F,MATCH(B696,Vöruskrá!B:B,0)),""))</f>
        <v>0</v>
      </c>
      <c r="E696" s="214" t="str">
        <f>IF(B696="","",IFERROR(IF(INDEX(Vöruskrá!G:G,MATCH(B696,Vöruskrá!B:B,0))="","Engir skráðir",INDEX(Vöruskrá!G:G,MATCH(B696,Vöruskrá!B:B,0))),"Engir skráðir"))</f>
        <v>Engir skráðir</v>
      </c>
      <c r="F696" s="214">
        <f>IF(B696="","",IFERROR(INDEX(Vöruskrá!H:H,MATCH(B696,Vöruskrá!B:B,0)),""))</f>
        <v>0</v>
      </c>
      <c r="G696" s="215">
        <f>IF(OR(B696="",C696=""),"",IFERROR(IFERROR(INDEX(Vöruskrá!J:J,MATCH(B696,Vöruskrá!B:B,0)),0)*C696/100000,""))</f>
        <v>0</v>
      </c>
      <c r="H696" s="215">
        <f>IF(OR(B696="",C696=""),"",IFERROR(IFERROR(INDEX(Vöruskrá!K:K,MATCH(B696,Vöruskrá!B:B,0)),0)*C696/100000,""))</f>
        <v>0</v>
      </c>
      <c r="I696" s="215">
        <f>IF(OR(B696="",C696=""),"",IFERROR(IFERROR(INDEX(Vöruskrá!L:L,MATCH(B696,Vöruskrá!B:B,0)),0)*C696/100000,""))</f>
        <v>0</v>
      </c>
      <c r="J696" s="215">
        <f>IF(OR(B696="",C696=""),"",IFERROR(IFERROR(INDEX(Vöruskrá!M:M,MATCH(B696,Vöruskrá!B:B,0)),0)*C696/100000,""))</f>
        <v>0</v>
      </c>
      <c r="K696" s="215">
        <f>IF(OR(B696="",C696=""),"",IFERROR(IFERROR(INDEX(Vöruskrá!N:N,MATCH(B696,Vöruskrá!B:B,0)),0)*C696/100000,""))</f>
        <v>0</v>
      </c>
      <c r="L696" s="215">
        <f>IF(OR(B696="",C696=""),"",IFERROR(IFERROR(INDEX(Vöruskrá!O:O,MATCH(B696,Vöruskrá!B:B,0)),0)*C696/100000,""))</f>
        <v>0</v>
      </c>
      <c r="M696" s="215">
        <f>IF(OR(B696="",C696=""),"",IFERROR(IFERROR(INDEX(Vöruskrá!P:P,MATCH(B696,Vöruskrá!B:B,0)),0)*C696/100000,""))</f>
        <v>0</v>
      </c>
      <c r="N696" s="215">
        <f>IF(OR(B696="",C696=""),"",IFERROR(IFERROR(INDEX(Vöruskrá!Q:Q,MATCH(B696,Vöruskrá!B:B,0)),0)*C696/100000,""))</f>
        <v>0</v>
      </c>
      <c r="O696" s="216">
        <f>IF(OR(B696="",C696=""),"",IFERROR(C696/1000*IFERROR(INDEX(Vöruskrá!R:R,MATCH(B696,Vöruskrá!B:B,0)),0)/1000,""))</f>
        <v>0</v>
      </c>
      <c r="P696" s="219"/>
      <c r="Q696" s="203"/>
      <c r="R696" s="27"/>
    </row>
    <row r="697" spans="1:18">
      <c r="A697" s="217"/>
      <c r="B697" s="217" t="s">
        <v>457</v>
      </c>
      <c r="C697" s="218">
        <v>16484</v>
      </c>
      <c r="D697" s="214" t="str">
        <f>IF(B697="","",IFERROR(INDEX(Vöruskrá!F:F,MATCH(B697,Vöruskrá!B:B,0)),""))</f>
        <v>Vatn, kókosolía (24%), umbreytt sterkja, sterkja, sjávarsalt, reyniberjaþykkni, bragðefni, sýrustillir (sítrónusýra), ólífuþykkni, B12-vítamín, litarefni (beta-karótín).</v>
      </c>
      <c r="E697" s="214" t="str">
        <f>IF(B697="","",IFERROR(IF(INDEX(Vöruskrá!G:G,MATCH(B697,Vöruskrá!B:B,0))="","Engir skráðir",INDEX(Vöruskrá!G:G,MATCH(B697,Vöruskrá!B:B,0))),"Engir skráðir"))</f>
        <v>Engir skráðir</v>
      </c>
      <c r="F697" s="214">
        <f>IF(B697="","",IFERROR(INDEX(Vöruskrá!H:H,MATCH(B697,Vöruskrá!B:B,0)),""))</f>
        <v>0</v>
      </c>
      <c r="G697" s="215">
        <f>IF(OR(B697="",C697=""),"",IFERROR(IFERROR(INDEX(Vöruskrá!J:J,MATCH(B697,Vöruskrá!B:B,0)),0)*C697/100000,""))</f>
        <v>50.276200000000003</v>
      </c>
      <c r="H697" s="215">
        <f>IF(OR(B697="",C697=""),"",IFERROR(IFERROR(INDEX(Vöruskrá!K:K,MATCH(B697,Vöruskrá!B:B,0)),0)*C697/100000,""))</f>
        <v>3.9561600000000001</v>
      </c>
      <c r="I697" s="215">
        <f>IF(OR(B697="",C697=""),"",IFERROR(IFERROR(INDEX(Vöruskrá!L:L,MATCH(B697,Vöruskrá!B:B,0)),0)*C697/100000,""))</f>
        <v>3.4616400000000001</v>
      </c>
      <c r="J697" s="215">
        <f>IF(OR(B697="",C697=""),"",IFERROR(IFERROR(INDEX(Vöruskrá!M:M,MATCH(B697,Vöruskrá!B:B,0)),0)*C697/100000,""))</f>
        <v>3.6264799999999999</v>
      </c>
      <c r="K697" s="215">
        <f>IF(OR(B697="",C697=""),"",IFERROR(IFERROR(INDEX(Vöruskrá!N:N,MATCH(B697,Vöruskrá!B:B,0)),0)*C697/100000,""))</f>
        <v>0</v>
      </c>
      <c r="L697" s="215">
        <f>IF(OR(B697="",C697=""),"",IFERROR(IFERROR(INDEX(Vöruskrá!O:O,MATCH(B697,Vöruskrá!B:B,0)),0)*C697/100000,""))</f>
        <v>1.6484000000000002E-2</v>
      </c>
      <c r="M697" s="215">
        <f>IF(OR(B697="",C697=""),"",IFERROR(IFERROR(INDEX(Vöruskrá!P:P,MATCH(B697,Vöruskrá!B:B,0)),0)*C697/100000,""))</f>
        <v>0.28022799999999998</v>
      </c>
      <c r="N697" s="215">
        <f>IF(OR(B697="",C697=""),"",IFERROR(IFERROR(INDEX(Vöruskrá!Q:Q,MATCH(B697,Vöruskrá!B:B,0)),0)*C697/100000,""))</f>
        <v>0</v>
      </c>
      <c r="O697" s="216">
        <f>IF(OR(B697="",C697=""),"",IFERROR(C697/1000*IFERROR(INDEX(Vöruskrá!R:R,MATCH(B697,Vöruskrá!B:B,0)),0)/1000,""))</f>
        <v>0</v>
      </c>
      <c r="P697" s="217"/>
      <c r="Q697" s="204"/>
      <c r="R697" s="6"/>
    </row>
    <row r="698" spans="1:18">
      <c r="A698" s="219"/>
      <c r="B698" s="219" t="s">
        <v>1116</v>
      </c>
      <c r="C698" s="220">
        <v>5495</v>
      </c>
      <c r="D698" s="214" t="str">
        <f>IF(B698="","",IFERROR(INDEX(Vöruskrá!F:F,MATCH(B698,Vöruskrá!B:B,0)),""))</f>
        <v>Fersk paprika</v>
      </c>
      <c r="E698" s="214" t="str">
        <f>IF(B698="","",IFERROR(IF(INDEX(Vöruskrá!G:G,MATCH(B698,Vöruskrá!B:B,0))="","Engir skráðir",INDEX(Vöruskrá!G:G,MATCH(B698,Vöruskrá!B:B,0))),"Engir skráðir"))</f>
        <v>Engir</v>
      </c>
      <c r="F698" s="214">
        <f>IF(B698="","",IFERROR(INDEX(Vöruskrá!H:H,MATCH(B698,Vöruskrá!B:B,0)),""))</f>
        <v>0</v>
      </c>
      <c r="G698" s="215">
        <f>IF(OR(B698="",C698=""),"",IFERROR(IFERROR(INDEX(Vöruskrá!J:J,MATCH(B698,Vöruskrá!B:B,0)),0)*C698/100000,""))</f>
        <v>1.7034499999999999</v>
      </c>
      <c r="H698" s="215">
        <f>IF(OR(B698="",C698=""),"",IFERROR(IFERROR(INDEX(Vöruskrá!K:K,MATCH(B698,Vöruskrá!B:B,0)),0)*C698/100000,""))</f>
        <v>1.6485E-2</v>
      </c>
      <c r="I698" s="215">
        <f>IF(OR(B698="",C698=""),"",IFERROR(IFERROR(INDEX(Vöruskrá!L:L,MATCH(B698,Vöruskrá!B:B,0)),0)*C698/100000,""))</f>
        <v>0</v>
      </c>
      <c r="J698" s="215">
        <f>IF(OR(B698="",C698=""),"",IFERROR(IFERROR(INDEX(Vöruskrá!M:M,MATCH(B698,Vöruskrá!B:B,0)),0)*C698/100000,""))</f>
        <v>0.32969999999999999</v>
      </c>
      <c r="K698" s="215">
        <f>IF(OR(B698="",C698=""),"",IFERROR(IFERROR(INDEX(Vöruskrá!N:N,MATCH(B698,Vöruskrá!B:B,0)),0)*C698/100000,""))</f>
        <v>0.23079</v>
      </c>
      <c r="L698" s="215">
        <f>IF(OR(B698="",C698=""),"",IFERROR(IFERROR(INDEX(Vöruskrá!O:O,MATCH(B698,Vöruskrá!B:B,0)),0)*C698/100000,""))</f>
        <v>5.4949999999999999E-2</v>
      </c>
      <c r="M698" s="215">
        <f>IF(OR(B698="",C698=""),"",IFERROR(IFERROR(INDEX(Vöruskrá!P:P,MATCH(B698,Vöruskrá!B:B,0)),0)*C698/100000,""))</f>
        <v>0</v>
      </c>
      <c r="N698" s="215">
        <f>IF(OR(B698="",C698=""),"",IFERROR(IFERROR(INDEX(Vöruskrá!Q:Q,MATCH(B698,Vöruskrá!B:B,0)),0)*C698/100000,""))</f>
        <v>0.115395</v>
      </c>
      <c r="O698" s="216">
        <f>IF(OR(B698="",C698=""),"",IFERROR(C698/1000*IFERROR(INDEX(Vöruskrá!R:R,MATCH(B698,Vöruskrá!B:B,0)),0)/1000,""))</f>
        <v>0</v>
      </c>
      <c r="P698" s="219"/>
      <c r="Q698" s="203"/>
      <c r="R698" s="27"/>
    </row>
    <row r="699" spans="1:18">
      <c r="A699" s="217"/>
      <c r="B699" s="217" t="s">
        <v>1010</v>
      </c>
      <c r="C699" s="218">
        <v>5495</v>
      </c>
      <c r="D699" s="214" t="str">
        <f>IF(B699="","",IFERROR(INDEX(Vöruskrá!F:F,MATCH(B699,Vöruskrá!B:B,0)),""))</f>
        <v>Laukur</v>
      </c>
      <c r="E699" s="214" t="str">
        <f>IF(B699="","",IFERROR(IF(INDEX(Vöruskrá!G:G,MATCH(B699,Vöruskrá!B:B,0))="","Engir skráðir",INDEX(Vöruskrá!G:G,MATCH(B699,Vöruskrá!B:B,0))),"Engir skráðir"))</f>
        <v>Engir skráðir</v>
      </c>
      <c r="F699" s="214">
        <f>IF(B699="","",IFERROR(INDEX(Vöruskrá!H:H,MATCH(B699,Vöruskrá!B:B,0)),""))</f>
        <v>0</v>
      </c>
      <c r="G699" s="215">
        <f>IF(OR(B699="",C699=""),"",IFERROR(IFERROR(INDEX(Vöruskrá!J:J,MATCH(B699,Vöruskrá!B:B,0)),0)*C699/100000,""))</f>
        <v>2.198</v>
      </c>
      <c r="H699" s="215">
        <f>IF(OR(B699="",C699=""),"",IFERROR(IFERROR(INDEX(Vöruskrá!K:K,MATCH(B699,Vöruskrá!B:B,0)),0)*C699/100000,""))</f>
        <v>5.4949999999999999E-3</v>
      </c>
      <c r="I699" s="215">
        <f>IF(OR(B699="",C699=""),"",IFERROR(IFERROR(INDEX(Vöruskrá!L:L,MATCH(B699,Vöruskrá!B:B,0)),0)*C699/100000,""))</f>
        <v>0</v>
      </c>
      <c r="J699" s="215">
        <f>IF(OR(B699="",C699=""),"",IFERROR(IFERROR(INDEX(Vöruskrá!M:M,MATCH(B699,Vöruskrá!B:B,0)),0)*C699/100000,""))</f>
        <v>0.51103500000000013</v>
      </c>
      <c r="K699" s="215">
        <f>IF(OR(B699="",C699=""),"",IFERROR(IFERROR(INDEX(Vöruskrá!N:N,MATCH(B699,Vöruskrá!B:B,0)),0)*C699/100000,""))</f>
        <v>0.23079</v>
      </c>
      <c r="L699" s="215">
        <f>IF(OR(B699="",C699=""),"",IFERROR(IFERROR(INDEX(Vöruskrá!O:O,MATCH(B699,Vöruskrá!B:B,0)),0)*C699/100000,""))</f>
        <v>6.0445000000000006E-2</v>
      </c>
      <c r="M699" s="215">
        <f>IF(OR(B699="",C699=""),"",IFERROR(IFERROR(INDEX(Vöruskrá!P:P,MATCH(B699,Vöruskrá!B:B,0)),0)*C699/100000,""))</f>
        <v>0</v>
      </c>
      <c r="N699" s="215">
        <f>IF(OR(B699="",C699=""),"",IFERROR(IFERROR(INDEX(Vöruskrá!Q:Q,MATCH(B699,Vöruskrá!B:B,0)),0)*C699/100000,""))</f>
        <v>9.3414999999999998E-2</v>
      </c>
      <c r="O699" s="216">
        <f>IF(OR(B699="",C699=""),"",IFERROR(C699/1000*IFERROR(INDEX(Vöruskrá!R:R,MATCH(B699,Vöruskrá!B:B,0)),0)/1000,""))</f>
        <v>0</v>
      </c>
      <c r="P699" s="217"/>
      <c r="Q699" s="204"/>
      <c r="R699" s="6"/>
    </row>
    <row r="700" spans="1:18">
      <c r="A700" s="219"/>
      <c r="B700" s="219" t="s">
        <v>489</v>
      </c>
      <c r="C700" s="220">
        <v>1099</v>
      </c>
      <c r="D700" s="214" t="str">
        <f>IF(B700="","",IFERROR(INDEX(Vöruskrá!F:F,MATCH(B700,Vöruskrá!B:B,0)),""))</f>
        <v>Salt, chilipipar, kúmen, hvítlaukur, svartur pipar, cayennepipar, laukur, engifer, sykur, sýrustillir (sítrónusýra), kekkjavarnarefni (E552), repjuolía, kryddþykkni.</v>
      </c>
      <c r="E700" s="214" t="str">
        <f>IF(B700="","",IFERROR(IF(INDEX(Vöruskrá!G:G,MATCH(B700,Vöruskrá!B:B,0))="","Engir skráðir",INDEX(Vöruskrá!G:G,MATCH(B700,Vöruskrá!B:B,0))),"Engir skráðir"))</f>
        <v>Engir skráðir</v>
      </c>
      <c r="F700" s="214" t="str">
        <f>IF(B700="","",IFERROR(INDEX(Vöruskrá!H:H,MATCH(B700,Vöruskrá!B:B,0)),""))</f>
        <v>Framleitt á svæði þar sem unnið er með glúten, fisk, krabbadýr, lindýr, mjólk, soja, sellerí, sinnep og sesam.</v>
      </c>
      <c r="G700" s="215">
        <f>IF(OR(B700="",C700=""),"",IFERROR(IFERROR(INDEX(Vöruskrá!J:J,MATCH(B700,Vöruskrá!B:B,0)),0)*C700/100000,""))</f>
        <v>2.4397799999999998</v>
      </c>
      <c r="H700" s="215">
        <f>IF(OR(B700="",C700=""),"",IFERROR(IFERROR(INDEX(Vöruskrá!K:K,MATCH(B700,Vöruskrá!B:B,0)),0)*C700/100000,""))</f>
        <v>6.5939999999999999E-2</v>
      </c>
      <c r="I700" s="215">
        <f>IF(OR(B700="",C700=""),"",IFERROR(IFERROR(INDEX(Vöruskrá!L:L,MATCH(B700,Vöruskrá!B:B,0)),0)*C700/100000,""))</f>
        <v>9.8910000000000005E-3</v>
      </c>
      <c r="J700" s="215">
        <f>IF(OR(B700="",C700=""),"",IFERROR(IFERROR(INDEX(Vöruskrá!M:M,MATCH(B700,Vöruskrá!B:B,0)),0)*C700/100000,""))</f>
        <v>0.32969999999999999</v>
      </c>
      <c r="K700" s="215">
        <f>IF(OR(B700="",C700=""),"",IFERROR(IFERROR(INDEX(Vöruskrá!N:N,MATCH(B700,Vöruskrá!B:B,0)),0)*C700/100000,""))</f>
        <v>5.0553999999999995E-2</v>
      </c>
      <c r="L700" s="215">
        <f>IF(OR(B700="",C700=""),"",IFERROR(IFERROR(INDEX(Vöruskrá!O:O,MATCH(B700,Vöruskrá!B:B,0)),0)*C700/100000,""))</f>
        <v>7.8029000000000001E-2</v>
      </c>
      <c r="M700" s="215">
        <f>IF(OR(B700="",C700=""),"",IFERROR(IFERROR(INDEX(Vöruskrá!P:P,MATCH(B700,Vöruskrá!B:B,0)),0)*C700/100000,""))</f>
        <v>0.49454999999999999</v>
      </c>
      <c r="N700" s="215">
        <f>IF(OR(B700="",C700=""),"",IFERROR(IFERROR(INDEX(Vöruskrá!Q:Q,MATCH(B700,Vöruskrá!B:B,0)),0)*C700/100000,""))</f>
        <v>0</v>
      </c>
      <c r="O700" s="216">
        <f>IF(OR(B700="",C700=""),"",IFERROR(C700/1000*IFERROR(INDEX(Vöruskrá!R:R,MATCH(B700,Vöruskrá!B:B,0)),0)/1000,""))</f>
        <v>0</v>
      </c>
      <c r="P700" s="219"/>
      <c r="Q700" s="203"/>
      <c r="R700" s="27"/>
    </row>
    <row r="701" spans="1:18">
      <c r="A701" s="217"/>
      <c r="B701" s="217" t="s">
        <v>420</v>
      </c>
      <c r="C701" s="218">
        <v>5495</v>
      </c>
      <c r="D701" s="214" t="str">
        <f>IF(B701="","",IFERROR(INDEX(Vöruskrá!F:F,MATCH(B701,Vöruskrá!B:B,0)),""))</f>
        <v>Tómatar (81%) (hakkaðir tómatar, tómatpúrra), laukur (8%), grænt chili, salt, maíssterkja, krydd og kryddjurtir (chilipipar, hvítlaukur, kúmen, cayennepipar, kóríander, oregano), jalapeño (0,6%), paprika, vínedik, límónusafi.</v>
      </c>
      <c r="E701" s="214" t="str">
        <f>IF(B701="","",IFERROR(IF(INDEX(Vöruskrá!G:G,MATCH(B701,Vöruskrá!B:B,0))="","Engir skráðir",INDEX(Vöruskrá!G:G,MATCH(B701,Vöruskrá!B:B,0))),"Engir skráðir"))</f>
        <v>Engir skráðir</v>
      </c>
      <c r="F701" s="214">
        <f>IF(B701="","",IFERROR(INDEX(Vöruskrá!H:H,MATCH(B701,Vöruskrá!B:B,0)),""))</f>
        <v>0</v>
      </c>
      <c r="G701" s="215">
        <f>IF(OR(B701="",C701=""),"",IFERROR(IFERROR(INDEX(Vöruskrá!J:J,MATCH(B701,Vöruskrá!B:B,0)),0)*C701/100000,""))</f>
        <v>1.81335</v>
      </c>
      <c r="H701" s="215">
        <f>IF(OR(B701="",C701=""),"",IFERROR(IFERROR(INDEX(Vöruskrá!K:K,MATCH(B701,Vöruskrá!B:B,0)),0)*C701/100000,""))</f>
        <v>0</v>
      </c>
      <c r="I701" s="215">
        <f>IF(OR(B701="",C701=""),"",IFERROR(IFERROR(INDEX(Vöruskrá!L:L,MATCH(B701,Vöruskrá!B:B,0)),0)*C701/100000,""))</f>
        <v>0</v>
      </c>
      <c r="J701" s="215">
        <f>IF(OR(B701="",C701=""),"",IFERROR(IFERROR(INDEX(Vöruskrá!M:M,MATCH(B701,Vöruskrá!B:B,0)),0)*C701/100000,""))</f>
        <v>0.30222500000000002</v>
      </c>
      <c r="K701" s="215">
        <f>IF(OR(B701="",C701=""),"",IFERROR(IFERROR(INDEX(Vöruskrá!N:N,MATCH(B701,Vöruskrá!B:B,0)),0)*C701/100000,""))</f>
        <v>0.26375999999999999</v>
      </c>
      <c r="L701" s="215">
        <f>IF(OR(B701="",C701=""),"",IFERROR(IFERROR(INDEX(Vöruskrá!O:O,MATCH(B701,Vöruskrá!B:B,0)),0)*C701/100000,""))</f>
        <v>8.7919999999999998E-2</v>
      </c>
      <c r="M701" s="215">
        <f>IF(OR(B701="",C701=""),"",IFERROR(IFERROR(INDEX(Vöruskrá!P:P,MATCH(B701,Vöruskrá!B:B,0)),0)*C701/100000,""))</f>
        <v>5.4949999999999999E-2</v>
      </c>
      <c r="N701" s="215">
        <f>IF(OR(B701="",C701=""),"",IFERROR(IFERROR(INDEX(Vöruskrá!Q:Q,MATCH(B701,Vöruskrá!B:B,0)),0)*C701/100000,""))</f>
        <v>0.104405</v>
      </c>
      <c r="O701" s="216">
        <f>IF(OR(B701="",C701=""),"",IFERROR(C701/1000*IFERROR(INDEX(Vöruskrá!R:R,MATCH(B701,Vöruskrá!B:B,0)),0)/1000,""))</f>
        <v>0</v>
      </c>
      <c r="P701" s="217"/>
      <c r="Q701" s="249"/>
      <c r="R701" s="205"/>
    </row>
    <row r="702" spans="1:18" ht="62.5">
      <c r="A702" s="176" t="s">
        <v>1777</v>
      </c>
      <c r="B702" s="176"/>
      <c r="C702" s="177"/>
      <c r="D702" s="211" t="str">
        <f>_xlfn.TEXTJOIN(" | ",TRUE,D703:D713)</f>
        <v>Vatn, **soja**próteinþykkni 19%, repjuolía, kryddblanda (laukduft, salt, bragðefni, hvítlauksduft), hleypiefni (metýlsellulósi), litarefni sykurlitur ammoníakferli). | Tómatar 100%. | Tómatar | 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v>
      </c>
      <c r="E702" s="211" t="str" cm="1">
        <f t="array" ref="E702">IFERROR(_xlfn.TEXTJOIN(", ",TRUE,_xlfn.UNIQUE(_xlfn._xlws.FILTER(E703:E713,(E703:E713&lt;&gt;"Engir skráðir")*(E703:E713&lt;&gt;"")))),"Engir skráðir")</f>
        <v>Soja (sojabaunir), Sellerí, Súlfít</v>
      </c>
      <c r="F702" s="211"/>
      <c r="G702" s="212">
        <f>IFERROR(SUM(G703:G713)/(SUM($C$703:$C$713)/100000),"")</f>
        <v>85.918880000000001</v>
      </c>
      <c r="H702" s="212">
        <f>IFERROR(SUM(H703:H713)/(SUM($C$703:$C$713)/100000),"")</f>
        <v>4.3032490000000001</v>
      </c>
      <c r="I702" s="212">
        <f>IFERROR(SUM(I703:I713)/(SUM($C$703:$C$713)/100000),"")</f>
        <v>0.34813899999999998</v>
      </c>
      <c r="J702" s="212">
        <f>IFERROR(SUM(J703:J713)/(SUM($C$703:$C$713)/100000),"")</f>
        <v>4.3185500000000001</v>
      </c>
      <c r="K702" s="212">
        <f>IFERROR(SUM(K703:K713)/(SUM($C$703:$C$713)/100000),"")</f>
        <v>2.651745</v>
      </c>
      <c r="L702" s="212">
        <f>IFERROR(SUM(L703:L713)/(SUM($C$703:$C$713)/100000),"")</f>
        <v>6.3758300000000006</v>
      </c>
      <c r="M702" s="212">
        <f>IFERROR(SUM(M703:M713)/(SUM($C$703:$C$713)/100000),"")</f>
        <v>1.7351329999999998</v>
      </c>
      <c r="N702" s="212">
        <f>IFERROR(SUM(N703:N713)/(SUM($C$703:$C$713)/100000),"")</f>
        <v>1.6819999999999999</v>
      </c>
      <c r="O702" s="213" t="str">
        <f>IF(OR(B702="",C702=""),"",IFERROR(C702/1000*IFERROR(INDEX(Vöruskrá!R:R,MATCH(B702,Vöruskrá!B:B,0)),0)/1000,""))</f>
        <v/>
      </c>
      <c r="P702" s="245" t="s">
        <v>3790</v>
      </c>
      <c r="Q702" s="244" t="s">
        <v>3953</v>
      </c>
      <c r="R702" s="243" t="s">
        <v>3954</v>
      </c>
    </row>
    <row r="703" spans="1:18">
      <c r="A703" s="217"/>
      <c r="B703" s="217" t="s">
        <v>376</v>
      </c>
      <c r="C703" s="218">
        <v>40000</v>
      </c>
      <c r="D703" s="214" t="str">
        <f>IF(B703="","",IFERROR(INDEX(Vöruskrá!F:F,MATCH(B703,Vöruskrá!B:B,0)),""))</f>
        <v>Vatn, **soja**próteinþykkni 19%, repjuolía, kryddblanda (laukduft, salt, bragðefni, hvítlauksduft), hleypiefni (metýlsellulósi), litarefni sykurlitur ammoníakferli).</v>
      </c>
      <c r="E703" s="214" t="str">
        <f>IF(B703="","",IFERROR(IF(INDEX(Vöruskrá!G:G,MATCH(B703,Vöruskrá!B:B,0))="","Engir skráðir",INDEX(Vöruskrá!G:G,MATCH(B703,Vöruskrá!B:B,0))),"Engir skráðir"))</f>
        <v>Soja (sojabaunir)</v>
      </c>
      <c r="F703" s="214">
        <f>IF(B703="","",IFERROR(INDEX(Vöruskrá!H:H,MATCH(B703,Vöruskrá!B:B,0)),""))</f>
        <v>0</v>
      </c>
      <c r="G703" s="215">
        <f>IF(OR(B703="",C703=""),"",IFERROR(IFERROR(INDEX(Vöruskrá!J:J,MATCH(B703,Vöruskrá!B:B,0)),0)*C703/100000,""))</f>
        <v>52.4</v>
      </c>
      <c r="H703" s="215">
        <f>IF(OR(B703="",C703=""),"",IFERROR(IFERROR(INDEX(Vöruskrá!K:K,MATCH(B703,Vöruskrá!B:B,0)),0)*C703/100000,""))</f>
        <v>2.88</v>
      </c>
      <c r="I703" s="215">
        <f>IF(OR(B703="",C703=""),"",IFERROR(IFERROR(INDEX(Vöruskrá!L:L,MATCH(B703,Vöruskrá!B:B,0)),0)*C703/100000,""))</f>
        <v>0.2</v>
      </c>
      <c r="J703" s="215">
        <f>IF(OR(B703="",C703=""),"",IFERROR(IFERROR(INDEX(Vöruskrá!M:M,MATCH(B703,Vöruskrá!B:B,0)),0)*C703/100000,""))</f>
        <v>0.56000000000000005</v>
      </c>
      <c r="K703" s="215">
        <f>IF(OR(B703="",C703=""),"",IFERROR(IFERROR(INDEX(Vöruskrá!N:N,MATCH(B703,Vöruskrá!B:B,0)),0)*C703/100000,""))</f>
        <v>0.24</v>
      </c>
      <c r="L703" s="215">
        <f>IF(OR(B703="",C703=""),"",IFERROR(IFERROR(INDEX(Vöruskrá!O:O,MATCH(B703,Vöruskrá!B:B,0)),0)*C703/100000,""))</f>
        <v>5.2</v>
      </c>
      <c r="M703" s="215">
        <f>IF(OR(B703="",C703=""),"",IFERROR(IFERROR(INDEX(Vöruskrá!P:P,MATCH(B703,Vöruskrá!B:B,0)),0)*C703/100000,""))</f>
        <v>0.36</v>
      </c>
      <c r="N703" s="215">
        <f>IF(OR(B703="",C703=""),"",IFERROR(IFERROR(INDEX(Vöruskrá!Q:Q,MATCH(B703,Vöruskrá!B:B,0)),0)*C703/100000,""))</f>
        <v>1.68</v>
      </c>
      <c r="O703" s="216">
        <f>IF(OR(B703="",C703=""),"",IFERROR(C703/1000*IFERROR(INDEX(Vöruskrá!R:R,MATCH(B703,Vöruskrá!B:B,0)),0)/1000,""))</f>
        <v>0</v>
      </c>
      <c r="P703" s="217"/>
      <c r="Q703" s="246"/>
      <c r="R703" s="210"/>
    </row>
    <row r="704" spans="1:18">
      <c r="A704" s="219"/>
      <c r="B704" s="219" t="s">
        <v>743</v>
      </c>
      <c r="C704" s="220">
        <v>33300</v>
      </c>
      <c r="D704" s="214" t="str">
        <f>IF(B704="","",IFERROR(INDEX(Vöruskrá!F:F,MATCH(B704,Vöruskrá!B:B,0)),""))</f>
        <v>Tómatar 100%.</v>
      </c>
      <c r="E704" s="214" t="str">
        <f>IF(B704="","",IFERROR(IF(INDEX(Vöruskrá!G:G,MATCH(B704,Vöruskrá!B:B,0))="","Engir skráðir",INDEX(Vöruskrá!G:G,MATCH(B704,Vöruskrá!B:B,0))),"Engir skráðir"))</f>
        <v>Engir skráðir</v>
      </c>
      <c r="F704" s="214">
        <f>IF(B704="","",IFERROR(INDEX(Vöruskrá!H:H,MATCH(B704,Vöruskrá!B:B,0)),""))</f>
        <v>0</v>
      </c>
      <c r="G704" s="215">
        <f>IF(OR(B704="",C704=""),"",IFERROR(IFERROR(INDEX(Vöruskrá!J:J,MATCH(B704,Vöruskrá!B:B,0)),0)*C704/100000,""))</f>
        <v>9.3239999999999998</v>
      </c>
      <c r="H704" s="215">
        <f>IF(OR(B704="",C704=""),"",IFERROR(IFERROR(INDEX(Vöruskrá!K:K,MATCH(B704,Vöruskrá!B:B,0)),0)*C704/100000,""))</f>
        <v>3.3300000000000003E-2</v>
      </c>
      <c r="I704" s="215">
        <f>IF(OR(B704="",C704=""),"",IFERROR(IFERROR(INDEX(Vöruskrá!L:L,MATCH(B704,Vöruskrá!B:B,0)),0)*C704/100000,""))</f>
        <v>0</v>
      </c>
      <c r="J704" s="215">
        <f>IF(OR(B704="",C704=""),"",IFERROR(IFERROR(INDEX(Vöruskrá!M:M,MATCH(B704,Vöruskrá!B:B,0)),0)*C704/100000,""))</f>
        <v>1.665</v>
      </c>
      <c r="K704" s="215">
        <f>IF(OR(B704="",C704=""),"",IFERROR(IFERROR(INDEX(Vöruskrá!N:N,MATCH(B704,Vöruskrá!B:B,0)),0)*C704/100000,""))</f>
        <v>1.1322000000000001</v>
      </c>
      <c r="L704" s="215">
        <f>IF(OR(B704="",C704=""),"",IFERROR(IFERROR(INDEX(Vöruskrá!O:O,MATCH(B704,Vöruskrá!B:B,0)),0)*C704/100000,""))</f>
        <v>0.4995</v>
      </c>
      <c r="M704" s="215">
        <f>IF(OR(B704="",C704=""),"",IFERROR(IFERROR(INDEX(Vöruskrá!P:P,MATCH(B704,Vöruskrá!B:B,0)),0)*C704/100000,""))</f>
        <v>0</v>
      </c>
      <c r="N704" s="215">
        <f>IF(OR(B704="",C704=""),"",IFERROR(IFERROR(INDEX(Vöruskrá!Q:Q,MATCH(B704,Vöruskrá!B:B,0)),0)*C704/100000,""))</f>
        <v>0</v>
      </c>
      <c r="O704" s="216">
        <f>IF(OR(B704="",C704=""),"",IFERROR(C704/1000*IFERROR(INDEX(Vöruskrá!R:R,MATCH(B704,Vöruskrá!B:B,0)),0)/1000,""))</f>
        <v>0</v>
      </c>
      <c r="P704" s="219"/>
      <c r="Q704" s="203"/>
      <c r="R704" s="27"/>
    </row>
    <row r="705" spans="1:18">
      <c r="A705" s="217"/>
      <c r="B705" s="217" t="s">
        <v>504</v>
      </c>
      <c r="C705" s="218">
        <v>5000</v>
      </c>
      <c r="D705" s="214" t="str">
        <f>IF(B705="","",IFERROR(INDEX(Vöruskrá!F:F,MATCH(B705,Vöruskrá!B:B,0)),""))</f>
        <v>Tómatar</v>
      </c>
      <c r="E705" s="214" t="str">
        <f>IF(B705="","",IFERROR(IF(INDEX(Vöruskrá!G:G,MATCH(B705,Vöruskrá!B:B,0))="","Engir skráðir",INDEX(Vöruskrá!G:G,MATCH(B705,Vöruskrá!B:B,0))),"Engir skráðir"))</f>
        <v>Engir skráðir</v>
      </c>
      <c r="F705" s="214">
        <f>IF(B705="","",IFERROR(INDEX(Vöruskrá!H:H,MATCH(B705,Vöruskrá!B:B,0)),""))</f>
        <v>0</v>
      </c>
      <c r="G705" s="215">
        <f>IF(OR(B705="",C705=""),"",IFERROR(IFERROR(INDEX(Vöruskrá!J:J,MATCH(B705,Vöruskrá!B:B,0)),0)*C705/100000,""))</f>
        <v>5.65</v>
      </c>
      <c r="H705" s="215">
        <f>IF(OR(B705="",C705=""),"",IFERROR(IFERROR(INDEX(Vöruskrá!K:K,MATCH(B705,Vöruskrá!B:B,0)),0)*C705/100000,""))</f>
        <v>0.02</v>
      </c>
      <c r="I705" s="215">
        <f>IF(OR(B705="",C705=""),"",IFERROR(IFERROR(INDEX(Vöruskrá!L:L,MATCH(B705,Vöruskrá!B:B,0)),0)*C705/100000,""))</f>
        <v>0</v>
      </c>
      <c r="J705" s="215">
        <f>IF(OR(B705="",C705=""),"",IFERROR(IFERROR(INDEX(Vöruskrá!M:M,MATCH(B705,Vöruskrá!B:B,0)),0)*C705/100000,""))</f>
        <v>0.95</v>
      </c>
      <c r="K705" s="215">
        <f>IF(OR(B705="",C705=""),"",IFERROR(IFERROR(INDEX(Vöruskrá!N:N,MATCH(B705,Vöruskrá!B:B,0)),0)*C705/100000,""))</f>
        <v>0.7</v>
      </c>
      <c r="L705" s="215">
        <f>IF(OR(B705="",C705=""),"",IFERROR(IFERROR(INDEX(Vöruskrá!O:O,MATCH(B705,Vöruskrá!B:B,0)),0)*C705/100000,""))</f>
        <v>0.3</v>
      </c>
      <c r="M705" s="215">
        <f>IF(OR(B705="",C705=""),"",IFERROR(IFERROR(INDEX(Vöruskrá!P:P,MATCH(B705,Vöruskrá!B:B,0)),0)*C705/100000,""))</f>
        <v>5.0000000000000001E-3</v>
      </c>
      <c r="N705" s="215">
        <f>IF(OR(B705="",C705=""),"",IFERROR(IFERROR(INDEX(Vöruskrá!Q:Q,MATCH(B705,Vöruskrá!B:B,0)),0)*C705/100000,""))</f>
        <v>0</v>
      </c>
      <c r="O705" s="216">
        <f>IF(OR(B705="",C705=""),"",IFERROR(C705/1000*IFERROR(INDEX(Vöruskrá!R:R,MATCH(B705,Vöruskrá!B:B,0)),0)/1000,""))</f>
        <v>0</v>
      </c>
      <c r="P705" s="217"/>
      <c r="Q705" s="204"/>
      <c r="R705" s="6"/>
    </row>
    <row r="706" spans="1:18">
      <c r="A706" s="219"/>
      <c r="B706" s="219" t="s">
        <v>247</v>
      </c>
      <c r="C706" s="220">
        <v>6700</v>
      </c>
      <c r="D706" s="214">
        <f>IF(B706="","",IFERROR(INDEX(Vöruskrá!F:F,MATCH(B706,Vöruskrá!B:B,0)),""))</f>
        <v>0</v>
      </c>
      <c r="E706" s="214" t="str">
        <f>IF(B706="","",IFERROR(IF(INDEX(Vöruskrá!G:G,MATCH(B706,Vöruskrá!B:B,0))="","Engir skráðir",INDEX(Vöruskrá!G:G,MATCH(B706,Vöruskrá!B:B,0))),"Engir skráðir"))</f>
        <v>Engir skráðir</v>
      </c>
      <c r="F706" s="214">
        <f>IF(B706="","",IFERROR(INDEX(Vöruskrá!H:H,MATCH(B706,Vöruskrá!B:B,0)),""))</f>
        <v>0</v>
      </c>
      <c r="G706" s="215">
        <f>IF(OR(B706="",C706=""),"",IFERROR(IFERROR(INDEX(Vöruskrá!J:J,MATCH(B706,Vöruskrá!B:B,0)),0)*C706/100000,""))</f>
        <v>0</v>
      </c>
      <c r="H706" s="215">
        <f>IF(OR(B706="",C706=""),"",IFERROR(IFERROR(INDEX(Vöruskrá!K:K,MATCH(B706,Vöruskrá!B:B,0)),0)*C706/100000,""))</f>
        <v>0</v>
      </c>
      <c r="I706" s="215">
        <f>IF(OR(B706="",C706=""),"",IFERROR(IFERROR(INDEX(Vöruskrá!L:L,MATCH(B706,Vöruskrá!B:B,0)),0)*C706/100000,""))</f>
        <v>0</v>
      </c>
      <c r="J706" s="215">
        <f>IF(OR(B706="",C706=""),"",IFERROR(IFERROR(INDEX(Vöruskrá!M:M,MATCH(B706,Vöruskrá!B:B,0)),0)*C706/100000,""))</f>
        <v>0</v>
      </c>
      <c r="K706" s="215">
        <f>IF(OR(B706="",C706=""),"",IFERROR(IFERROR(INDEX(Vöruskrá!N:N,MATCH(B706,Vöruskrá!B:B,0)),0)*C706/100000,""))</f>
        <v>0</v>
      </c>
      <c r="L706" s="215">
        <f>IF(OR(B706="",C706=""),"",IFERROR(IFERROR(INDEX(Vöruskrá!O:O,MATCH(B706,Vöruskrá!B:B,0)),0)*C706/100000,""))</f>
        <v>0</v>
      </c>
      <c r="M706" s="215">
        <f>IF(OR(B706="",C706=""),"",IFERROR(IFERROR(INDEX(Vöruskrá!P:P,MATCH(B706,Vöruskrá!B:B,0)),0)*C706/100000,""))</f>
        <v>0</v>
      </c>
      <c r="N706" s="215">
        <f>IF(OR(B706="",C706=""),"",IFERROR(IFERROR(INDEX(Vöruskrá!Q:Q,MATCH(B706,Vöruskrá!B:B,0)),0)*C706/100000,""))</f>
        <v>0</v>
      </c>
      <c r="O706" s="216">
        <f>IF(OR(B706="",C706=""),"",IFERROR(C706/1000*IFERROR(INDEX(Vöruskrá!R:R,MATCH(B706,Vöruskrá!B:B,0)),0)/1000,""))</f>
        <v>0</v>
      </c>
      <c r="P706" s="219"/>
      <c r="Q706" s="203"/>
      <c r="R706" s="27"/>
    </row>
    <row r="707" spans="1:18">
      <c r="A707" s="217"/>
      <c r="B707" s="217" t="s">
        <v>1072</v>
      </c>
      <c r="C707" s="218">
        <v>2000</v>
      </c>
      <c r="D707" s="214" t="str">
        <f>IF(B707="","",IFERROR(INDEX(Vöruskrá!F:F,MATCH(B707,Vöruskrá!B:B,0)),""))</f>
        <v>Grænmetiskraftur (vatn, laukur, gulrótþykkni, tómatur, **sellerí**rót, jurtaextrakt), bragðefni, glúkósasíróp, gerþykkni, salt, litarefni (karamellusykur), repjuolía, maltódextrín, sykur.</v>
      </c>
      <c r="E707" s="214" t="str">
        <f>IF(B707="","",IFERROR(IF(INDEX(Vöruskrá!G:G,MATCH(B707,Vöruskrá!B:B,0))="","Engir skráðir",INDEX(Vöruskrá!G:G,MATCH(B707,Vöruskrá!B:B,0))),"Engir skráðir"))</f>
        <v>Sellerí</v>
      </c>
      <c r="F707" s="214">
        <f>IF(B707="","",IFERROR(INDEX(Vöruskrá!H:H,MATCH(B707,Vöruskrá!B:B,0)),""))</f>
        <v>0</v>
      </c>
      <c r="G707" s="215">
        <f>IF(OR(B707="",C707=""),"",IFERROR(IFERROR(INDEX(Vöruskrá!J:J,MATCH(B707,Vöruskrá!B:B,0)),0)*C707/100000,""))</f>
        <v>4.74</v>
      </c>
      <c r="H707" s="215">
        <f>IF(OR(B707="",C707=""),"",IFERROR(IFERROR(INDEX(Vöruskrá!K:K,MATCH(B707,Vöruskrá!B:B,0)),0)*C707/100000,""))</f>
        <v>2.4E-2</v>
      </c>
      <c r="I707" s="215">
        <f>IF(OR(B707="",C707=""),"",IFERROR(IFERROR(INDEX(Vöruskrá!L:L,MATCH(B707,Vöruskrá!B:B,0)),0)*C707/100000,""))</f>
        <v>2E-3</v>
      </c>
      <c r="J707" s="215">
        <f>IF(OR(B707="",C707=""),"",IFERROR(IFERROR(INDEX(Vöruskrá!M:M,MATCH(B707,Vöruskrá!B:B,0)),0)*C707/100000,""))</f>
        <v>0.82</v>
      </c>
      <c r="K707" s="215">
        <f>IF(OR(B707="",C707=""),"",IFERROR(IFERROR(INDEX(Vöruskrá!N:N,MATCH(B707,Vöruskrá!B:B,0)),0)*C707/100000,""))</f>
        <v>0.57599999999999996</v>
      </c>
      <c r="L707" s="215">
        <f>IF(OR(B707="",C707=""),"",IFERROR(IFERROR(INDEX(Vöruskrá!O:O,MATCH(B707,Vöruskrá!B:B,0)),0)*C707/100000,""))</f>
        <v>0.312</v>
      </c>
      <c r="M707" s="215">
        <f>IF(OR(B707="",C707=""),"",IFERROR(IFERROR(INDEX(Vöruskrá!P:P,MATCH(B707,Vöruskrá!B:B,0)),0)*C707/100000,""))</f>
        <v>0.7</v>
      </c>
      <c r="N707" s="215">
        <f>IF(OR(B707="",C707=""),"",IFERROR(IFERROR(INDEX(Vöruskrá!Q:Q,MATCH(B707,Vöruskrá!B:B,0)),0)*C707/100000,""))</f>
        <v>2E-3</v>
      </c>
      <c r="O707" s="216">
        <f>IF(OR(B707="",C707=""),"",IFERROR(C707/1000*IFERROR(INDEX(Vöruskrá!R:R,MATCH(B707,Vöruskrá!B:B,0)),0)/1000,""))</f>
        <v>0</v>
      </c>
      <c r="P707" s="217"/>
      <c r="Q707" s="204"/>
      <c r="R707" s="6"/>
    </row>
    <row r="708" spans="1:18">
      <c r="A708" s="219"/>
      <c r="B708" s="219" t="s">
        <v>574</v>
      </c>
      <c r="C708" s="220">
        <v>830</v>
      </c>
      <c r="D708" s="214" t="str">
        <f>IF(B708="","",IFERROR(INDEX(Vöruskrá!F:F,MATCH(B708,Vöruskrá!B:B,0)),""))</f>
        <v>Hvítlaukur 95%, repjuolía 4%, mjólkursýra (E270) 1%.</v>
      </c>
      <c r="E708" s="214" t="str">
        <f>IF(B708="","",IFERROR(IF(INDEX(Vöruskrá!G:G,MATCH(B708,Vöruskrá!B:B,0))="","Engir skráðir",INDEX(Vöruskrá!G:G,MATCH(B708,Vöruskrá!B:B,0))),"Engir skráðir"))</f>
        <v>Súlfít</v>
      </c>
      <c r="F708" s="214">
        <f>IF(B708="","",IFERROR(INDEX(Vöruskrá!H:H,MATCH(B708,Vöruskrá!B:B,0)),""))</f>
        <v>0</v>
      </c>
      <c r="G708" s="215">
        <f>IF(OR(B708="",C708=""),"",IFERROR(IFERROR(INDEX(Vöruskrá!J:J,MATCH(B708,Vöruskrá!B:B,0)),0)*C708/100000,""))</f>
        <v>1.2699</v>
      </c>
      <c r="H708" s="215">
        <f>IF(OR(B708="",C708=""),"",IFERROR(IFERROR(INDEX(Vöruskrá!K:K,MATCH(B708,Vöruskrá!B:B,0)),0)*C708/100000,""))</f>
        <v>3.4860000000000002E-2</v>
      </c>
      <c r="I708" s="215">
        <f>IF(OR(B708="",C708=""),"",IFERROR(IFERROR(INDEX(Vöruskrá!L:L,MATCH(B708,Vöruskrá!B:B,0)),0)*C708/100000,""))</f>
        <v>0</v>
      </c>
      <c r="J708" s="215">
        <f>IF(OR(B708="",C708=""),"",IFERROR(IFERROR(INDEX(Vöruskrá!M:M,MATCH(B708,Vöruskrá!B:B,0)),0)*C708/100000,""))</f>
        <v>0.19422</v>
      </c>
      <c r="K708" s="215">
        <f>IF(OR(B708="",C708=""),"",IFERROR(IFERROR(INDEX(Vöruskrá!N:N,MATCH(B708,Vöruskrá!B:B,0)),0)*C708/100000,""))</f>
        <v>0</v>
      </c>
      <c r="L708" s="215">
        <f>IF(OR(B708="",C708=""),"",IFERROR(IFERROR(INDEX(Vöruskrá!O:O,MATCH(B708,Vöruskrá!B:B,0)),0)*C708/100000,""))</f>
        <v>4.233E-2</v>
      </c>
      <c r="M708" s="215">
        <f>IF(OR(B708="",C708=""),"",IFERROR(IFERROR(INDEX(Vöruskrá!P:P,MATCH(B708,Vöruskrá!B:B,0)),0)*C708/100000,""))</f>
        <v>0</v>
      </c>
      <c r="N708" s="215">
        <f>IF(OR(B708="",C708=""),"",IFERROR(IFERROR(INDEX(Vöruskrá!Q:Q,MATCH(B708,Vöruskrá!B:B,0)),0)*C708/100000,""))</f>
        <v>0</v>
      </c>
      <c r="O708" s="216">
        <f>IF(OR(B708="",C708=""),"",IFERROR(C708/1000*IFERROR(INDEX(Vöruskrá!R:R,MATCH(B708,Vöruskrá!B:B,0)),0)/1000,""))</f>
        <v>0</v>
      </c>
      <c r="P708" s="219"/>
      <c r="Q708" s="203"/>
      <c r="R708" s="27"/>
    </row>
    <row r="709" spans="1:18">
      <c r="A709" s="217"/>
      <c r="B709" s="217" t="s">
        <v>1018</v>
      </c>
      <c r="C709" s="218">
        <v>1300</v>
      </c>
      <c r="D709" s="214" t="str">
        <f>IF(B709="","",IFERROR(INDEX(Vöruskrá!F:F,MATCH(B709,Vöruskrá!B:B,0)),""))</f>
        <v>Sólblómaolía</v>
      </c>
      <c r="E709" s="214" t="str">
        <f>IF(B709="","",IFERROR(IF(INDEX(Vöruskrá!G:G,MATCH(B709,Vöruskrá!B:B,0))="","Engir skráðir",INDEX(Vöruskrá!G:G,MATCH(B709,Vöruskrá!B:B,0))),"Engir skráðir"))</f>
        <v>Engir skráðir</v>
      </c>
      <c r="F709" s="214">
        <f>IF(B709="","",IFERROR(INDEX(Vöruskrá!H:H,MATCH(B709,Vöruskrá!B:B,0)),""))</f>
        <v>0</v>
      </c>
      <c r="G709" s="215">
        <f>IF(OR(B709="",C709=""),"",IFERROR(IFERROR(INDEX(Vöruskrá!J:J,MATCH(B709,Vöruskrá!B:B,0)),0)*C709/100000,""))</f>
        <v>11.7</v>
      </c>
      <c r="H709" s="215">
        <f>IF(OR(B709="",C709=""),"",IFERROR(IFERROR(INDEX(Vöruskrá!K:K,MATCH(B709,Vöruskrá!B:B,0)),0)*C709/100000,""))</f>
        <v>1.3</v>
      </c>
      <c r="I709" s="215">
        <f>IF(OR(B709="",C709=""),"",IFERROR(IFERROR(INDEX(Vöruskrá!L:L,MATCH(B709,Vöruskrá!B:B,0)),0)*C709/100000,""))</f>
        <v>0.14299999999999999</v>
      </c>
      <c r="J709" s="215">
        <f>IF(OR(B709="",C709=""),"",IFERROR(IFERROR(INDEX(Vöruskrá!M:M,MATCH(B709,Vöruskrá!B:B,0)),0)*C709/100000,""))</f>
        <v>0</v>
      </c>
      <c r="K709" s="215">
        <f>IF(OR(B709="",C709=""),"",IFERROR(IFERROR(INDEX(Vöruskrá!N:N,MATCH(B709,Vöruskrá!B:B,0)),0)*C709/100000,""))</f>
        <v>0</v>
      </c>
      <c r="L709" s="215">
        <f>IF(OR(B709="",C709=""),"",IFERROR(IFERROR(INDEX(Vöruskrá!O:O,MATCH(B709,Vöruskrá!B:B,0)),0)*C709/100000,""))</f>
        <v>0</v>
      </c>
      <c r="M709" s="215">
        <f>IF(OR(B709="",C709=""),"",IFERROR(IFERROR(INDEX(Vöruskrá!P:P,MATCH(B709,Vöruskrá!B:B,0)),0)*C709/100000,""))</f>
        <v>0</v>
      </c>
      <c r="N709" s="215">
        <f>IF(OR(B709="",C709=""),"",IFERROR(IFERROR(INDEX(Vöruskrá!Q:Q,MATCH(B709,Vöruskrá!B:B,0)),0)*C709/100000,""))</f>
        <v>0</v>
      </c>
      <c r="O709" s="216">
        <f>IF(OR(B709="",C709=""),"",IFERROR(C709/1000*IFERROR(INDEX(Vöruskrá!R:R,MATCH(B709,Vöruskrá!B:B,0)),0)/1000,""))</f>
        <v>0</v>
      </c>
      <c r="P709" s="217"/>
      <c r="Q709" s="204"/>
      <c r="R709" s="6"/>
    </row>
    <row r="710" spans="1:18">
      <c r="A710" s="219"/>
      <c r="B710" s="219" t="s">
        <v>299</v>
      </c>
      <c r="C710" s="220">
        <v>670</v>
      </c>
      <c r="D710" s="214" t="str">
        <f>IF(B710="","",IFERROR(INDEX(Vöruskrá!F:F,MATCH(B710,Vöruskrá!B:B,0)),""))</f>
        <v>Salt (salt, kekkjavarnarefni E535, lyftiefni E500).</v>
      </c>
      <c r="E710" s="214" t="str">
        <f>IF(B710="","",IFERROR(IF(INDEX(Vöruskrá!G:G,MATCH(B710,Vöruskrá!B:B,0))="","Engir skráðir",INDEX(Vöruskrá!G:G,MATCH(B710,Vöruskrá!B:B,0))),"Engir skráðir"))</f>
        <v>Engir skráðir</v>
      </c>
      <c r="F710" s="214" t="str">
        <f>IF(B710="","",IFERROR(INDEX(Vöruskrá!H:H,MATCH(B710,Vöruskrá!B:B,0)),""))</f>
        <v>Framleitt á svæði þar sem unnið er með mjólk, glúten, egg, sesam, sellerí, soja og sinnep.</v>
      </c>
      <c r="G710" s="215">
        <f>IF(OR(B710="",C710=""),"",IFERROR(IFERROR(INDEX(Vöruskrá!J:J,MATCH(B710,Vöruskrá!B:B,0)),0)*C710/100000,""))</f>
        <v>0</v>
      </c>
      <c r="H710" s="215">
        <f>IF(OR(B710="",C710=""),"",IFERROR(IFERROR(INDEX(Vöruskrá!K:K,MATCH(B710,Vöruskrá!B:B,0)),0)*C710/100000,""))</f>
        <v>0</v>
      </c>
      <c r="I710" s="215">
        <f>IF(OR(B710="",C710=""),"",IFERROR(IFERROR(INDEX(Vöruskrá!L:L,MATCH(B710,Vöruskrá!B:B,0)),0)*C710/100000,""))</f>
        <v>0</v>
      </c>
      <c r="J710" s="215">
        <f>IF(OR(B710="",C710=""),"",IFERROR(IFERROR(INDEX(Vöruskrá!M:M,MATCH(B710,Vöruskrá!B:B,0)),0)*C710/100000,""))</f>
        <v>0</v>
      </c>
      <c r="K710" s="215">
        <f>IF(OR(B710="",C710=""),"",IFERROR(IFERROR(INDEX(Vöruskrá!N:N,MATCH(B710,Vöruskrá!B:B,0)),0)*C710/100000,""))</f>
        <v>0</v>
      </c>
      <c r="L710" s="215">
        <f>IF(OR(B710="",C710=""),"",IFERROR(IFERROR(INDEX(Vöruskrá!O:O,MATCH(B710,Vöruskrá!B:B,0)),0)*C710/100000,""))</f>
        <v>0</v>
      </c>
      <c r="M710" s="215">
        <f>IF(OR(B710="",C710=""),"",IFERROR(IFERROR(INDEX(Vöruskrá!P:P,MATCH(B710,Vöruskrá!B:B,0)),0)*C710/100000,""))</f>
        <v>0.67</v>
      </c>
      <c r="N710" s="215">
        <f>IF(OR(B710="",C710=""),"",IFERROR(IFERROR(INDEX(Vöruskrá!Q:Q,MATCH(B710,Vöruskrá!B:B,0)),0)*C710/100000,""))</f>
        <v>0</v>
      </c>
      <c r="O710" s="216">
        <f>IF(OR(B710="",C710=""),"",IFERROR(C710/1000*IFERROR(INDEX(Vöruskrá!R:R,MATCH(B710,Vöruskrá!B:B,0)),0)/1000,""))</f>
        <v>0</v>
      </c>
      <c r="P710" s="219"/>
      <c r="Q710" s="203"/>
      <c r="R710" s="27"/>
    </row>
    <row r="711" spans="1:18">
      <c r="A711" s="217"/>
      <c r="B711" s="217" t="s">
        <v>819</v>
      </c>
      <c r="C711" s="218">
        <v>133</v>
      </c>
      <c r="D711" s="214" t="str">
        <f>IF(B711="","",IFERROR(INDEX(Vöruskrá!F:F,MATCH(B711,Vöruskrá!B:B,0)),""))</f>
        <v>Svartur pipar 100% (Piper nigrum), hitaþurrkað.</v>
      </c>
      <c r="E711" s="214" t="str">
        <f>IF(B711="","",IFERROR(IF(INDEX(Vöruskrá!G:G,MATCH(B711,Vöruskrá!B:B,0))="","Engir skráðir",INDEX(Vöruskrá!G:G,MATCH(B711,Vöruskrá!B:B,0))),"Engir skráðir"))</f>
        <v>Engir skráðir</v>
      </c>
      <c r="F711" s="214" t="str">
        <f>IF(B711="","",IFERROR(INDEX(Vöruskrá!H:H,MATCH(B711,Vöruskrá!B:B,0)),""))</f>
        <v>Framleitt á svæði þar sem unnið er með glúten, fisk, krabbadýr, lindýr, mjólk, soja, sellerí, sinnep og sesam.</v>
      </c>
      <c r="G711" s="215">
        <f>IF(OR(B711="",C711=""),"",IFERROR(IFERROR(INDEX(Vöruskrá!J:J,MATCH(B711,Vöruskrá!B:B,0)),0)*C711/100000,""))</f>
        <v>0.51337999999999995</v>
      </c>
      <c r="H711" s="215">
        <f>IF(OR(B711="",C711=""),"",IFERROR(IFERROR(INDEX(Vöruskrá!K:K,MATCH(B711,Vöruskrá!B:B,0)),0)*C711/100000,""))</f>
        <v>4.3889999999999997E-3</v>
      </c>
      <c r="I711" s="215">
        <f>IF(OR(B711="",C711=""),"",IFERROR(IFERROR(INDEX(Vöruskrá!L:L,MATCH(B711,Vöruskrá!B:B,0)),0)*C711/100000,""))</f>
        <v>1.33E-3</v>
      </c>
      <c r="J711" s="215">
        <f>IF(OR(B711="",C711=""),"",IFERROR(IFERROR(INDEX(Vöruskrá!M:M,MATCH(B711,Vöruskrá!B:B,0)),0)*C711/100000,""))</f>
        <v>8.6449999999999999E-2</v>
      </c>
      <c r="K711" s="215">
        <f>IF(OR(B711="",C711=""),"",IFERROR(IFERROR(INDEX(Vöruskrá!N:N,MATCH(B711,Vöruskrá!B:B,0)),0)*C711/100000,""))</f>
        <v>7.9799999999999999E-4</v>
      </c>
      <c r="L711" s="215">
        <f>IF(OR(B711="",C711=""),"",IFERROR(IFERROR(INDEX(Vöruskrá!O:O,MATCH(B711,Vöruskrá!B:B,0)),0)*C711/100000,""))</f>
        <v>1.4630000000000001E-2</v>
      </c>
      <c r="M711" s="215">
        <f>IF(OR(B711="",C711=""),"",IFERROR(IFERROR(INDEX(Vöruskrá!P:P,MATCH(B711,Vöruskrá!B:B,0)),0)*C711/100000,""))</f>
        <v>1.3300000000000001E-4</v>
      </c>
      <c r="N711" s="215">
        <f>IF(OR(B711="",C711=""),"",IFERROR(IFERROR(INDEX(Vöruskrá!Q:Q,MATCH(B711,Vöruskrá!B:B,0)),0)*C711/100000,""))</f>
        <v>0</v>
      </c>
      <c r="O711" s="216">
        <f>IF(OR(B711="",C711=""),"",IFERROR(C711/1000*IFERROR(INDEX(Vöruskrá!R:R,MATCH(B711,Vöruskrá!B:B,0)),0)/1000,""))</f>
        <v>0</v>
      </c>
      <c r="P711" s="217"/>
      <c r="Q711" s="204"/>
      <c r="R711" s="6"/>
    </row>
    <row r="712" spans="1:18">
      <c r="A712" s="219"/>
      <c r="B712" s="219" t="s">
        <v>815</v>
      </c>
      <c r="C712" s="220">
        <v>67</v>
      </c>
      <c r="D712" s="214" t="str">
        <f>IF(B712="","",IFERROR(INDEX(Vöruskrá!F:F,MATCH(B712,Vöruskrá!B:B,0)),""))</f>
        <v>Oregano 100% (Origanum vulgare L.).</v>
      </c>
      <c r="E712" s="214" t="str">
        <f>IF(B712="","",IFERROR(IF(INDEX(Vöruskrá!G:G,MATCH(B712,Vöruskrá!B:B,0))="","Engir skráðir",INDEX(Vöruskrá!G:G,MATCH(B712,Vöruskrá!B:B,0))),"Engir skráðir"))</f>
        <v>Engir skráðir</v>
      </c>
      <c r="F712" s="214" t="str">
        <f>IF(B712="","",IFERROR(INDEX(Vöruskrá!H:H,MATCH(B712,Vöruskrá!B:B,0)),""))</f>
        <v>Framleitt á svæði þar sem unnið er með glúten, fisk, krabbadýr, lindýr, mjólk, soja, sellerí, sinnep og sesam.</v>
      </c>
      <c r="G712" s="215">
        <f>IF(OR(B712="",C712=""),"",IFERROR(IFERROR(INDEX(Vöruskrá!J:J,MATCH(B712,Vöruskrá!B:B,0)),0)*C712/100000,""))</f>
        <v>0.3216</v>
      </c>
      <c r="H712" s="215">
        <f>IF(OR(B712="",C712=""),"",IFERROR(IFERROR(INDEX(Vöruskrá!K:K,MATCH(B712,Vöruskrá!B:B,0)),0)*C712/100000,""))</f>
        <v>6.7000000000000002E-3</v>
      </c>
      <c r="I712" s="215">
        <f>IF(OR(B712="",C712=""),"",IFERROR(IFERROR(INDEX(Vöruskrá!L:L,MATCH(B712,Vöruskrá!B:B,0)),0)*C712/100000,""))</f>
        <v>1.8090000000000001E-3</v>
      </c>
      <c r="J712" s="215">
        <f>IF(OR(B712="",C712=""),"",IFERROR(IFERROR(INDEX(Vöruskrá!M:M,MATCH(B712,Vöruskrá!B:B,0)),0)*C712/100000,""))</f>
        <v>4.2880000000000001E-2</v>
      </c>
      <c r="K712" s="215">
        <f>IF(OR(B712="",C712=""),"",IFERROR(IFERROR(INDEX(Vöruskrá!N:N,MATCH(B712,Vöruskrá!B:B,0)),0)*C712/100000,""))</f>
        <v>2.7469999999999999E-3</v>
      </c>
      <c r="L712" s="215">
        <f>IF(OR(B712="",C712=""),"",IFERROR(IFERROR(INDEX(Vöruskrá!O:O,MATCH(B712,Vöruskrá!B:B,0)),0)*C712/100000,""))</f>
        <v>7.3699999999999998E-3</v>
      </c>
      <c r="M712" s="215">
        <f>IF(OR(B712="",C712=""),"",IFERROR(IFERROR(INDEX(Vöruskrá!P:P,MATCH(B712,Vöruskrá!B:B,0)),0)*C712/100000,""))</f>
        <v>0</v>
      </c>
      <c r="N712" s="215">
        <f>IF(OR(B712="",C712=""),"",IFERROR(IFERROR(INDEX(Vöruskrá!Q:Q,MATCH(B712,Vöruskrá!B:B,0)),0)*C712/100000,""))</f>
        <v>0</v>
      </c>
      <c r="O712" s="216">
        <f>IF(OR(B712="",C712=""),"",IFERROR(C712/1000*IFERROR(INDEX(Vöruskrá!R:R,MATCH(B712,Vöruskrá!B:B,0)),0)/1000,""))</f>
        <v>0</v>
      </c>
      <c r="P712" s="219"/>
      <c r="Q712" s="203"/>
      <c r="R712" s="27"/>
    </row>
    <row r="713" spans="1:18">
      <c r="A713" s="217"/>
      <c r="B713" s="217" t="s">
        <v>1020</v>
      </c>
      <c r="C713" s="218">
        <v>10000</v>
      </c>
      <c r="D713" s="214" t="str">
        <f>IF(B713="","",IFERROR(INDEX(Vöruskrá!F:F,MATCH(B713,Vöruskrá!B:B,0)),""))</f>
        <v>Vatn</v>
      </c>
      <c r="E713" s="214" t="str">
        <f>IF(B713="","",IFERROR(IF(INDEX(Vöruskrá!G:G,MATCH(B713,Vöruskrá!B:B,0))="","Engir skráðir",INDEX(Vöruskrá!G:G,MATCH(B713,Vöruskrá!B:B,0))),"Engir skráðir"))</f>
        <v>Engir skráðir</v>
      </c>
      <c r="F713" s="214">
        <f>IF(B713="","",IFERROR(INDEX(Vöruskrá!H:H,MATCH(B713,Vöruskrá!B:B,0)),""))</f>
        <v>0</v>
      </c>
      <c r="G713" s="215">
        <f>IF(OR(B713="",C713=""),"",IFERROR(IFERROR(INDEX(Vöruskrá!J:J,MATCH(B713,Vöruskrá!B:B,0)),0)*C713/100000,""))</f>
        <v>0</v>
      </c>
      <c r="H713" s="215">
        <f>IF(OR(B713="",C713=""),"",IFERROR(IFERROR(INDEX(Vöruskrá!K:K,MATCH(B713,Vöruskrá!B:B,0)),0)*C713/100000,""))</f>
        <v>0</v>
      </c>
      <c r="I713" s="215">
        <f>IF(OR(B713="",C713=""),"",IFERROR(IFERROR(INDEX(Vöruskrá!L:L,MATCH(B713,Vöruskrá!B:B,0)),0)*C713/100000,""))</f>
        <v>0</v>
      </c>
      <c r="J713" s="215">
        <f>IF(OR(B713="",C713=""),"",IFERROR(IFERROR(INDEX(Vöruskrá!M:M,MATCH(B713,Vöruskrá!B:B,0)),0)*C713/100000,""))</f>
        <v>0</v>
      </c>
      <c r="K713" s="215">
        <f>IF(OR(B713="",C713=""),"",IFERROR(IFERROR(INDEX(Vöruskrá!N:N,MATCH(B713,Vöruskrá!B:B,0)),0)*C713/100000,""))</f>
        <v>0</v>
      </c>
      <c r="L713" s="215">
        <f>IF(OR(B713="",C713=""),"",IFERROR(IFERROR(INDEX(Vöruskrá!O:O,MATCH(B713,Vöruskrá!B:B,0)),0)*C713/100000,""))</f>
        <v>0</v>
      </c>
      <c r="M713" s="215">
        <f>IF(OR(B713="",C713=""),"",IFERROR(IFERROR(INDEX(Vöruskrá!P:P,MATCH(B713,Vöruskrá!B:B,0)),0)*C713/100000,""))</f>
        <v>0</v>
      </c>
      <c r="N713" s="215">
        <f>IF(OR(B713="",C713=""),"",IFERROR(IFERROR(INDEX(Vöruskrá!Q:Q,MATCH(B713,Vöruskrá!B:B,0)),0)*C713/100000,""))</f>
        <v>0</v>
      </c>
      <c r="O713" s="216">
        <f>IF(OR(B713="",C713=""),"",IFERROR(C713/1000*IFERROR(INDEX(Vöruskrá!R:R,MATCH(B713,Vöruskrá!B:B,0)),0)/1000,""))</f>
        <v>0</v>
      </c>
      <c r="P713" s="217"/>
      <c r="Q713" s="249"/>
      <c r="R713" s="205"/>
    </row>
    <row r="714" spans="1:18" ht="50">
      <c r="A714" s="176" t="s">
        <v>3791</v>
      </c>
      <c r="B714" s="176"/>
      <c r="C714" s="177"/>
      <c r="D714" s="211" t="str">
        <f>_xlfn.TEXTJOIN(" | ",TRUE,D715:D721)</f>
        <v>0 | 0 | 0 | Hvítkál (64%), gulrætur (13%), ananas, gúrka (8%), appelsínusósa (sykur, vatn, sítrónusýra E330, bragðefni, bindiefni E440, rotvarnarefni E202, E211) | Ferskir tómatar | Fersk paprika | Salt (salt, kekkjavarnarefni E535, lyftiefni E500).</v>
      </c>
      <c r="E714" s="211" t="str" cm="1">
        <f t="array" ref="E714">IFERROR(_xlfn.TEXTJOIN(", ",TRUE,_xlfn.UNIQUE(_xlfn._xlws.FILTER(E715:E721,(E715:E721&lt;&gt;"Engir skráðir")*(E715:E721&lt;&gt;"")))),"Engir skráðir")</f>
        <v>Engir</v>
      </c>
      <c r="F714" s="211"/>
      <c r="G714" s="212">
        <f>IFERROR(SUM(G715:G721)/(SUM($C$715:$C$721)/100000),"")</f>
        <v>8.2322500000000005</v>
      </c>
      <c r="H714" s="212">
        <f>IFERROR(SUM(H715:H721)/(SUM($C$715:$C$721)/100000),"")</f>
        <v>4.9724999999999998E-2</v>
      </c>
      <c r="I714" s="212">
        <f>IFERROR(SUM(I715:I721)/(SUM($C$715:$C$721)/100000),"")</f>
        <v>0</v>
      </c>
      <c r="J714" s="212">
        <f>IFERROR(SUM(J715:J721)/(SUM($C$715:$C$721)/100000),"")</f>
        <v>1.6409250000000002</v>
      </c>
      <c r="K714" s="212">
        <f>IFERROR(SUM(K715:K721)/(SUM($C$715:$C$721)/100000),"")</f>
        <v>1.4475499999999999</v>
      </c>
      <c r="L714" s="212">
        <f>IFERROR(SUM(L715:L721)/(SUM($C$715:$C$721)/100000),"")</f>
        <v>0.215475</v>
      </c>
      <c r="M714" s="212">
        <f>IFERROR(SUM(M715:M721)/(SUM($C$715:$C$721)/100000),"")</f>
        <v>0.55200000000000005</v>
      </c>
      <c r="N714" s="212">
        <f>IFERROR(SUM(N715:N721)/(SUM($C$715:$C$721)/100000),"")</f>
        <v>0.18232500000000001</v>
      </c>
      <c r="O714" s="213" t="str">
        <f>IF(OR(B714="",C714=""),"",IFERROR(C714/1000*IFERROR(INDEX(Vöruskrá!R:R,MATCH(B714,Vöruskrá!B:B,0)),0)/1000,""))</f>
        <v/>
      </c>
      <c r="P714" s="245" t="s">
        <v>3792</v>
      </c>
      <c r="Q714" s="248" t="s">
        <v>3955</v>
      </c>
      <c r="R714" s="247" t="s">
        <v>3956</v>
      </c>
    </row>
    <row r="715" spans="1:18">
      <c r="A715" s="217"/>
      <c r="B715" s="217" t="s">
        <v>3673</v>
      </c>
      <c r="C715" s="218">
        <v>33149</v>
      </c>
      <c r="D715" s="214">
        <f>IF(B715="","",IFERROR(INDEX(Vöruskrá!F:F,MATCH(B715,Vöruskrá!B:B,0)),""))</f>
        <v>0</v>
      </c>
      <c r="E715" s="214" t="str">
        <f>IF(B715="","",IFERROR(IF(INDEX(Vöruskrá!G:G,MATCH(B715,Vöruskrá!B:B,0))="","Engir skráðir",INDEX(Vöruskrá!G:G,MATCH(B715,Vöruskrá!B:B,0))),"Engir skráðir"))</f>
        <v>Engir skráðir</v>
      </c>
      <c r="F715" s="214">
        <f>IF(B715="","",IFERROR(INDEX(Vöruskrá!H:H,MATCH(B715,Vöruskrá!B:B,0)),""))</f>
        <v>0</v>
      </c>
      <c r="G715" s="215">
        <f>IF(OR(B715="",C715=""),"",IFERROR(IFERROR(INDEX(Vöruskrá!J:J,MATCH(B715,Vöruskrá!B:B,0)),0)*C715/100000,""))</f>
        <v>0</v>
      </c>
      <c r="H715" s="215">
        <f>IF(OR(B715="",C715=""),"",IFERROR(IFERROR(INDEX(Vöruskrá!K:K,MATCH(B715,Vöruskrá!B:B,0)),0)*C715/100000,""))</f>
        <v>0</v>
      </c>
      <c r="I715" s="215">
        <f>IF(OR(B715="",C715=""),"",IFERROR(IFERROR(INDEX(Vöruskrá!L:L,MATCH(B715,Vöruskrá!B:B,0)),0)*C715/100000,""))</f>
        <v>0</v>
      </c>
      <c r="J715" s="215">
        <f>IF(OR(B715="",C715=""),"",IFERROR(IFERROR(INDEX(Vöruskrá!M:M,MATCH(B715,Vöruskrá!B:B,0)),0)*C715/100000,""))</f>
        <v>0</v>
      </c>
      <c r="K715" s="215">
        <f>IF(OR(B715="",C715=""),"",IFERROR(IFERROR(INDEX(Vöruskrá!N:N,MATCH(B715,Vöruskrá!B:B,0)),0)*C715/100000,""))</f>
        <v>0</v>
      </c>
      <c r="L715" s="215">
        <f>IF(OR(B715="",C715=""),"",IFERROR(IFERROR(INDEX(Vöruskrá!O:O,MATCH(B715,Vöruskrá!B:B,0)),0)*C715/100000,""))</f>
        <v>0</v>
      </c>
      <c r="M715" s="215">
        <f>IF(OR(B715="",C715=""),"",IFERROR(IFERROR(INDEX(Vöruskrá!P:P,MATCH(B715,Vöruskrá!B:B,0)),0)*C715/100000,""))</f>
        <v>0</v>
      </c>
      <c r="N715" s="215">
        <f>IF(OR(B715="",C715=""),"",IFERROR(IFERROR(INDEX(Vöruskrá!Q:Q,MATCH(B715,Vöruskrá!B:B,0)),0)*C715/100000,""))</f>
        <v>0</v>
      </c>
      <c r="O715" s="216">
        <f>IF(OR(B715="",C715=""),"",IFERROR(C715/1000*IFERROR(INDEX(Vöruskrá!R:R,MATCH(B715,Vöruskrá!B:B,0)),0)/1000,""))</f>
        <v>0</v>
      </c>
      <c r="P715" s="217"/>
      <c r="Q715" s="246"/>
      <c r="R715" s="210"/>
    </row>
    <row r="716" spans="1:18">
      <c r="A716" s="219"/>
      <c r="B716" s="219" t="s">
        <v>3644</v>
      </c>
      <c r="C716" s="220">
        <v>33149</v>
      </c>
      <c r="D716" s="214">
        <f>IF(B716="","",IFERROR(INDEX(Vöruskrá!F:F,MATCH(B716,Vöruskrá!B:B,0)),""))</f>
        <v>0</v>
      </c>
      <c r="E716" s="214" t="str">
        <f>IF(B716="","",IFERROR(IF(INDEX(Vöruskrá!G:G,MATCH(B716,Vöruskrá!B:B,0))="","Engir skráðir",INDEX(Vöruskrá!G:G,MATCH(B716,Vöruskrá!B:B,0))),"Engir skráðir"))</f>
        <v>Engir skráðir</v>
      </c>
      <c r="F716" s="214">
        <f>IF(B716="","",IFERROR(INDEX(Vöruskrá!H:H,MATCH(B716,Vöruskrá!B:B,0)),""))</f>
        <v>0</v>
      </c>
      <c r="G716" s="215">
        <f>IF(OR(B716="",C716=""),"",IFERROR(IFERROR(INDEX(Vöruskrá!J:J,MATCH(B716,Vöruskrá!B:B,0)),0)*C716/100000,""))</f>
        <v>0</v>
      </c>
      <c r="H716" s="215">
        <f>IF(OR(B716="",C716=""),"",IFERROR(IFERROR(INDEX(Vöruskrá!K:K,MATCH(B716,Vöruskrá!B:B,0)),0)*C716/100000,""))</f>
        <v>0</v>
      </c>
      <c r="I716" s="215">
        <f>IF(OR(B716="",C716=""),"",IFERROR(IFERROR(INDEX(Vöruskrá!L:L,MATCH(B716,Vöruskrá!B:B,0)),0)*C716/100000,""))</f>
        <v>0</v>
      </c>
      <c r="J716" s="215">
        <f>IF(OR(B716="",C716=""),"",IFERROR(IFERROR(INDEX(Vöruskrá!M:M,MATCH(B716,Vöruskrá!B:B,0)),0)*C716/100000,""))</f>
        <v>0</v>
      </c>
      <c r="K716" s="215">
        <f>IF(OR(B716="",C716=""),"",IFERROR(IFERROR(INDEX(Vöruskrá!N:N,MATCH(B716,Vöruskrá!B:B,0)),0)*C716/100000,""))</f>
        <v>0</v>
      </c>
      <c r="L716" s="215">
        <f>IF(OR(B716="",C716=""),"",IFERROR(IFERROR(INDEX(Vöruskrá!O:O,MATCH(B716,Vöruskrá!B:B,0)),0)*C716/100000,""))</f>
        <v>0</v>
      </c>
      <c r="M716" s="215">
        <f>IF(OR(B716="",C716=""),"",IFERROR(IFERROR(INDEX(Vöruskrá!P:P,MATCH(B716,Vöruskrá!B:B,0)),0)*C716/100000,""))</f>
        <v>0</v>
      </c>
      <c r="N716" s="215">
        <f>IF(OR(B716="",C716=""),"",IFERROR(IFERROR(INDEX(Vöruskrá!Q:Q,MATCH(B716,Vöruskrá!B:B,0)),0)*C716/100000,""))</f>
        <v>0</v>
      </c>
      <c r="O716" s="216">
        <f>IF(OR(B716="",C716=""),"",IFERROR(C716/1000*IFERROR(INDEX(Vöruskrá!R:R,MATCH(B716,Vöruskrá!B:B,0)),0)/1000,""))</f>
        <v>0</v>
      </c>
      <c r="P716" s="219"/>
      <c r="Q716" s="203"/>
      <c r="R716" s="27"/>
    </row>
    <row r="717" spans="1:18">
      <c r="A717" s="217"/>
      <c r="B717" s="217" t="s">
        <v>3674</v>
      </c>
      <c r="C717" s="218">
        <v>11050</v>
      </c>
      <c r="D717" s="214">
        <f>IF(B717="","",IFERROR(INDEX(Vöruskrá!F:F,MATCH(B717,Vöruskrá!B:B,0)),""))</f>
        <v>0</v>
      </c>
      <c r="E717" s="214" t="str">
        <f>IF(B717="","",IFERROR(IF(INDEX(Vöruskrá!G:G,MATCH(B717,Vöruskrá!B:B,0))="","Engir skráðir",INDEX(Vöruskrá!G:G,MATCH(B717,Vöruskrá!B:B,0))),"Engir skráðir"))</f>
        <v>Engir skráðir</v>
      </c>
      <c r="F717" s="214">
        <f>IF(B717="","",IFERROR(INDEX(Vöruskrá!H:H,MATCH(B717,Vöruskrá!B:B,0)),""))</f>
        <v>0</v>
      </c>
      <c r="G717" s="215">
        <f>IF(OR(B717="",C717=""),"",IFERROR(IFERROR(INDEX(Vöruskrá!J:J,MATCH(B717,Vöruskrá!B:B,0)),0)*C717/100000,""))</f>
        <v>0</v>
      </c>
      <c r="H717" s="215">
        <f>IF(OR(B717="",C717=""),"",IFERROR(IFERROR(INDEX(Vöruskrá!K:K,MATCH(B717,Vöruskrá!B:B,0)),0)*C717/100000,""))</f>
        <v>0</v>
      </c>
      <c r="I717" s="215">
        <f>IF(OR(B717="",C717=""),"",IFERROR(IFERROR(INDEX(Vöruskrá!L:L,MATCH(B717,Vöruskrá!B:B,0)),0)*C717/100000,""))</f>
        <v>0</v>
      </c>
      <c r="J717" s="215">
        <f>IF(OR(B717="",C717=""),"",IFERROR(IFERROR(INDEX(Vöruskrá!M:M,MATCH(B717,Vöruskrá!B:B,0)),0)*C717/100000,""))</f>
        <v>0</v>
      </c>
      <c r="K717" s="215">
        <f>IF(OR(B717="",C717=""),"",IFERROR(IFERROR(INDEX(Vöruskrá!N:N,MATCH(B717,Vöruskrá!B:B,0)),0)*C717/100000,""))</f>
        <v>0</v>
      </c>
      <c r="L717" s="215">
        <f>IF(OR(B717="",C717=""),"",IFERROR(IFERROR(INDEX(Vöruskrá!O:O,MATCH(B717,Vöruskrá!B:B,0)),0)*C717/100000,""))</f>
        <v>0</v>
      </c>
      <c r="M717" s="215">
        <f>IF(OR(B717="",C717=""),"",IFERROR(IFERROR(INDEX(Vöruskrá!P:P,MATCH(B717,Vöruskrá!B:B,0)),0)*C717/100000,""))</f>
        <v>0</v>
      </c>
      <c r="N717" s="215">
        <f>IF(OR(B717="",C717=""),"",IFERROR(IFERROR(INDEX(Vöruskrá!Q:Q,MATCH(B717,Vöruskrá!B:B,0)),0)*C717/100000,""))</f>
        <v>0</v>
      </c>
      <c r="O717" s="216">
        <f>IF(OR(B717="",C717=""),"",IFERROR(C717/1000*IFERROR(INDEX(Vöruskrá!R:R,MATCH(B717,Vöruskrá!B:B,0)),0)/1000,""))</f>
        <v>0</v>
      </c>
      <c r="P717" s="217"/>
      <c r="Q717" s="204"/>
      <c r="R717" s="6"/>
    </row>
    <row r="718" spans="1:18">
      <c r="A718" s="219"/>
      <c r="B718" s="219" t="s">
        <v>627</v>
      </c>
      <c r="C718" s="220">
        <v>11050</v>
      </c>
      <c r="D718" s="214" t="str">
        <f>IF(B718="","",IFERROR(INDEX(Vöruskrá!F:F,MATCH(B718,Vöruskrá!B:B,0)),""))</f>
        <v>Hvítkál (64%), gulrætur (13%), ananas, gúrka (8%), appelsínusósa (sykur, vatn, sítrónusýra E330, bragðefni, bindiefni E440, rotvarnarefni E202, E211)</v>
      </c>
      <c r="E718" s="214" t="str">
        <f>IF(B718="","",IFERROR(IF(INDEX(Vöruskrá!G:G,MATCH(B718,Vöruskrá!B:B,0))="","Engir skráðir",INDEX(Vöruskrá!G:G,MATCH(B718,Vöruskrá!B:B,0))),"Engir skráðir"))</f>
        <v>Engir skráðir</v>
      </c>
      <c r="F718" s="214">
        <f>IF(B718="","",IFERROR(INDEX(Vöruskrá!H:H,MATCH(B718,Vöruskrá!B:B,0)),""))</f>
        <v>0</v>
      </c>
      <c r="G718" s="215">
        <f>IF(OR(B718="",C718=""),"",IFERROR(IFERROR(INDEX(Vöruskrá!J:J,MATCH(B718,Vöruskrá!B:B,0)),0)*C718/100000,""))</f>
        <v>5.5250000000000004</v>
      </c>
      <c r="H718" s="215">
        <f>IF(OR(B718="",C718=""),"",IFERROR(IFERROR(INDEX(Vöruskrá!K:K,MATCH(B718,Vöruskrá!B:B,0)),0)*C718/100000,""))</f>
        <v>2.2100000000000002E-2</v>
      </c>
      <c r="I718" s="215">
        <f>IF(OR(B718="",C718=""),"",IFERROR(IFERROR(INDEX(Vöruskrá!L:L,MATCH(B718,Vöruskrá!B:B,0)),0)*C718/100000,""))</f>
        <v>0</v>
      </c>
      <c r="J718" s="215">
        <f>IF(OR(B718="",C718=""),"",IFERROR(IFERROR(INDEX(Vöruskrá!M:M,MATCH(B718,Vöruskrá!B:B,0)),0)*C718/100000,""))</f>
        <v>1.09395</v>
      </c>
      <c r="K718" s="215">
        <f>IF(OR(B718="",C718=""),"",IFERROR(IFERROR(INDEX(Vöruskrá!N:N,MATCH(B718,Vöruskrá!B:B,0)),0)*C718/100000,""))</f>
        <v>1.0718499999999997</v>
      </c>
      <c r="L718" s="215">
        <f>IF(OR(B718="",C718=""),"",IFERROR(IFERROR(INDEX(Vöruskrá!O:O,MATCH(B718,Vöruskrá!B:B,0)),0)*C718/100000,""))</f>
        <v>0.1105</v>
      </c>
      <c r="M718" s="215">
        <f>IF(OR(B718="",C718=""),"",IFERROR(IFERROR(INDEX(Vöruskrá!P:P,MATCH(B718,Vöruskrá!B:B,0)),0)*C718/100000,""))</f>
        <v>0</v>
      </c>
      <c r="N718" s="215">
        <f>IF(OR(B718="",C718=""),"",IFERROR(IFERROR(INDEX(Vöruskrá!Q:Q,MATCH(B718,Vöruskrá!B:B,0)),0)*C718/100000,""))</f>
        <v>0</v>
      </c>
      <c r="O718" s="216">
        <f>IF(OR(B718="",C718=""),"",IFERROR(C718/1000*IFERROR(INDEX(Vöruskrá!R:R,MATCH(B718,Vöruskrá!B:B,0)),0)/1000,""))</f>
        <v>0</v>
      </c>
      <c r="P718" s="219"/>
      <c r="Q718" s="203"/>
      <c r="R718" s="27"/>
    </row>
    <row r="719" spans="1:18">
      <c r="A719" s="217"/>
      <c r="B719" s="217" t="s">
        <v>500</v>
      </c>
      <c r="C719" s="218">
        <v>5525</v>
      </c>
      <c r="D719" s="214" t="str">
        <f>IF(B719="","",IFERROR(INDEX(Vöruskrá!F:F,MATCH(B719,Vöruskrá!B:B,0)),""))</f>
        <v>Ferskir tómatar</v>
      </c>
      <c r="E719" s="214" t="str">
        <f>IF(B719="","",IFERROR(IF(INDEX(Vöruskrá!G:G,MATCH(B719,Vöruskrá!B:B,0))="","Engir skráðir",INDEX(Vöruskrá!G:G,MATCH(B719,Vöruskrá!B:B,0))),"Engir skráðir"))</f>
        <v>Engir</v>
      </c>
      <c r="F719" s="214">
        <f>IF(B719="","",IFERROR(INDEX(Vöruskrá!H:H,MATCH(B719,Vöruskrá!B:B,0)),""))</f>
        <v>0</v>
      </c>
      <c r="G719" s="215">
        <f>IF(OR(B719="",C719=""),"",IFERROR(IFERROR(INDEX(Vöruskrá!J:J,MATCH(B719,Vöruskrá!B:B,0)),0)*C719/100000,""))</f>
        <v>0.99450000000000005</v>
      </c>
      <c r="H719" s="215">
        <f>IF(OR(B719="",C719=""),"",IFERROR(IFERROR(INDEX(Vöruskrá!K:K,MATCH(B719,Vöruskrá!B:B,0)),0)*C719/100000,""))</f>
        <v>1.1050000000000001E-2</v>
      </c>
      <c r="I719" s="215">
        <f>IF(OR(B719="",C719=""),"",IFERROR(IFERROR(INDEX(Vöruskrá!L:L,MATCH(B719,Vöruskrá!B:B,0)),0)*C719/100000,""))</f>
        <v>0</v>
      </c>
      <c r="J719" s="215">
        <f>IF(OR(B719="",C719=""),"",IFERROR(IFERROR(INDEX(Vöruskrá!M:M,MATCH(B719,Vöruskrá!B:B,0)),0)*C719/100000,""))</f>
        <v>0.215475</v>
      </c>
      <c r="K719" s="215">
        <f>IF(OR(B719="",C719=""),"",IFERROR(IFERROR(INDEX(Vöruskrá!N:N,MATCH(B719,Vöruskrá!B:B,0)),0)*C719/100000,""))</f>
        <v>0.14365</v>
      </c>
      <c r="L719" s="215">
        <f>IF(OR(B719="",C719=""),"",IFERROR(IFERROR(INDEX(Vöruskrá!O:O,MATCH(B719,Vöruskrá!B:B,0)),0)*C719/100000,""))</f>
        <v>4.9724999999999998E-2</v>
      </c>
      <c r="M719" s="215">
        <f>IF(OR(B719="",C719=""),"",IFERROR(IFERROR(INDEX(Vöruskrá!P:P,MATCH(B719,Vöruskrá!B:B,0)),0)*C719/100000,""))</f>
        <v>0</v>
      </c>
      <c r="N719" s="215">
        <f>IF(OR(B719="",C719=""),"",IFERROR(IFERROR(INDEX(Vöruskrá!Q:Q,MATCH(B719,Vöruskrá!B:B,0)),0)*C719/100000,""))</f>
        <v>6.6299999999999998E-2</v>
      </c>
      <c r="O719" s="216">
        <f>IF(OR(B719="",C719=""),"",IFERROR(C719/1000*IFERROR(INDEX(Vöruskrá!R:R,MATCH(B719,Vöruskrá!B:B,0)),0)/1000,""))</f>
        <v>0</v>
      </c>
      <c r="P719" s="217"/>
      <c r="Q719" s="204"/>
      <c r="R719" s="6"/>
    </row>
    <row r="720" spans="1:18">
      <c r="A720" s="219"/>
      <c r="B720" s="219" t="s">
        <v>1116</v>
      </c>
      <c r="C720" s="220">
        <v>5525</v>
      </c>
      <c r="D720" s="214" t="str">
        <f>IF(B720="","",IFERROR(INDEX(Vöruskrá!F:F,MATCH(B720,Vöruskrá!B:B,0)),""))</f>
        <v>Fersk paprika</v>
      </c>
      <c r="E720" s="214" t="str">
        <f>IF(B720="","",IFERROR(IF(INDEX(Vöruskrá!G:G,MATCH(B720,Vöruskrá!B:B,0))="","Engir skráðir",INDEX(Vöruskrá!G:G,MATCH(B720,Vöruskrá!B:B,0))),"Engir skráðir"))</f>
        <v>Engir</v>
      </c>
      <c r="F720" s="214">
        <f>IF(B720="","",IFERROR(INDEX(Vöruskrá!H:H,MATCH(B720,Vöruskrá!B:B,0)),""))</f>
        <v>0</v>
      </c>
      <c r="G720" s="215">
        <f>IF(OR(B720="",C720=""),"",IFERROR(IFERROR(INDEX(Vöruskrá!J:J,MATCH(B720,Vöruskrá!B:B,0)),0)*C720/100000,""))</f>
        <v>1.71275</v>
      </c>
      <c r="H720" s="215">
        <f>IF(OR(B720="",C720=""),"",IFERROR(IFERROR(INDEX(Vöruskrá!K:K,MATCH(B720,Vöruskrá!B:B,0)),0)*C720/100000,""))</f>
        <v>1.6574999999999999E-2</v>
      </c>
      <c r="I720" s="215">
        <f>IF(OR(B720="",C720=""),"",IFERROR(IFERROR(INDEX(Vöruskrá!L:L,MATCH(B720,Vöruskrá!B:B,0)),0)*C720/100000,""))</f>
        <v>0</v>
      </c>
      <c r="J720" s="215">
        <f>IF(OR(B720="",C720=""),"",IFERROR(IFERROR(INDEX(Vöruskrá!M:M,MATCH(B720,Vöruskrá!B:B,0)),0)*C720/100000,""))</f>
        <v>0.33150000000000002</v>
      </c>
      <c r="K720" s="215">
        <f>IF(OR(B720="",C720=""),"",IFERROR(IFERROR(INDEX(Vöruskrá!N:N,MATCH(B720,Vöruskrá!B:B,0)),0)*C720/100000,""))</f>
        <v>0.23205000000000001</v>
      </c>
      <c r="L720" s="215">
        <f>IF(OR(B720="",C720=""),"",IFERROR(IFERROR(INDEX(Vöruskrá!O:O,MATCH(B720,Vöruskrá!B:B,0)),0)*C720/100000,""))</f>
        <v>5.525E-2</v>
      </c>
      <c r="M720" s="215">
        <f>IF(OR(B720="",C720=""),"",IFERROR(IFERROR(INDEX(Vöruskrá!P:P,MATCH(B720,Vöruskrá!B:B,0)),0)*C720/100000,""))</f>
        <v>0</v>
      </c>
      <c r="N720" s="215">
        <f>IF(OR(B720="",C720=""),"",IFERROR(IFERROR(INDEX(Vöruskrá!Q:Q,MATCH(B720,Vöruskrá!B:B,0)),0)*C720/100000,""))</f>
        <v>0.116025</v>
      </c>
      <c r="O720" s="216">
        <f>IF(OR(B720="",C720=""),"",IFERROR(C720/1000*IFERROR(INDEX(Vöruskrá!R:R,MATCH(B720,Vöruskrá!B:B,0)),0)/1000,""))</f>
        <v>0</v>
      </c>
      <c r="P720" s="219"/>
      <c r="Q720" s="203"/>
      <c r="R720" s="27"/>
    </row>
    <row r="721" spans="1:18">
      <c r="A721" s="217"/>
      <c r="B721" s="217" t="s">
        <v>299</v>
      </c>
      <c r="C721" s="218">
        <v>552</v>
      </c>
      <c r="D721" s="214" t="str">
        <f>IF(B721="","",IFERROR(INDEX(Vöruskrá!F:F,MATCH(B721,Vöruskrá!B:B,0)),""))</f>
        <v>Salt (salt, kekkjavarnarefni E535, lyftiefni E500).</v>
      </c>
      <c r="E721" s="214" t="str">
        <f>IF(B721="","",IFERROR(IF(INDEX(Vöruskrá!G:G,MATCH(B721,Vöruskrá!B:B,0))="","Engir skráðir",INDEX(Vöruskrá!G:G,MATCH(B721,Vöruskrá!B:B,0))),"Engir skráðir"))</f>
        <v>Engir skráðir</v>
      </c>
      <c r="F721" s="214" t="str">
        <f>IF(B721="","",IFERROR(INDEX(Vöruskrá!H:H,MATCH(B721,Vöruskrá!B:B,0)),""))</f>
        <v>Framleitt á svæði þar sem unnið er með mjólk, glúten, egg, sesam, sellerí, soja og sinnep.</v>
      </c>
      <c r="G721" s="215">
        <f>IF(OR(B721="",C721=""),"",IFERROR(IFERROR(INDEX(Vöruskrá!J:J,MATCH(B721,Vöruskrá!B:B,0)),0)*C721/100000,""))</f>
        <v>0</v>
      </c>
      <c r="H721" s="215">
        <f>IF(OR(B721="",C721=""),"",IFERROR(IFERROR(INDEX(Vöruskrá!K:K,MATCH(B721,Vöruskrá!B:B,0)),0)*C721/100000,""))</f>
        <v>0</v>
      </c>
      <c r="I721" s="215">
        <f>IF(OR(B721="",C721=""),"",IFERROR(IFERROR(INDEX(Vöruskrá!L:L,MATCH(B721,Vöruskrá!B:B,0)),0)*C721/100000,""))</f>
        <v>0</v>
      </c>
      <c r="J721" s="215">
        <f>IF(OR(B721="",C721=""),"",IFERROR(IFERROR(INDEX(Vöruskrá!M:M,MATCH(B721,Vöruskrá!B:B,0)),0)*C721/100000,""))</f>
        <v>0</v>
      </c>
      <c r="K721" s="215">
        <f>IF(OR(B721="",C721=""),"",IFERROR(IFERROR(INDEX(Vöruskrá!N:N,MATCH(B721,Vöruskrá!B:B,0)),0)*C721/100000,""))</f>
        <v>0</v>
      </c>
      <c r="L721" s="215">
        <f>IF(OR(B721="",C721=""),"",IFERROR(IFERROR(INDEX(Vöruskrá!O:O,MATCH(B721,Vöruskrá!B:B,0)),0)*C721/100000,""))</f>
        <v>0</v>
      </c>
      <c r="M721" s="215">
        <f>IF(OR(B721="",C721=""),"",IFERROR(IFERROR(INDEX(Vöruskrá!P:P,MATCH(B721,Vöruskrá!B:B,0)),0)*C721/100000,""))</f>
        <v>0.55200000000000005</v>
      </c>
      <c r="N721" s="215">
        <f>IF(OR(B721="",C721=""),"",IFERROR(IFERROR(INDEX(Vöruskrá!Q:Q,MATCH(B721,Vöruskrá!B:B,0)),0)*C721/100000,""))</f>
        <v>0</v>
      </c>
      <c r="O721" s="216">
        <f>IF(OR(B721="",C721=""),"",IFERROR(C721/1000*IFERROR(INDEX(Vöruskrá!R:R,MATCH(B721,Vöruskrá!B:B,0)),0)/1000,""))</f>
        <v>0</v>
      </c>
      <c r="P721" s="217"/>
      <c r="Q721" s="249"/>
      <c r="R721" s="205"/>
    </row>
    <row r="722" spans="1:18" ht="75">
      <c r="A722" s="176" t="s">
        <v>3793</v>
      </c>
      <c r="B722" s="176"/>
      <c r="C722" s="177"/>
      <c r="D722" s="211" t="str">
        <f>_xlfn.TEXTJOIN(" | ",TRUE,D723:D731)</f>
        <v>0 | 0 | Tómatar 100%. | 0 | Gerilsneydd **mjólk**, pálmaolía, kekkjavarnarefni (kartöflumjöl), salt, **mjólkursýrugerlar**, ostahleypir (örveruleg). | **Mjólk**. Fitusprengd og gerilsneydd. | 0 | **Rjómi**, salt. | Salt (salt, kekkjavarnarefni E535, lyftiefni E500).</v>
      </c>
      <c r="E722" s="211" t="str" cm="1">
        <f t="array" ref="E722">IFERROR(_xlfn.TEXTJOIN(", ",TRUE,_xlfn.UNIQUE(_xlfn._xlws.FILTER(E723:E731,(E723:E731&lt;&gt;"Engir skráðir")*(E723:E731&lt;&gt;"")))),"Engir skráðir")</f>
        <v>Mjólk</v>
      </c>
      <c r="F722" s="211"/>
      <c r="G722" s="212">
        <f>IFERROR(SUM(G723:G731)/(SUM($C$723:$C$731)/100000),"")</f>
        <v>47.77</v>
      </c>
      <c r="H722" s="212">
        <f>IFERROR(SUM(H723:H731)/(SUM($C$723:$C$731)/100000),"")</f>
        <v>3.2130000000000001</v>
      </c>
      <c r="I722" s="212">
        <f>IFERROR(SUM(I723:I731)/(SUM($C$723:$C$731)/100000),"")</f>
        <v>1.851</v>
      </c>
      <c r="J722" s="212">
        <f>IFERROR(SUM(J723:J731)/(SUM($C$723:$C$731)/100000),"")</f>
        <v>1.653</v>
      </c>
      <c r="K722" s="212">
        <f>IFERROR(SUM(K723:K731)/(SUM($C$723:$C$731)/100000),"")</f>
        <v>1.113</v>
      </c>
      <c r="L722" s="212">
        <f>IFERROR(SUM(L723:L731)/(SUM($C$723:$C$731)/100000),"")</f>
        <v>2.9369999999999994</v>
      </c>
      <c r="M722" s="212">
        <f>IFERROR(SUM(M723:M731)/(SUM($C$723:$C$731)/100000),"")</f>
        <v>0.65900000000000003</v>
      </c>
      <c r="N722" s="212">
        <f>IFERROR(SUM(N723:N731)/(SUM($C$723:$C$731)/100000),"")</f>
        <v>0</v>
      </c>
      <c r="O722" s="213" t="str">
        <f>IF(OR(B722="",C722=""),"",IFERROR(C722/1000*IFERROR(INDEX(Vöruskrá!R:R,MATCH(B722,Vöruskrá!B:B,0)),0)/1000,""))</f>
        <v/>
      </c>
      <c r="P722" s="245" t="s">
        <v>3794</v>
      </c>
      <c r="Q722" s="244" t="s">
        <v>3957</v>
      </c>
      <c r="R722" s="243" t="s">
        <v>3958</v>
      </c>
    </row>
    <row r="723" spans="1:18">
      <c r="A723" s="217"/>
      <c r="B723" s="217" t="s">
        <v>3657</v>
      </c>
      <c r="C723" s="218">
        <v>20000</v>
      </c>
      <c r="D723" s="214">
        <f>IF(B723="","",IFERROR(INDEX(Vöruskrá!F:F,MATCH(B723,Vöruskrá!B:B,0)),""))</f>
        <v>0</v>
      </c>
      <c r="E723" s="214" t="str">
        <f>IF(B723="","",IFERROR(IF(INDEX(Vöruskrá!G:G,MATCH(B723,Vöruskrá!B:B,0))="","Engir skráðir",INDEX(Vöruskrá!G:G,MATCH(B723,Vöruskrá!B:B,0))),"Engir skráðir"))</f>
        <v>Engir skráðir</v>
      </c>
      <c r="F723" s="214">
        <f>IF(B723="","",IFERROR(INDEX(Vöruskrá!H:H,MATCH(B723,Vöruskrá!B:B,0)),""))</f>
        <v>0</v>
      </c>
      <c r="G723" s="215">
        <f>IF(OR(B723="",C723=""),"",IFERROR(IFERROR(INDEX(Vöruskrá!J:J,MATCH(B723,Vöruskrá!B:B,0)),0)*C723/100000,""))</f>
        <v>0</v>
      </c>
      <c r="H723" s="215">
        <f>IF(OR(B723="",C723=""),"",IFERROR(IFERROR(INDEX(Vöruskrá!K:K,MATCH(B723,Vöruskrá!B:B,0)),0)*C723/100000,""))</f>
        <v>0</v>
      </c>
      <c r="I723" s="215">
        <f>IF(OR(B723="",C723=""),"",IFERROR(IFERROR(INDEX(Vöruskrá!L:L,MATCH(B723,Vöruskrá!B:B,0)),0)*C723/100000,""))</f>
        <v>0</v>
      </c>
      <c r="J723" s="215">
        <f>IF(OR(B723="",C723=""),"",IFERROR(IFERROR(INDEX(Vöruskrá!M:M,MATCH(B723,Vöruskrá!B:B,0)),0)*C723/100000,""))</f>
        <v>0</v>
      </c>
      <c r="K723" s="215">
        <f>IF(OR(B723="",C723=""),"",IFERROR(IFERROR(INDEX(Vöruskrá!N:N,MATCH(B723,Vöruskrá!B:B,0)),0)*C723/100000,""))</f>
        <v>0</v>
      </c>
      <c r="L723" s="215">
        <f>IF(OR(B723="",C723=""),"",IFERROR(IFERROR(INDEX(Vöruskrá!O:O,MATCH(B723,Vöruskrá!B:B,0)),0)*C723/100000,""))</f>
        <v>0</v>
      </c>
      <c r="M723" s="215">
        <f>IF(OR(B723="",C723=""),"",IFERROR(IFERROR(INDEX(Vöruskrá!P:P,MATCH(B723,Vöruskrá!B:B,0)),0)*C723/100000,""))</f>
        <v>0</v>
      </c>
      <c r="N723" s="215">
        <f>IF(OR(B723="",C723=""),"",IFERROR(IFERROR(INDEX(Vöruskrá!Q:Q,MATCH(B723,Vöruskrá!B:B,0)),0)*C723/100000,""))</f>
        <v>0</v>
      </c>
      <c r="O723" s="216">
        <f>IF(OR(B723="",C723=""),"",IFERROR(C723/1000*IFERROR(INDEX(Vöruskrá!R:R,MATCH(B723,Vöruskrá!B:B,0)),0)/1000,""))</f>
        <v>0</v>
      </c>
      <c r="P723" s="217"/>
      <c r="Q723" s="246"/>
      <c r="R723" s="210"/>
    </row>
    <row r="724" spans="1:18">
      <c r="A724" s="219"/>
      <c r="B724" s="219" t="s">
        <v>3675</v>
      </c>
      <c r="C724" s="220">
        <v>25000</v>
      </c>
      <c r="D724" s="214">
        <f>IF(B724="","",IFERROR(INDEX(Vöruskrá!F:F,MATCH(B724,Vöruskrá!B:B,0)),""))</f>
        <v>0</v>
      </c>
      <c r="E724" s="214" t="str">
        <f>IF(B724="","",IFERROR(IF(INDEX(Vöruskrá!G:G,MATCH(B724,Vöruskrá!B:B,0))="","Engir skráðir",INDEX(Vöruskrá!G:G,MATCH(B724,Vöruskrá!B:B,0))),"Engir skráðir"))</f>
        <v>Engir skráðir</v>
      </c>
      <c r="F724" s="214">
        <f>IF(B724="","",IFERROR(INDEX(Vöruskrá!H:H,MATCH(B724,Vöruskrá!B:B,0)),""))</f>
        <v>0</v>
      </c>
      <c r="G724" s="215">
        <f>IF(OR(B724="",C724=""),"",IFERROR(IFERROR(INDEX(Vöruskrá!J:J,MATCH(B724,Vöruskrá!B:B,0)),0)*C724/100000,""))</f>
        <v>0</v>
      </c>
      <c r="H724" s="215">
        <f>IF(OR(B724="",C724=""),"",IFERROR(IFERROR(INDEX(Vöruskrá!K:K,MATCH(B724,Vöruskrá!B:B,0)),0)*C724/100000,""))</f>
        <v>0</v>
      </c>
      <c r="I724" s="215">
        <f>IF(OR(B724="",C724=""),"",IFERROR(IFERROR(INDEX(Vöruskrá!L:L,MATCH(B724,Vöruskrá!B:B,0)),0)*C724/100000,""))</f>
        <v>0</v>
      </c>
      <c r="J724" s="215">
        <f>IF(OR(B724="",C724=""),"",IFERROR(IFERROR(INDEX(Vöruskrá!M:M,MATCH(B724,Vöruskrá!B:B,0)),0)*C724/100000,""))</f>
        <v>0</v>
      </c>
      <c r="K724" s="215">
        <f>IF(OR(B724="",C724=""),"",IFERROR(IFERROR(INDEX(Vöruskrá!N:N,MATCH(B724,Vöruskrá!B:B,0)),0)*C724/100000,""))</f>
        <v>0</v>
      </c>
      <c r="L724" s="215">
        <f>IF(OR(B724="",C724=""),"",IFERROR(IFERROR(INDEX(Vöruskrá!O:O,MATCH(B724,Vöruskrá!B:B,0)),0)*C724/100000,""))</f>
        <v>0</v>
      </c>
      <c r="M724" s="215">
        <f>IF(OR(B724="",C724=""),"",IFERROR(IFERROR(INDEX(Vöruskrá!P:P,MATCH(B724,Vöruskrá!B:B,0)),0)*C724/100000,""))</f>
        <v>0</v>
      </c>
      <c r="N724" s="215">
        <f>IF(OR(B724="",C724=""),"",IFERROR(IFERROR(INDEX(Vöruskrá!Q:Q,MATCH(B724,Vöruskrá!B:B,0)),0)*C724/100000,""))</f>
        <v>0</v>
      </c>
      <c r="O724" s="216">
        <f>IF(OR(B724="",C724=""),"",IFERROR(C724/1000*IFERROR(INDEX(Vöruskrá!R:R,MATCH(B724,Vöruskrá!B:B,0)),0)/1000,""))</f>
        <v>0</v>
      </c>
      <c r="P724" s="219"/>
      <c r="Q724" s="203"/>
      <c r="R724" s="27"/>
    </row>
    <row r="725" spans="1:18">
      <c r="A725" s="217"/>
      <c r="B725" s="217" t="s">
        <v>743</v>
      </c>
      <c r="C725" s="218">
        <v>20000</v>
      </c>
      <c r="D725" s="214" t="str">
        <f>IF(B725="","",IFERROR(INDEX(Vöruskrá!F:F,MATCH(B725,Vöruskrá!B:B,0)),""))</f>
        <v>Tómatar 100%.</v>
      </c>
      <c r="E725" s="214" t="str">
        <f>IF(B725="","",IFERROR(IF(INDEX(Vöruskrá!G:G,MATCH(B725,Vöruskrá!B:B,0))="","Engir skráðir",INDEX(Vöruskrá!G:G,MATCH(B725,Vöruskrá!B:B,0))),"Engir skráðir"))</f>
        <v>Engir skráðir</v>
      </c>
      <c r="F725" s="214">
        <f>IF(B725="","",IFERROR(INDEX(Vöruskrá!H:H,MATCH(B725,Vöruskrá!B:B,0)),""))</f>
        <v>0</v>
      </c>
      <c r="G725" s="215">
        <f>IF(OR(B725="",C725=""),"",IFERROR(IFERROR(INDEX(Vöruskrá!J:J,MATCH(B725,Vöruskrá!B:B,0)),0)*C725/100000,""))</f>
        <v>5.6</v>
      </c>
      <c r="H725" s="215">
        <f>IF(OR(B725="",C725=""),"",IFERROR(IFERROR(INDEX(Vöruskrá!K:K,MATCH(B725,Vöruskrá!B:B,0)),0)*C725/100000,""))</f>
        <v>0.02</v>
      </c>
      <c r="I725" s="215">
        <f>IF(OR(B725="",C725=""),"",IFERROR(IFERROR(INDEX(Vöruskrá!L:L,MATCH(B725,Vöruskrá!B:B,0)),0)*C725/100000,""))</f>
        <v>0</v>
      </c>
      <c r="J725" s="215">
        <f>IF(OR(B725="",C725=""),"",IFERROR(IFERROR(INDEX(Vöruskrá!M:M,MATCH(B725,Vöruskrá!B:B,0)),0)*C725/100000,""))</f>
        <v>1</v>
      </c>
      <c r="K725" s="215">
        <f>IF(OR(B725="",C725=""),"",IFERROR(IFERROR(INDEX(Vöruskrá!N:N,MATCH(B725,Vöruskrá!B:B,0)),0)*C725/100000,""))</f>
        <v>0.68</v>
      </c>
      <c r="L725" s="215">
        <f>IF(OR(B725="",C725=""),"",IFERROR(IFERROR(INDEX(Vöruskrá!O:O,MATCH(B725,Vöruskrá!B:B,0)),0)*C725/100000,""))</f>
        <v>0.3</v>
      </c>
      <c r="M725" s="215">
        <f>IF(OR(B725="",C725=""),"",IFERROR(IFERROR(INDEX(Vöruskrá!P:P,MATCH(B725,Vöruskrá!B:B,0)),0)*C725/100000,""))</f>
        <v>0</v>
      </c>
      <c r="N725" s="215">
        <f>IF(OR(B725="",C725=""),"",IFERROR(IFERROR(INDEX(Vöruskrá!Q:Q,MATCH(B725,Vöruskrá!B:B,0)),0)*C725/100000,""))</f>
        <v>0</v>
      </c>
      <c r="O725" s="216">
        <f>IF(OR(B725="",C725=""),"",IFERROR(C725/1000*IFERROR(INDEX(Vöruskrá!R:R,MATCH(B725,Vöruskrá!B:B,0)),0)/1000,""))</f>
        <v>0</v>
      </c>
      <c r="P725" s="217"/>
      <c r="Q725" s="204"/>
      <c r="R725" s="6"/>
    </row>
    <row r="726" spans="1:18">
      <c r="A726" s="219"/>
      <c r="B726" s="219" t="s">
        <v>3673</v>
      </c>
      <c r="C726" s="220">
        <v>15000</v>
      </c>
      <c r="D726" s="214">
        <f>IF(B726="","",IFERROR(INDEX(Vöruskrá!F:F,MATCH(B726,Vöruskrá!B:B,0)),""))</f>
        <v>0</v>
      </c>
      <c r="E726" s="214" t="str">
        <f>IF(B726="","",IFERROR(IF(INDEX(Vöruskrá!G:G,MATCH(B726,Vöruskrá!B:B,0))="","Engir skráðir",INDEX(Vöruskrá!G:G,MATCH(B726,Vöruskrá!B:B,0))),"Engir skráðir"))</f>
        <v>Engir skráðir</v>
      </c>
      <c r="F726" s="214">
        <f>IF(B726="","",IFERROR(INDEX(Vöruskrá!H:H,MATCH(B726,Vöruskrá!B:B,0)),""))</f>
        <v>0</v>
      </c>
      <c r="G726" s="215">
        <f>IF(OR(B726="",C726=""),"",IFERROR(IFERROR(INDEX(Vöruskrá!J:J,MATCH(B726,Vöruskrá!B:B,0)),0)*C726/100000,""))</f>
        <v>0</v>
      </c>
      <c r="H726" s="215">
        <f>IF(OR(B726="",C726=""),"",IFERROR(IFERROR(INDEX(Vöruskrá!K:K,MATCH(B726,Vöruskrá!B:B,0)),0)*C726/100000,""))</f>
        <v>0</v>
      </c>
      <c r="I726" s="215">
        <f>IF(OR(B726="",C726=""),"",IFERROR(IFERROR(INDEX(Vöruskrá!L:L,MATCH(B726,Vöruskrá!B:B,0)),0)*C726/100000,""))</f>
        <v>0</v>
      </c>
      <c r="J726" s="215">
        <f>IF(OR(B726="",C726=""),"",IFERROR(IFERROR(INDEX(Vöruskrá!M:M,MATCH(B726,Vöruskrá!B:B,0)),0)*C726/100000,""))</f>
        <v>0</v>
      </c>
      <c r="K726" s="215">
        <f>IF(OR(B726="",C726=""),"",IFERROR(IFERROR(INDEX(Vöruskrá!N:N,MATCH(B726,Vöruskrá!B:B,0)),0)*C726/100000,""))</f>
        <v>0</v>
      </c>
      <c r="L726" s="215">
        <f>IF(OR(B726="",C726=""),"",IFERROR(IFERROR(INDEX(Vöruskrá!O:O,MATCH(B726,Vöruskrá!B:B,0)),0)*C726/100000,""))</f>
        <v>0</v>
      </c>
      <c r="M726" s="215">
        <f>IF(OR(B726="",C726=""),"",IFERROR(IFERROR(INDEX(Vöruskrá!P:P,MATCH(B726,Vöruskrá!B:B,0)),0)*C726/100000,""))</f>
        <v>0</v>
      </c>
      <c r="N726" s="215">
        <f>IF(OR(B726="",C726=""),"",IFERROR(IFERROR(INDEX(Vöruskrá!Q:Q,MATCH(B726,Vöruskrá!B:B,0)),0)*C726/100000,""))</f>
        <v>0</v>
      </c>
      <c r="O726" s="216">
        <f>IF(OR(B726="",C726=""),"",IFERROR(C726/1000*IFERROR(INDEX(Vöruskrá!R:R,MATCH(B726,Vöruskrá!B:B,0)),0)/1000,""))</f>
        <v>0</v>
      </c>
      <c r="P726" s="219"/>
      <c r="Q726" s="203"/>
      <c r="R726" s="27"/>
    </row>
    <row r="727" spans="1:18">
      <c r="A727" s="217"/>
      <c r="B727" s="217" t="s">
        <v>895</v>
      </c>
      <c r="C727" s="218">
        <v>10000</v>
      </c>
      <c r="D727" s="214" t="str">
        <f>IF(B727="","",IFERROR(INDEX(Vöruskrá!F:F,MATCH(B727,Vöruskrá!B:B,0)),""))</f>
        <v>Gerilsneydd **mjólk**, pálmaolía, kekkjavarnarefni (kartöflumjöl), salt, **mjólkursýrugerlar**, ostahleypir (örveruleg).</v>
      </c>
      <c r="E727" s="214" t="str">
        <f>IF(B727="","",IFERROR(IF(INDEX(Vöruskrá!G:G,MATCH(B727,Vöruskrá!B:B,0))="","Engir skráðir",INDEX(Vöruskrá!G:G,MATCH(B727,Vöruskrá!B:B,0))),"Engir skráðir"))</f>
        <v>Mjólk</v>
      </c>
      <c r="F727" s="214">
        <f>IF(B727="","",IFERROR(INDEX(Vöruskrá!H:H,MATCH(B727,Vöruskrá!B:B,0)),""))</f>
        <v>0</v>
      </c>
      <c r="G727" s="215">
        <f>IF(OR(B727="",C727=""),"",IFERROR(IFERROR(INDEX(Vöruskrá!J:J,MATCH(B727,Vöruskrá!B:B,0)),0)*C727/100000,""))</f>
        <v>30.1</v>
      </c>
      <c r="H727" s="215">
        <f>IF(OR(B727="",C727=""),"",IFERROR(IFERROR(INDEX(Vöruskrá!K:K,MATCH(B727,Vöruskrá!B:B,0)),0)*C727/100000,""))</f>
        <v>2.1</v>
      </c>
      <c r="I727" s="215">
        <f>IF(OR(B727="",C727=""),"",IFERROR(IFERROR(INDEX(Vöruskrá!L:L,MATCH(B727,Vöruskrá!B:B,0)),0)*C727/100000,""))</f>
        <v>1.2</v>
      </c>
      <c r="J727" s="215">
        <f>IF(OR(B727="",C727=""),"",IFERROR(IFERROR(INDEX(Vöruskrá!M:M,MATCH(B727,Vöruskrá!B:B,0)),0)*C727/100000,""))</f>
        <v>0.32</v>
      </c>
      <c r="K727" s="215">
        <f>IF(OR(B727="",C727=""),"",IFERROR(IFERROR(INDEX(Vöruskrá!N:N,MATCH(B727,Vöruskrá!B:B,0)),0)*C727/100000,""))</f>
        <v>0.1</v>
      </c>
      <c r="L727" s="215">
        <f>IF(OR(B727="",C727=""),"",IFERROR(IFERROR(INDEX(Vöruskrá!O:O,MATCH(B727,Vöruskrá!B:B,0)),0)*C727/100000,""))</f>
        <v>2.4</v>
      </c>
      <c r="M727" s="215">
        <f>IF(OR(B727="",C727=""),"",IFERROR(IFERROR(INDEX(Vöruskrá!P:P,MATCH(B727,Vöruskrá!B:B,0)),0)*C727/100000,""))</f>
        <v>0.14000000000000001</v>
      </c>
      <c r="N727" s="215">
        <f>IF(OR(B727="",C727=""),"",IFERROR(IFERROR(INDEX(Vöruskrá!Q:Q,MATCH(B727,Vöruskrá!B:B,0)),0)*C727/100000,""))</f>
        <v>0</v>
      </c>
      <c r="O727" s="216">
        <f>IF(OR(B727="",C727=""),"",IFERROR(C727/1000*IFERROR(INDEX(Vöruskrá!R:R,MATCH(B727,Vöruskrá!B:B,0)),0)/1000,""))</f>
        <v>0</v>
      </c>
      <c r="P727" s="217"/>
      <c r="Q727" s="204"/>
      <c r="R727" s="6"/>
    </row>
    <row r="728" spans="1:18">
      <c r="A728" s="219"/>
      <c r="B728" s="219" t="s">
        <v>849</v>
      </c>
      <c r="C728" s="220">
        <v>7000</v>
      </c>
      <c r="D728" s="214" t="str">
        <f>IF(B728="","",IFERROR(INDEX(Vöruskrá!F:F,MATCH(B728,Vöruskrá!B:B,0)),""))</f>
        <v>**Mjólk**. Fitusprengd og gerilsneydd.</v>
      </c>
      <c r="E728" s="214" t="str">
        <f>IF(B728="","",IFERROR(IF(INDEX(Vöruskrá!G:G,MATCH(B728,Vöruskrá!B:B,0))="","Engir skráðir",INDEX(Vöruskrá!G:G,MATCH(B728,Vöruskrá!B:B,0))),"Engir skráðir"))</f>
        <v>Mjólk</v>
      </c>
      <c r="F728" s="214">
        <f>IF(B728="","",IFERROR(INDEX(Vöruskrá!H:H,MATCH(B728,Vöruskrá!B:B,0)),""))</f>
        <v>0</v>
      </c>
      <c r="G728" s="215">
        <f>IF(OR(B728="",C728=""),"",IFERROR(IFERROR(INDEX(Vöruskrá!J:J,MATCH(B728,Vöruskrá!B:B,0)),0)*C728/100000,""))</f>
        <v>4.6900000000000004</v>
      </c>
      <c r="H728" s="215">
        <f>IF(OR(B728="",C728=""),"",IFERROR(IFERROR(INDEX(Vöruskrá!K:K,MATCH(B728,Vöruskrá!B:B,0)),0)*C728/100000,""))</f>
        <v>0.27300000000000002</v>
      </c>
      <c r="I728" s="215">
        <f>IF(OR(B728="",C728=""),"",IFERROR(IFERROR(INDEX(Vöruskrá!L:L,MATCH(B728,Vöruskrá!B:B,0)),0)*C728/100000,""))</f>
        <v>0.16099999999999998</v>
      </c>
      <c r="J728" s="215">
        <f>IF(OR(B728="",C728=""),"",IFERROR(IFERROR(INDEX(Vöruskrá!M:M,MATCH(B728,Vöruskrá!B:B,0)),0)*C728/100000,""))</f>
        <v>0.32900000000000001</v>
      </c>
      <c r="K728" s="215">
        <f>IF(OR(B728="",C728=""),"",IFERROR(IFERROR(INDEX(Vöruskrá!N:N,MATCH(B728,Vöruskrá!B:B,0)),0)*C728/100000,""))</f>
        <v>0.32900000000000001</v>
      </c>
      <c r="L728" s="215">
        <f>IF(OR(B728="",C728=""),"",IFERROR(IFERROR(INDEX(Vöruskrá!O:O,MATCH(B728,Vöruskrá!B:B,0)),0)*C728/100000,""))</f>
        <v>0.23100000000000001</v>
      </c>
      <c r="M728" s="215">
        <f>IF(OR(B728="",C728=""),"",IFERROR(IFERROR(INDEX(Vöruskrá!P:P,MATCH(B728,Vöruskrá!B:B,0)),0)*C728/100000,""))</f>
        <v>7.0000000000000001E-3</v>
      </c>
      <c r="N728" s="215">
        <f>IF(OR(B728="",C728=""),"",IFERROR(IFERROR(INDEX(Vöruskrá!Q:Q,MATCH(B728,Vöruskrá!B:B,0)),0)*C728/100000,""))</f>
        <v>0</v>
      </c>
      <c r="O728" s="216">
        <f>IF(OR(B728="",C728=""),"",IFERROR(C728/1000*IFERROR(INDEX(Vöruskrá!R:R,MATCH(B728,Vöruskrá!B:B,0)),0)/1000,""))</f>
        <v>0</v>
      </c>
      <c r="P728" s="219"/>
      <c r="Q728" s="203"/>
      <c r="R728" s="27"/>
    </row>
    <row r="729" spans="1:18">
      <c r="A729" s="217"/>
      <c r="B729" s="217" t="s">
        <v>3640</v>
      </c>
      <c r="C729" s="218">
        <v>1500</v>
      </c>
      <c r="D729" s="214">
        <f>IF(B729="","",IFERROR(INDEX(Vöruskrá!F:F,MATCH(B729,Vöruskrá!B:B,0)),""))</f>
        <v>0</v>
      </c>
      <c r="E729" s="214" t="str">
        <f>IF(B729="","",IFERROR(IF(INDEX(Vöruskrá!G:G,MATCH(B729,Vöruskrá!B:B,0))="","Engir skráðir",INDEX(Vöruskrá!G:G,MATCH(B729,Vöruskrá!B:B,0))),"Engir skráðir"))</f>
        <v>Engir skráðir</v>
      </c>
      <c r="F729" s="214">
        <f>IF(B729="","",IFERROR(INDEX(Vöruskrá!H:H,MATCH(B729,Vöruskrá!B:B,0)),""))</f>
        <v>0</v>
      </c>
      <c r="G729" s="215">
        <f>IF(OR(B729="",C729=""),"",IFERROR(IFERROR(INDEX(Vöruskrá!J:J,MATCH(B729,Vöruskrá!B:B,0)),0)*C729/100000,""))</f>
        <v>0</v>
      </c>
      <c r="H729" s="215">
        <f>IF(OR(B729="",C729=""),"",IFERROR(IFERROR(INDEX(Vöruskrá!K:K,MATCH(B729,Vöruskrá!B:B,0)),0)*C729/100000,""))</f>
        <v>0</v>
      </c>
      <c r="I729" s="215">
        <f>IF(OR(B729="",C729=""),"",IFERROR(IFERROR(INDEX(Vöruskrá!L:L,MATCH(B729,Vöruskrá!B:B,0)),0)*C729/100000,""))</f>
        <v>0</v>
      </c>
      <c r="J729" s="215">
        <f>IF(OR(B729="",C729=""),"",IFERROR(IFERROR(INDEX(Vöruskrá!M:M,MATCH(B729,Vöruskrá!B:B,0)),0)*C729/100000,""))</f>
        <v>0</v>
      </c>
      <c r="K729" s="215">
        <f>IF(OR(B729="",C729=""),"",IFERROR(IFERROR(INDEX(Vöruskrá!N:N,MATCH(B729,Vöruskrá!B:B,0)),0)*C729/100000,""))</f>
        <v>0</v>
      </c>
      <c r="L729" s="215">
        <f>IF(OR(B729="",C729=""),"",IFERROR(IFERROR(INDEX(Vöruskrá!O:O,MATCH(B729,Vöruskrá!B:B,0)),0)*C729/100000,""))</f>
        <v>0</v>
      </c>
      <c r="M729" s="215">
        <f>IF(OR(B729="",C729=""),"",IFERROR(IFERROR(INDEX(Vöruskrá!P:P,MATCH(B729,Vöruskrá!B:B,0)),0)*C729/100000,""))</f>
        <v>0</v>
      </c>
      <c r="N729" s="215">
        <f>IF(OR(B729="",C729=""),"",IFERROR(IFERROR(INDEX(Vöruskrá!Q:Q,MATCH(B729,Vöruskrá!B:B,0)),0)*C729/100000,""))</f>
        <v>0</v>
      </c>
      <c r="O729" s="216">
        <f>IF(OR(B729="",C729=""),"",IFERROR(C729/1000*IFERROR(INDEX(Vöruskrá!R:R,MATCH(B729,Vöruskrá!B:B,0)),0)/1000,""))</f>
        <v>0</v>
      </c>
      <c r="P729" s="217"/>
      <c r="Q729" s="204"/>
      <c r="R729" s="6"/>
    </row>
    <row r="730" spans="1:18">
      <c r="A730" s="219"/>
      <c r="B730" s="219" t="s">
        <v>445</v>
      </c>
      <c r="C730" s="220">
        <v>1000</v>
      </c>
      <c r="D730" s="214" t="str">
        <f>IF(B730="","",IFERROR(INDEX(Vöruskrá!F:F,MATCH(B730,Vöruskrá!B:B,0)),""))</f>
        <v>**Rjómi**, salt.</v>
      </c>
      <c r="E730" s="214" t="str">
        <f>IF(B730="","",IFERROR(IF(INDEX(Vöruskrá!G:G,MATCH(B730,Vöruskrá!B:B,0))="","Engir skráðir",INDEX(Vöruskrá!G:G,MATCH(B730,Vöruskrá!B:B,0))),"Engir skráðir"))</f>
        <v>Mjólk</v>
      </c>
      <c r="F730" s="214">
        <f>IF(B730="","",IFERROR(INDEX(Vöruskrá!H:H,MATCH(B730,Vöruskrá!B:B,0)),""))</f>
        <v>0</v>
      </c>
      <c r="G730" s="215">
        <f>IF(OR(B730="",C730=""),"",IFERROR(IFERROR(INDEX(Vöruskrá!J:J,MATCH(B730,Vöruskrá!B:B,0)),0)*C730/100000,""))</f>
        <v>7.38</v>
      </c>
      <c r="H730" s="215">
        <f>IF(OR(B730="",C730=""),"",IFERROR(IFERROR(INDEX(Vöruskrá!K:K,MATCH(B730,Vöruskrá!B:B,0)),0)*C730/100000,""))</f>
        <v>0.82</v>
      </c>
      <c r="I730" s="215">
        <f>IF(OR(B730="",C730=""),"",IFERROR(IFERROR(INDEX(Vöruskrá!L:L,MATCH(B730,Vöruskrá!B:B,0)),0)*C730/100000,""))</f>
        <v>0.49</v>
      </c>
      <c r="J730" s="215">
        <f>IF(OR(B730="",C730=""),"",IFERROR(IFERROR(INDEX(Vöruskrá!M:M,MATCH(B730,Vöruskrá!B:B,0)),0)*C730/100000,""))</f>
        <v>4.0000000000000001E-3</v>
      </c>
      <c r="K730" s="215">
        <f>IF(OR(B730="",C730=""),"",IFERROR(IFERROR(INDEX(Vöruskrá!N:N,MATCH(B730,Vöruskrá!B:B,0)),0)*C730/100000,""))</f>
        <v>4.0000000000000001E-3</v>
      </c>
      <c r="L730" s="215">
        <f>IF(OR(B730="",C730=""),"",IFERROR(IFERROR(INDEX(Vöruskrá!O:O,MATCH(B730,Vöruskrá!B:B,0)),0)*C730/100000,""))</f>
        <v>6.0000000000000001E-3</v>
      </c>
      <c r="M730" s="215">
        <f>IF(OR(B730="",C730=""),"",IFERROR(IFERROR(INDEX(Vöruskrá!P:P,MATCH(B730,Vöruskrá!B:B,0)),0)*C730/100000,""))</f>
        <v>1.2E-2</v>
      </c>
      <c r="N730" s="215">
        <f>IF(OR(B730="",C730=""),"",IFERROR(IFERROR(INDEX(Vöruskrá!Q:Q,MATCH(B730,Vöruskrá!B:B,0)),0)*C730/100000,""))</f>
        <v>0</v>
      </c>
      <c r="O730" s="216">
        <f>IF(OR(B730="",C730=""),"",IFERROR(C730/1000*IFERROR(INDEX(Vöruskrá!R:R,MATCH(B730,Vöruskrá!B:B,0)),0)/1000,""))</f>
        <v>0</v>
      </c>
      <c r="P730" s="219"/>
      <c r="Q730" s="203"/>
      <c r="R730" s="27"/>
    </row>
    <row r="731" spans="1:18">
      <c r="A731" s="217"/>
      <c r="B731" s="217" t="s">
        <v>299</v>
      </c>
      <c r="C731" s="218">
        <v>500</v>
      </c>
      <c r="D731" s="214" t="str">
        <f>IF(B731="","",IFERROR(INDEX(Vöruskrá!F:F,MATCH(B731,Vöruskrá!B:B,0)),""))</f>
        <v>Salt (salt, kekkjavarnarefni E535, lyftiefni E500).</v>
      </c>
      <c r="E731" s="214" t="str">
        <f>IF(B731="","",IFERROR(IF(INDEX(Vöruskrá!G:G,MATCH(B731,Vöruskrá!B:B,0))="","Engir skráðir",INDEX(Vöruskrá!G:G,MATCH(B731,Vöruskrá!B:B,0))),"Engir skráðir"))</f>
        <v>Engir skráðir</v>
      </c>
      <c r="F731" s="214" t="str">
        <f>IF(B731="","",IFERROR(INDEX(Vöruskrá!H:H,MATCH(B731,Vöruskrá!B:B,0)),""))</f>
        <v>Framleitt á svæði þar sem unnið er með mjólk, glúten, egg, sesam, sellerí, soja og sinnep.</v>
      </c>
      <c r="G731" s="215">
        <f>IF(OR(B731="",C731=""),"",IFERROR(IFERROR(INDEX(Vöruskrá!J:J,MATCH(B731,Vöruskrá!B:B,0)),0)*C731/100000,""))</f>
        <v>0</v>
      </c>
      <c r="H731" s="215">
        <f>IF(OR(B731="",C731=""),"",IFERROR(IFERROR(INDEX(Vöruskrá!K:K,MATCH(B731,Vöruskrá!B:B,0)),0)*C731/100000,""))</f>
        <v>0</v>
      </c>
      <c r="I731" s="215">
        <f>IF(OR(B731="",C731=""),"",IFERROR(IFERROR(INDEX(Vöruskrá!L:L,MATCH(B731,Vöruskrá!B:B,0)),0)*C731/100000,""))</f>
        <v>0</v>
      </c>
      <c r="J731" s="215">
        <f>IF(OR(B731="",C731=""),"",IFERROR(IFERROR(INDEX(Vöruskrá!M:M,MATCH(B731,Vöruskrá!B:B,0)),0)*C731/100000,""))</f>
        <v>0</v>
      </c>
      <c r="K731" s="215">
        <f>IF(OR(B731="",C731=""),"",IFERROR(IFERROR(INDEX(Vöruskrá!N:N,MATCH(B731,Vöruskrá!B:B,0)),0)*C731/100000,""))</f>
        <v>0</v>
      </c>
      <c r="L731" s="215">
        <f>IF(OR(B731="",C731=""),"",IFERROR(IFERROR(INDEX(Vöruskrá!O:O,MATCH(B731,Vöruskrá!B:B,0)),0)*C731/100000,""))</f>
        <v>0</v>
      </c>
      <c r="M731" s="215">
        <f>IF(OR(B731="",C731=""),"",IFERROR(IFERROR(INDEX(Vöruskrá!P:P,MATCH(B731,Vöruskrá!B:B,0)),0)*C731/100000,""))</f>
        <v>0.5</v>
      </c>
      <c r="N731" s="215">
        <f>IF(OR(B731="",C731=""),"",IFERROR(IFERROR(INDEX(Vöruskrá!Q:Q,MATCH(B731,Vöruskrá!B:B,0)),0)*C731/100000,""))</f>
        <v>0</v>
      </c>
      <c r="O731" s="216">
        <f>IF(OR(B731="",C731=""),"",IFERROR(C731/1000*IFERROR(INDEX(Vöruskrá!R:R,MATCH(B731,Vöruskrá!B:B,0)),0)/1000,""))</f>
        <v>0</v>
      </c>
      <c r="P731" s="217"/>
      <c r="Q731" s="249"/>
      <c r="R731" s="205"/>
    </row>
    <row r="732" spans="1:18" ht="50">
      <c r="A732" s="176" t="s">
        <v>3795</v>
      </c>
      <c r="B732" s="176"/>
      <c r="C732" s="177"/>
      <c r="D732" s="211" t="str">
        <f>_xlfn.TEXTJOIN(" | ",TRUE,D733:D741)</f>
        <v>0 | Sætar kartöflur | 0 | Hvítkál (64%), gulrætur (13%), ananas, gúrka (8%), appelsínusósa (sykur, vatn, sítrónusýra E330, bragðefni, bindiefni E440, rotvarnarefni E202, E211) | Ferskir tómatar | Þykktur sítrónusafi, vatn. | 0 | Salt (salt, kekkjavarnarefni E535, lyftiefni E500). | Svartur pipar 100% (Piper nigrum), hitaþurrkað.</v>
      </c>
      <c r="E732" s="211" t="str" cm="1">
        <f t="array" ref="E732">IFERROR(_xlfn.TEXTJOIN(", ",TRUE,_xlfn.UNIQUE(_xlfn._xlws.FILTER(E733:E741,(E733:E741&lt;&gt;"Engir skráðir")*(E733:E741&lt;&gt;"")))),"Engir skráðir")</f>
        <v>Engir</v>
      </c>
      <c r="F732" s="211"/>
      <c r="G732" s="212">
        <f>IFERROR(SUM(G733:G741)/(SUM($C$733:$C$741)/100000),"")</f>
        <v>33.65</v>
      </c>
      <c r="H732" s="212">
        <f>IFERROR(SUM(H733:H741)/(SUM($C$733:$C$741)/100000),"")</f>
        <v>8.5500000000000007E-2</v>
      </c>
      <c r="I732" s="212">
        <f>IFERROR(SUM(I733:I741)/(SUM($C$733:$C$741)/100000),"")</f>
        <v>5.0000000000000001E-3</v>
      </c>
      <c r="J732" s="212">
        <f>IFERROR(SUM(J733:J741)/(SUM($C$733:$C$741)/100000),"")</f>
        <v>6.9680000000000009</v>
      </c>
      <c r="K732" s="212">
        <f>IFERROR(SUM(K733:K741)/(SUM($C$733:$C$741)/100000),"")</f>
        <v>3.1459999999999999</v>
      </c>
      <c r="L732" s="212">
        <f>IFERROR(SUM(L733:L741)/(SUM($C$733:$C$741)/100000),"")</f>
        <v>0.69000000000000006</v>
      </c>
      <c r="M732" s="212">
        <f>IFERROR(SUM(M733:M741)/(SUM($C$733:$C$741)/100000),"")</f>
        <v>0.53549999999999998</v>
      </c>
      <c r="N732" s="212">
        <f>IFERROR(SUM(N733:N741)/(SUM($C$733:$C$741)/100000),"")</f>
        <v>0.93500000000000005</v>
      </c>
      <c r="O732" s="213" t="str">
        <f>IF(OR(B732="",C732=""),"",IFERROR(C732/1000*IFERROR(INDEX(Vöruskrá!R:R,MATCH(B732,Vöruskrá!B:B,0)),0)/1000,""))</f>
        <v/>
      </c>
      <c r="P732" s="245" t="s">
        <v>3796</v>
      </c>
      <c r="Q732" s="248" t="s">
        <v>3959</v>
      </c>
      <c r="R732" s="247" t="s">
        <v>3960</v>
      </c>
    </row>
    <row r="733" spans="1:18">
      <c r="A733" s="217"/>
      <c r="B733" s="217" t="s">
        <v>3677</v>
      </c>
      <c r="C733" s="218">
        <v>25000</v>
      </c>
      <c r="D733" s="214">
        <f>IF(B733="","",IFERROR(INDEX(Vöruskrá!F:F,MATCH(B733,Vöruskrá!B:B,0)),""))</f>
        <v>0</v>
      </c>
      <c r="E733" s="214" t="str">
        <f>IF(B733="","",IFERROR(IF(INDEX(Vöruskrá!G:G,MATCH(B733,Vöruskrá!B:B,0))="","Engir skráðir",INDEX(Vöruskrá!G:G,MATCH(B733,Vöruskrá!B:B,0))),"Engir skráðir"))</f>
        <v>Engir skráðir</v>
      </c>
      <c r="F733" s="214">
        <f>IF(B733="","",IFERROR(INDEX(Vöruskrá!H:H,MATCH(B733,Vöruskrá!B:B,0)),""))</f>
        <v>0</v>
      </c>
      <c r="G733" s="215">
        <f>IF(OR(B733="",C733=""),"",IFERROR(IFERROR(INDEX(Vöruskrá!J:J,MATCH(B733,Vöruskrá!B:B,0)),0)*C733/100000,""))</f>
        <v>0</v>
      </c>
      <c r="H733" s="215">
        <f>IF(OR(B733="",C733=""),"",IFERROR(IFERROR(INDEX(Vöruskrá!K:K,MATCH(B733,Vöruskrá!B:B,0)),0)*C733/100000,""))</f>
        <v>0</v>
      </c>
      <c r="I733" s="215">
        <f>IF(OR(B733="",C733=""),"",IFERROR(IFERROR(INDEX(Vöruskrá!L:L,MATCH(B733,Vöruskrá!B:B,0)),0)*C733/100000,""))</f>
        <v>0</v>
      </c>
      <c r="J733" s="215">
        <f>IF(OR(B733="",C733=""),"",IFERROR(IFERROR(INDEX(Vöruskrá!M:M,MATCH(B733,Vöruskrá!B:B,0)),0)*C733/100000,""))</f>
        <v>0</v>
      </c>
      <c r="K733" s="215">
        <f>IF(OR(B733="",C733=""),"",IFERROR(IFERROR(INDEX(Vöruskrá!N:N,MATCH(B733,Vöruskrá!B:B,0)),0)*C733/100000,""))</f>
        <v>0</v>
      </c>
      <c r="L733" s="215">
        <f>IF(OR(B733="",C733=""),"",IFERROR(IFERROR(INDEX(Vöruskrá!O:O,MATCH(B733,Vöruskrá!B:B,0)),0)*C733/100000,""))</f>
        <v>0</v>
      </c>
      <c r="M733" s="215">
        <f>IF(OR(B733="",C733=""),"",IFERROR(IFERROR(INDEX(Vöruskrá!P:P,MATCH(B733,Vöruskrá!B:B,0)),0)*C733/100000,""))</f>
        <v>0</v>
      </c>
      <c r="N733" s="215">
        <f>IF(OR(B733="",C733=""),"",IFERROR(IFERROR(INDEX(Vöruskrá!Q:Q,MATCH(B733,Vöruskrá!B:B,0)),0)*C733/100000,""))</f>
        <v>0</v>
      </c>
      <c r="O733" s="216">
        <f>IF(OR(B733="",C733=""),"",IFERROR(C733/1000*IFERROR(INDEX(Vöruskrá!R:R,MATCH(B733,Vöruskrá!B:B,0)),0)/1000,""))</f>
        <v>0</v>
      </c>
      <c r="P733" s="217"/>
      <c r="Q733" s="246"/>
      <c r="R733" s="210"/>
    </row>
    <row r="734" spans="1:18">
      <c r="A734" s="219"/>
      <c r="B734" s="219" t="s">
        <v>413</v>
      </c>
      <c r="C734" s="220">
        <v>35000</v>
      </c>
      <c r="D734" s="214" t="str">
        <f>IF(B734="","",IFERROR(INDEX(Vöruskrá!F:F,MATCH(B734,Vöruskrá!B:B,0)),""))</f>
        <v>Sætar kartöflur</v>
      </c>
      <c r="E734" s="214" t="str">
        <f>IF(B734="","",IFERROR(IF(INDEX(Vöruskrá!G:G,MATCH(B734,Vöruskrá!B:B,0))="","Engir skráðir",INDEX(Vöruskrá!G:G,MATCH(B734,Vöruskrá!B:B,0))),"Engir skráðir"))</f>
        <v>Engir skráðir</v>
      </c>
      <c r="F734" s="214">
        <f>IF(B734="","",IFERROR(INDEX(Vöruskrá!H:H,MATCH(B734,Vöruskrá!B:B,0)),""))</f>
        <v>0</v>
      </c>
      <c r="G734" s="215">
        <f>IF(OR(B734="",C734=""),"",IFERROR(IFERROR(INDEX(Vöruskrá!J:J,MATCH(B734,Vöruskrá!B:B,0)),0)*C734/100000,""))</f>
        <v>25.2</v>
      </c>
      <c r="H734" s="215">
        <f>IF(OR(B734="",C734=""),"",IFERROR(IFERROR(INDEX(Vöruskrá!K:K,MATCH(B734,Vöruskrá!B:B,0)),0)*C734/100000,""))</f>
        <v>3.5000000000000003E-2</v>
      </c>
      <c r="I734" s="215">
        <f>IF(OR(B734="",C734=""),"",IFERROR(IFERROR(INDEX(Vöruskrá!L:L,MATCH(B734,Vöruskrá!B:B,0)),0)*C734/100000,""))</f>
        <v>0</v>
      </c>
      <c r="J734" s="215">
        <f>IF(OR(B734="",C734=""),"",IFERROR(IFERROR(INDEX(Vöruskrá!M:M,MATCH(B734,Vöruskrá!B:B,0)),0)*C734/100000,""))</f>
        <v>5.32</v>
      </c>
      <c r="K734" s="215">
        <f>IF(OR(B734="",C734=""),"",IFERROR(IFERROR(INDEX(Vöruskrá!N:N,MATCH(B734,Vöruskrá!B:B,0)),0)*C734/100000,""))</f>
        <v>1.9950000000000001</v>
      </c>
      <c r="L734" s="215">
        <f>IF(OR(B734="",C734=""),"",IFERROR(IFERROR(INDEX(Vöruskrá!O:O,MATCH(B734,Vöruskrá!B:B,0)),0)*C734/100000,""))</f>
        <v>0.49</v>
      </c>
      <c r="M734" s="215">
        <f>IF(OR(B734="",C734=""),"",IFERROR(IFERROR(INDEX(Vöruskrá!P:P,MATCH(B734,Vöruskrá!B:B,0)),0)*C734/100000,""))</f>
        <v>3.5000000000000003E-2</v>
      </c>
      <c r="N734" s="215">
        <f>IF(OR(B734="",C734=""),"",IFERROR(IFERROR(INDEX(Vöruskrá!Q:Q,MATCH(B734,Vöruskrá!B:B,0)),0)*C734/100000,""))</f>
        <v>0.875</v>
      </c>
      <c r="O734" s="216">
        <f>IF(OR(B734="",C734=""),"",IFERROR(C734/1000*IFERROR(INDEX(Vöruskrá!R:R,MATCH(B734,Vöruskrá!B:B,0)),0)/1000,""))</f>
        <v>0</v>
      </c>
      <c r="P734" s="219"/>
      <c r="Q734" s="203"/>
      <c r="R734" s="27"/>
    </row>
    <row r="735" spans="1:18">
      <c r="A735" s="217"/>
      <c r="B735" s="217" t="s">
        <v>3678</v>
      </c>
      <c r="C735" s="218">
        <v>20000</v>
      </c>
      <c r="D735" s="214">
        <f>IF(B735="","",IFERROR(INDEX(Vöruskrá!F:F,MATCH(B735,Vöruskrá!B:B,0)),""))</f>
        <v>0</v>
      </c>
      <c r="E735" s="214" t="str">
        <f>IF(B735="","",IFERROR(IF(INDEX(Vöruskrá!G:G,MATCH(B735,Vöruskrá!B:B,0))="","Engir skráðir",INDEX(Vöruskrá!G:G,MATCH(B735,Vöruskrá!B:B,0))),"Engir skráðir"))</f>
        <v>Engir skráðir</v>
      </c>
      <c r="F735" s="214">
        <f>IF(B735="","",IFERROR(INDEX(Vöruskrá!H:H,MATCH(B735,Vöruskrá!B:B,0)),""))</f>
        <v>0</v>
      </c>
      <c r="G735" s="215">
        <f>IF(OR(B735="",C735=""),"",IFERROR(IFERROR(INDEX(Vöruskrá!J:J,MATCH(B735,Vöruskrá!B:B,0)),0)*C735/100000,""))</f>
        <v>0</v>
      </c>
      <c r="H735" s="215">
        <f>IF(OR(B735="",C735=""),"",IFERROR(IFERROR(INDEX(Vöruskrá!K:K,MATCH(B735,Vöruskrá!B:B,0)),0)*C735/100000,""))</f>
        <v>0</v>
      </c>
      <c r="I735" s="215">
        <f>IF(OR(B735="",C735=""),"",IFERROR(IFERROR(INDEX(Vöruskrá!L:L,MATCH(B735,Vöruskrá!B:B,0)),0)*C735/100000,""))</f>
        <v>0</v>
      </c>
      <c r="J735" s="215">
        <f>IF(OR(B735="",C735=""),"",IFERROR(IFERROR(INDEX(Vöruskrá!M:M,MATCH(B735,Vöruskrá!B:B,0)),0)*C735/100000,""))</f>
        <v>0</v>
      </c>
      <c r="K735" s="215">
        <f>IF(OR(B735="",C735=""),"",IFERROR(IFERROR(INDEX(Vöruskrá!N:N,MATCH(B735,Vöruskrá!B:B,0)),0)*C735/100000,""))</f>
        <v>0</v>
      </c>
      <c r="L735" s="215">
        <f>IF(OR(B735="",C735=""),"",IFERROR(IFERROR(INDEX(Vöruskrá!O:O,MATCH(B735,Vöruskrá!B:B,0)),0)*C735/100000,""))</f>
        <v>0</v>
      </c>
      <c r="M735" s="215">
        <f>IF(OR(B735="",C735=""),"",IFERROR(IFERROR(INDEX(Vöruskrá!P:P,MATCH(B735,Vöruskrá!B:B,0)),0)*C735/100000,""))</f>
        <v>0</v>
      </c>
      <c r="N735" s="215">
        <f>IF(OR(B735="",C735=""),"",IFERROR(IFERROR(INDEX(Vöruskrá!Q:Q,MATCH(B735,Vöruskrá!B:B,0)),0)*C735/100000,""))</f>
        <v>0</v>
      </c>
      <c r="O735" s="216">
        <f>IF(OR(B735="",C735=""),"",IFERROR(C735/1000*IFERROR(INDEX(Vöruskrá!R:R,MATCH(B735,Vöruskrá!B:B,0)),0)/1000,""))</f>
        <v>0</v>
      </c>
      <c r="P735" s="217"/>
      <c r="Q735" s="204"/>
      <c r="R735" s="6"/>
    </row>
    <row r="736" spans="1:18">
      <c r="A736" s="219"/>
      <c r="B736" s="219" t="s">
        <v>627</v>
      </c>
      <c r="C736" s="220">
        <v>10000</v>
      </c>
      <c r="D736" s="214" t="str">
        <f>IF(B736="","",IFERROR(INDEX(Vöruskrá!F:F,MATCH(B736,Vöruskrá!B:B,0)),""))</f>
        <v>Hvítkál (64%), gulrætur (13%), ananas, gúrka (8%), appelsínusósa (sykur, vatn, sítrónusýra E330, bragðefni, bindiefni E440, rotvarnarefni E202, E211)</v>
      </c>
      <c r="E736" s="214" t="str">
        <f>IF(B736="","",IFERROR(IF(INDEX(Vöruskrá!G:G,MATCH(B736,Vöruskrá!B:B,0))="","Engir skráðir",INDEX(Vöruskrá!G:G,MATCH(B736,Vöruskrá!B:B,0))),"Engir skráðir"))</f>
        <v>Engir skráðir</v>
      </c>
      <c r="F736" s="214">
        <f>IF(B736="","",IFERROR(INDEX(Vöruskrá!H:H,MATCH(B736,Vöruskrá!B:B,0)),""))</f>
        <v>0</v>
      </c>
      <c r="G736" s="215">
        <f>IF(OR(B736="",C736=""),"",IFERROR(IFERROR(INDEX(Vöruskrá!J:J,MATCH(B736,Vöruskrá!B:B,0)),0)*C736/100000,""))</f>
        <v>5</v>
      </c>
      <c r="H736" s="215">
        <f>IF(OR(B736="",C736=""),"",IFERROR(IFERROR(INDEX(Vöruskrá!K:K,MATCH(B736,Vöruskrá!B:B,0)),0)*C736/100000,""))</f>
        <v>0.02</v>
      </c>
      <c r="I736" s="215">
        <f>IF(OR(B736="",C736=""),"",IFERROR(IFERROR(INDEX(Vöruskrá!L:L,MATCH(B736,Vöruskrá!B:B,0)),0)*C736/100000,""))</f>
        <v>0</v>
      </c>
      <c r="J736" s="215">
        <f>IF(OR(B736="",C736=""),"",IFERROR(IFERROR(INDEX(Vöruskrá!M:M,MATCH(B736,Vöruskrá!B:B,0)),0)*C736/100000,""))</f>
        <v>0.99</v>
      </c>
      <c r="K736" s="215">
        <f>IF(OR(B736="",C736=""),"",IFERROR(IFERROR(INDEX(Vöruskrá!N:N,MATCH(B736,Vöruskrá!B:B,0)),0)*C736/100000,""))</f>
        <v>0.97</v>
      </c>
      <c r="L736" s="215">
        <f>IF(OR(B736="",C736=""),"",IFERROR(IFERROR(INDEX(Vöruskrá!O:O,MATCH(B736,Vöruskrá!B:B,0)),0)*C736/100000,""))</f>
        <v>0.1</v>
      </c>
      <c r="M736" s="215">
        <f>IF(OR(B736="",C736=""),"",IFERROR(IFERROR(INDEX(Vöruskrá!P:P,MATCH(B736,Vöruskrá!B:B,0)),0)*C736/100000,""))</f>
        <v>0</v>
      </c>
      <c r="N736" s="215">
        <f>IF(OR(B736="",C736=""),"",IFERROR(IFERROR(INDEX(Vöruskrá!Q:Q,MATCH(B736,Vöruskrá!B:B,0)),0)*C736/100000,""))</f>
        <v>0</v>
      </c>
      <c r="O736" s="216">
        <f>IF(OR(B736="",C736=""),"",IFERROR(C736/1000*IFERROR(INDEX(Vöruskrá!R:R,MATCH(B736,Vöruskrá!B:B,0)),0)/1000,""))</f>
        <v>0</v>
      </c>
      <c r="P736" s="219"/>
      <c r="Q736" s="203"/>
      <c r="R736" s="27"/>
    </row>
    <row r="737" spans="1:18">
      <c r="A737" s="217"/>
      <c r="B737" s="217" t="s">
        <v>500</v>
      </c>
      <c r="C737" s="218">
        <v>5000</v>
      </c>
      <c r="D737" s="214" t="str">
        <f>IF(B737="","",IFERROR(INDEX(Vöruskrá!F:F,MATCH(B737,Vöruskrá!B:B,0)),""))</f>
        <v>Ferskir tómatar</v>
      </c>
      <c r="E737" s="214" t="str">
        <f>IF(B737="","",IFERROR(IF(INDEX(Vöruskrá!G:G,MATCH(B737,Vöruskrá!B:B,0))="","Engir skráðir",INDEX(Vöruskrá!G:G,MATCH(B737,Vöruskrá!B:B,0))),"Engir skráðir"))</f>
        <v>Engir</v>
      </c>
      <c r="F737" s="214">
        <f>IF(B737="","",IFERROR(INDEX(Vöruskrá!H:H,MATCH(B737,Vöruskrá!B:B,0)),""))</f>
        <v>0</v>
      </c>
      <c r="G737" s="215">
        <f>IF(OR(B737="",C737=""),"",IFERROR(IFERROR(INDEX(Vöruskrá!J:J,MATCH(B737,Vöruskrá!B:B,0)),0)*C737/100000,""))</f>
        <v>0.9</v>
      </c>
      <c r="H737" s="215">
        <f>IF(OR(B737="",C737=""),"",IFERROR(IFERROR(INDEX(Vöruskrá!K:K,MATCH(B737,Vöruskrá!B:B,0)),0)*C737/100000,""))</f>
        <v>0.01</v>
      </c>
      <c r="I737" s="215">
        <f>IF(OR(B737="",C737=""),"",IFERROR(IFERROR(INDEX(Vöruskrá!L:L,MATCH(B737,Vöruskrá!B:B,0)),0)*C737/100000,""))</f>
        <v>0</v>
      </c>
      <c r="J737" s="215">
        <f>IF(OR(B737="",C737=""),"",IFERROR(IFERROR(INDEX(Vöruskrá!M:M,MATCH(B737,Vöruskrá!B:B,0)),0)*C737/100000,""))</f>
        <v>0.19500000000000001</v>
      </c>
      <c r="K737" s="215">
        <f>IF(OR(B737="",C737=""),"",IFERROR(IFERROR(INDEX(Vöruskrá!N:N,MATCH(B737,Vöruskrá!B:B,0)),0)*C737/100000,""))</f>
        <v>0.13</v>
      </c>
      <c r="L737" s="215">
        <f>IF(OR(B737="",C737=""),"",IFERROR(IFERROR(INDEX(Vöruskrá!O:O,MATCH(B737,Vöruskrá!B:B,0)),0)*C737/100000,""))</f>
        <v>4.4999999999999998E-2</v>
      </c>
      <c r="M737" s="215">
        <f>IF(OR(B737="",C737=""),"",IFERROR(IFERROR(INDEX(Vöruskrá!P:P,MATCH(B737,Vöruskrá!B:B,0)),0)*C737/100000,""))</f>
        <v>0</v>
      </c>
      <c r="N737" s="215">
        <f>IF(OR(B737="",C737=""),"",IFERROR(IFERROR(INDEX(Vöruskrá!Q:Q,MATCH(B737,Vöruskrá!B:B,0)),0)*C737/100000,""))</f>
        <v>0.06</v>
      </c>
      <c r="O737" s="216">
        <f>IF(OR(B737="",C737=""),"",IFERROR(C737/1000*IFERROR(INDEX(Vöruskrá!R:R,MATCH(B737,Vöruskrá!B:B,0)),0)/1000,""))</f>
        <v>0</v>
      </c>
      <c r="P737" s="217"/>
      <c r="Q737" s="204"/>
      <c r="R737" s="6"/>
    </row>
    <row r="738" spans="1:18">
      <c r="A738" s="219"/>
      <c r="B738" s="219" t="s">
        <v>833</v>
      </c>
      <c r="C738" s="220">
        <v>2000</v>
      </c>
      <c r="D738" s="214" t="str">
        <f>IF(B738="","",IFERROR(INDEX(Vöruskrá!F:F,MATCH(B738,Vöruskrá!B:B,0)),""))</f>
        <v>Þykktur sítrónusafi, vatn.</v>
      </c>
      <c r="E738" s="214" t="str">
        <f>IF(B738="","",IFERROR(IF(INDEX(Vöruskrá!G:G,MATCH(B738,Vöruskrá!B:B,0))="","Engir skráðir",INDEX(Vöruskrá!G:G,MATCH(B738,Vöruskrá!B:B,0))),"Engir skráðir"))</f>
        <v>Engir skráðir</v>
      </c>
      <c r="F738" s="214">
        <f>IF(B738="","",IFERROR(INDEX(Vöruskrá!H:H,MATCH(B738,Vöruskrá!B:B,0)),""))</f>
        <v>0</v>
      </c>
      <c r="G738" s="215">
        <f>IF(OR(B738="",C738=""),"",IFERROR(IFERROR(INDEX(Vöruskrá!J:J,MATCH(B738,Vöruskrá!B:B,0)),0)*C738/100000,""))</f>
        <v>0.62</v>
      </c>
      <c r="H738" s="215">
        <f>IF(OR(B738="",C738=""),"",IFERROR(IFERROR(INDEX(Vöruskrá!K:K,MATCH(B738,Vöruskrá!B:B,0)),0)*C738/100000,""))</f>
        <v>4.0000000000000001E-3</v>
      </c>
      <c r="I738" s="215">
        <f>IF(OR(B738="",C738=""),"",IFERROR(IFERROR(INDEX(Vöruskrá!L:L,MATCH(B738,Vöruskrá!B:B,0)),0)*C738/100000,""))</f>
        <v>0</v>
      </c>
      <c r="J738" s="215">
        <f>IF(OR(B738="",C738=""),"",IFERROR(IFERROR(INDEX(Vöruskrá!M:M,MATCH(B738,Vöruskrá!B:B,0)),0)*C738/100000,""))</f>
        <v>0.13800000000000001</v>
      </c>
      <c r="K738" s="215">
        <f>IF(OR(B738="",C738=""),"",IFERROR(IFERROR(INDEX(Vöruskrá!N:N,MATCH(B738,Vöruskrá!B:B,0)),0)*C738/100000,""))</f>
        <v>4.8000000000000001E-2</v>
      </c>
      <c r="L738" s="215">
        <f>IF(OR(B738="",C738=""),"",IFERROR(IFERROR(INDEX(Vöruskrá!O:O,MATCH(B738,Vöruskrá!B:B,0)),0)*C738/100000,""))</f>
        <v>0</v>
      </c>
      <c r="M738" s="215">
        <f>IF(OR(B738="",C738=""),"",IFERROR(IFERROR(INDEX(Vöruskrá!P:P,MATCH(B738,Vöruskrá!B:B,0)),0)*C738/100000,""))</f>
        <v>0</v>
      </c>
      <c r="N738" s="215">
        <f>IF(OR(B738="",C738=""),"",IFERROR(IFERROR(INDEX(Vöruskrá!Q:Q,MATCH(B738,Vöruskrá!B:B,0)),0)*C738/100000,""))</f>
        <v>0</v>
      </c>
      <c r="O738" s="216">
        <f>IF(OR(B738="",C738=""),"",IFERROR(C738/1000*IFERROR(INDEX(Vöruskrá!R:R,MATCH(B738,Vöruskrá!B:B,0)),0)/1000,""))</f>
        <v>0</v>
      </c>
      <c r="P738" s="219"/>
      <c r="Q738" s="203"/>
      <c r="R738" s="27"/>
    </row>
    <row r="739" spans="1:18">
      <c r="A739" s="217"/>
      <c r="B739" s="217" t="s">
        <v>3642</v>
      </c>
      <c r="C739" s="218">
        <v>2000</v>
      </c>
      <c r="D739" s="214">
        <f>IF(B739="","",IFERROR(INDEX(Vöruskrá!F:F,MATCH(B739,Vöruskrá!B:B,0)),""))</f>
        <v>0</v>
      </c>
      <c r="E739" s="214" t="str">
        <f>IF(B739="","",IFERROR(IF(INDEX(Vöruskrá!G:G,MATCH(B739,Vöruskrá!B:B,0))="","Engir skráðir",INDEX(Vöruskrá!G:G,MATCH(B739,Vöruskrá!B:B,0))),"Engir skráðir"))</f>
        <v>Engir skráðir</v>
      </c>
      <c r="F739" s="214">
        <f>IF(B739="","",IFERROR(INDEX(Vöruskrá!H:H,MATCH(B739,Vöruskrá!B:B,0)),""))</f>
        <v>0</v>
      </c>
      <c r="G739" s="215">
        <f>IF(OR(B739="",C739=""),"",IFERROR(IFERROR(INDEX(Vöruskrá!J:J,MATCH(B739,Vöruskrá!B:B,0)),0)*C739/100000,""))</f>
        <v>0</v>
      </c>
      <c r="H739" s="215">
        <f>IF(OR(B739="",C739=""),"",IFERROR(IFERROR(INDEX(Vöruskrá!K:K,MATCH(B739,Vöruskrá!B:B,0)),0)*C739/100000,""))</f>
        <v>0</v>
      </c>
      <c r="I739" s="215">
        <f>IF(OR(B739="",C739=""),"",IFERROR(IFERROR(INDEX(Vöruskrá!L:L,MATCH(B739,Vöruskrá!B:B,0)),0)*C739/100000,""))</f>
        <v>0</v>
      </c>
      <c r="J739" s="215">
        <f>IF(OR(B739="",C739=""),"",IFERROR(IFERROR(INDEX(Vöruskrá!M:M,MATCH(B739,Vöruskrá!B:B,0)),0)*C739/100000,""))</f>
        <v>0</v>
      </c>
      <c r="K739" s="215">
        <f>IF(OR(B739="",C739=""),"",IFERROR(IFERROR(INDEX(Vöruskrá!N:N,MATCH(B739,Vöruskrá!B:B,0)),0)*C739/100000,""))</f>
        <v>0</v>
      </c>
      <c r="L739" s="215">
        <f>IF(OR(B739="",C739=""),"",IFERROR(IFERROR(INDEX(Vöruskrá!O:O,MATCH(B739,Vöruskrá!B:B,0)),0)*C739/100000,""))</f>
        <v>0</v>
      </c>
      <c r="M739" s="215">
        <f>IF(OR(B739="",C739=""),"",IFERROR(IFERROR(INDEX(Vöruskrá!P:P,MATCH(B739,Vöruskrá!B:B,0)),0)*C739/100000,""))</f>
        <v>0</v>
      </c>
      <c r="N739" s="215">
        <f>IF(OR(B739="",C739=""),"",IFERROR(IFERROR(INDEX(Vöruskrá!Q:Q,MATCH(B739,Vöruskrá!B:B,0)),0)*C739/100000,""))</f>
        <v>0</v>
      </c>
      <c r="O739" s="216">
        <f>IF(OR(B739="",C739=""),"",IFERROR(C739/1000*IFERROR(INDEX(Vöruskrá!R:R,MATCH(B739,Vöruskrá!B:B,0)),0)/1000,""))</f>
        <v>0</v>
      </c>
      <c r="P739" s="217"/>
      <c r="Q739" s="204"/>
      <c r="R739" s="6"/>
    </row>
    <row r="740" spans="1:18">
      <c r="A740" s="219"/>
      <c r="B740" s="219" t="s">
        <v>299</v>
      </c>
      <c r="C740" s="220">
        <v>500</v>
      </c>
      <c r="D740" s="214" t="str">
        <f>IF(B740="","",IFERROR(INDEX(Vöruskrá!F:F,MATCH(B740,Vöruskrá!B:B,0)),""))</f>
        <v>Salt (salt, kekkjavarnarefni E535, lyftiefni E500).</v>
      </c>
      <c r="E740" s="214" t="str">
        <f>IF(B740="","",IFERROR(IF(INDEX(Vöruskrá!G:G,MATCH(B740,Vöruskrá!B:B,0))="","Engir skráðir",INDEX(Vöruskrá!G:G,MATCH(B740,Vöruskrá!B:B,0))),"Engir skráðir"))</f>
        <v>Engir skráðir</v>
      </c>
      <c r="F740" s="214" t="str">
        <f>IF(B740="","",IFERROR(INDEX(Vöruskrá!H:H,MATCH(B740,Vöruskrá!B:B,0)),""))</f>
        <v>Framleitt á svæði þar sem unnið er með mjólk, glúten, egg, sesam, sellerí, soja og sinnep.</v>
      </c>
      <c r="G740" s="215">
        <f>IF(OR(B740="",C740=""),"",IFERROR(IFERROR(INDEX(Vöruskrá!J:J,MATCH(B740,Vöruskrá!B:B,0)),0)*C740/100000,""))</f>
        <v>0</v>
      </c>
      <c r="H740" s="215">
        <f>IF(OR(B740="",C740=""),"",IFERROR(IFERROR(INDEX(Vöruskrá!K:K,MATCH(B740,Vöruskrá!B:B,0)),0)*C740/100000,""))</f>
        <v>0</v>
      </c>
      <c r="I740" s="215">
        <f>IF(OR(B740="",C740=""),"",IFERROR(IFERROR(INDEX(Vöruskrá!L:L,MATCH(B740,Vöruskrá!B:B,0)),0)*C740/100000,""))</f>
        <v>0</v>
      </c>
      <c r="J740" s="215">
        <f>IF(OR(B740="",C740=""),"",IFERROR(IFERROR(INDEX(Vöruskrá!M:M,MATCH(B740,Vöruskrá!B:B,0)),0)*C740/100000,""))</f>
        <v>0</v>
      </c>
      <c r="K740" s="215">
        <f>IF(OR(B740="",C740=""),"",IFERROR(IFERROR(INDEX(Vöruskrá!N:N,MATCH(B740,Vöruskrá!B:B,0)),0)*C740/100000,""))</f>
        <v>0</v>
      </c>
      <c r="L740" s="215">
        <f>IF(OR(B740="",C740=""),"",IFERROR(IFERROR(INDEX(Vöruskrá!O:O,MATCH(B740,Vöruskrá!B:B,0)),0)*C740/100000,""))</f>
        <v>0</v>
      </c>
      <c r="M740" s="215">
        <f>IF(OR(B740="",C740=""),"",IFERROR(IFERROR(INDEX(Vöruskrá!P:P,MATCH(B740,Vöruskrá!B:B,0)),0)*C740/100000,""))</f>
        <v>0.5</v>
      </c>
      <c r="N740" s="215">
        <f>IF(OR(B740="",C740=""),"",IFERROR(IFERROR(INDEX(Vöruskrá!Q:Q,MATCH(B740,Vöruskrá!B:B,0)),0)*C740/100000,""))</f>
        <v>0</v>
      </c>
      <c r="O740" s="216">
        <f>IF(OR(B740="",C740=""),"",IFERROR(C740/1000*IFERROR(INDEX(Vöruskrá!R:R,MATCH(B740,Vöruskrá!B:B,0)),0)/1000,""))</f>
        <v>0</v>
      </c>
      <c r="P740" s="219"/>
      <c r="Q740" s="203"/>
      <c r="R740" s="27"/>
    </row>
    <row r="741" spans="1:18">
      <c r="A741" s="217"/>
      <c r="B741" s="217" t="s">
        <v>819</v>
      </c>
      <c r="C741" s="218">
        <v>500</v>
      </c>
      <c r="D741" s="214" t="str">
        <f>IF(B741="","",IFERROR(INDEX(Vöruskrá!F:F,MATCH(B741,Vöruskrá!B:B,0)),""))</f>
        <v>Svartur pipar 100% (Piper nigrum), hitaþurrkað.</v>
      </c>
      <c r="E741" s="214" t="str">
        <f>IF(B741="","",IFERROR(IF(INDEX(Vöruskrá!G:G,MATCH(B741,Vöruskrá!B:B,0))="","Engir skráðir",INDEX(Vöruskrá!G:G,MATCH(B741,Vöruskrá!B:B,0))),"Engir skráðir"))</f>
        <v>Engir skráðir</v>
      </c>
      <c r="F741" s="214" t="str">
        <f>IF(B741="","",IFERROR(INDEX(Vöruskrá!H:H,MATCH(B741,Vöruskrá!B:B,0)),""))</f>
        <v>Framleitt á svæði þar sem unnið er með glúten, fisk, krabbadýr, lindýr, mjólk, soja, sellerí, sinnep og sesam.</v>
      </c>
      <c r="G741" s="215">
        <f>IF(OR(B741="",C741=""),"",IFERROR(IFERROR(INDEX(Vöruskrá!J:J,MATCH(B741,Vöruskrá!B:B,0)),0)*C741/100000,""))</f>
        <v>1.93</v>
      </c>
      <c r="H741" s="215">
        <f>IF(OR(B741="",C741=""),"",IFERROR(IFERROR(INDEX(Vöruskrá!K:K,MATCH(B741,Vöruskrá!B:B,0)),0)*C741/100000,""))</f>
        <v>1.6500000000000001E-2</v>
      </c>
      <c r="I741" s="215">
        <f>IF(OR(B741="",C741=""),"",IFERROR(IFERROR(INDEX(Vöruskrá!L:L,MATCH(B741,Vöruskrá!B:B,0)),0)*C741/100000,""))</f>
        <v>5.0000000000000001E-3</v>
      </c>
      <c r="J741" s="215">
        <f>IF(OR(B741="",C741=""),"",IFERROR(IFERROR(INDEX(Vöruskrá!M:M,MATCH(B741,Vöruskrá!B:B,0)),0)*C741/100000,""))</f>
        <v>0.32500000000000001</v>
      </c>
      <c r="K741" s="215">
        <f>IF(OR(B741="",C741=""),"",IFERROR(IFERROR(INDEX(Vöruskrá!N:N,MATCH(B741,Vöruskrá!B:B,0)),0)*C741/100000,""))</f>
        <v>3.0000000000000001E-3</v>
      </c>
      <c r="L741" s="215">
        <f>IF(OR(B741="",C741=""),"",IFERROR(IFERROR(INDEX(Vöruskrá!O:O,MATCH(B741,Vöruskrá!B:B,0)),0)*C741/100000,""))</f>
        <v>5.5E-2</v>
      </c>
      <c r="M741" s="215">
        <f>IF(OR(B741="",C741=""),"",IFERROR(IFERROR(INDEX(Vöruskrá!P:P,MATCH(B741,Vöruskrá!B:B,0)),0)*C741/100000,""))</f>
        <v>5.0000000000000001E-4</v>
      </c>
      <c r="N741" s="215">
        <f>IF(OR(B741="",C741=""),"",IFERROR(IFERROR(INDEX(Vöruskrá!Q:Q,MATCH(B741,Vöruskrá!B:B,0)),0)*C741/100000,""))</f>
        <v>0</v>
      </c>
      <c r="O741" s="216">
        <f>IF(OR(B741="",C741=""),"",IFERROR(C741/1000*IFERROR(INDEX(Vöruskrá!R:R,MATCH(B741,Vöruskrá!B:B,0)),0)/1000,""))</f>
        <v>0</v>
      </c>
      <c r="P741" s="217"/>
      <c r="Q741" s="249"/>
      <c r="R741" s="205"/>
    </row>
    <row r="742" spans="1:18" ht="50">
      <c r="A742" s="176" t="s">
        <v>3797</v>
      </c>
      <c r="B742" s="176"/>
      <c r="C742" s="177"/>
      <c r="D742" s="211" t="str">
        <f>_xlfn.TEXTJOIN(" | ",TRUE,D743:D751)</f>
        <v>0 | Hvítkál, bambussprotar, svartir sveppir, laukur, græn paprika, rauð paprika, ertubelgir | 0 | 0 | Hvítlaukur | 0 | Súkrósi | Salt (salt, kekkjavarnarefni E535, lyftiefni E500). | Vatn</v>
      </c>
      <c r="E742" s="211" t="str" cm="1">
        <f t="array" ref="E742">IFERROR(_xlfn.TEXTJOIN(", ",TRUE,_xlfn.UNIQUE(_xlfn._xlws.FILTER(E743:E751,(E743:E751&lt;&gt;"Engir skráðir")*(E743:E751&lt;&gt;"")))),"Engir skráðir")</f>
        <v>Engir skráðir</v>
      </c>
      <c r="F742" s="211"/>
      <c r="G742" s="212">
        <f>IFERROR(SUM(G743:G751)/(SUM($C$743:$C$751)/100000),"")</f>
        <v>17.485714285714288</v>
      </c>
      <c r="H742" s="212">
        <f>IFERROR(SUM(H743:H751)/(SUM($C$743:$C$751)/100000),"")</f>
        <v>0.1142857142857143</v>
      </c>
      <c r="I742" s="212">
        <f>IFERROR(SUM(I743:I751)/(SUM($C$743:$C$751)/100000),"")</f>
        <v>1.4285714285714288E-3</v>
      </c>
      <c r="J742" s="212">
        <f>IFERROR(SUM(J743:J751)/(SUM($C$743:$C$751)/100000),"")</f>
        <v>2.83</v>
      </c>
      <c r="K742" s="212">
        <f>IFERROR(SUM(K743:K751)/(SUM($C$743:$C$751)/100000),"")</f>
        <v>2.0142857142857147</v>
      </c>
      <c r="L742" s="212">
        <f>IFERROR(SUM(L743:L751)/(SUM($C$743:$C$751)/100000),"")</f>
        <v>1.02</v>
      </c>
      <c r="M742" s="212">
        <f>IFERROR(SUM(M743:M751)/(SUM($C$743:$C$751)/100000),"")</f>
        <v>0.7142857142857143</v>
      </c>
      <c r="N742" s="212">
        <f>IFERROR(SUM(N743:N751)/(SUM($C$743:$C$751)/100000),"")</f>
        <v>0.67285714285714293</v>
      </c>
      <c r="O742" s="213" t="str">
        <f>IF(OR(B742="",C742=""),"",IFERROR(C742/1000*IFERROR(INDEX(Vöruskrá!R:R,MATCH(B742,Vöruskrá!B:B,0)),0)/1000,""))</f>
        <v/>
      </c>
      <c r="P742" s="245" t="s">
        <v>3798</v>
      </c>
      <c r="Q742" s="244" t="s">
        <v>3961</v>
      </c>
      <c r="R742" s="243" t="s">
        <v>3962</v>
      </c>
    </row>
    <row r="743" spans="1:18">
      <c r="A743" s="217"/>
      <c r="B743" s="217" t="s">
        <v>3679</v>
      </c>
      <c r="C743" s="218">
        <v>30000</v>
      </c>
      <c r="D743" s="214">
        <f>IF(B743="","",IFERROR(INDEX(Vöruskrá!F:F,MATCH(B743,Vöruskrá!B:B,0)),""))</f>
        <v>0</v>
      </c>
      <c r="E743" s="214" t="str">
        <f>IF(B743="","",IFERROR(IF(INDEX(Vöruskrá!G:G,MATCH(B743,Vöruskrá!B:B,0))="","Engir skráðir",INDEX(Vöruskrá!G:G,MATCH(B743,Vöruskrá!B:B,0))),"Engir skráðir"))</f>
        <v>Engir skráðir</v>
      </c>
      <c r="F743" s="214">
        <f>IF(B743="","",IFERROR(INDEX(Vöruskrá!H:H,MATCH(B743,Vöruskrá!B:B,0)),""))</f>
        <v>0</v>
      </c>
      <c r="G743" s="215">
        <f>IF(OR(B743="",C743=""),"",IFERROR(IFERROR(INDEX(Vöruskrá!J:J,MATCH(B743,Vöruskrá!B:B,0)),0)*C743/100000,""))</f>
        <v>0</v>
      </c>
      <c r="H743" s="215">
        <f>IF(OR(B743="",C743=""),"",IFERROR(IFERROR(INDEX(Vöruskrá!K:K,MATCH(B743,Vöruskrá!B:B,0)),0)*C743/100000,""))</f>
        <v>0</v>
      </c>
      <c r="I743" s="215">
        <f>IF(OR(B743="",C743=""),"",IFERROR(IFERROR(INDEX(Vöruskrá!L:L,MATCH(B743,Vöruskrá!B:B,0)),0)*C743/100000,""))</f>
        <v>0</v>
      </c>
      <c r="J743" s="215">
        <f>IF(OR(B743="",C743=""),"",IFERROR(IFERROR(INDEX(Vöruskrá!M:M,MATCH(B743,Vöruskrá!B:B,0)),0)*C743/100000,""))</f>
        <v>0</v>
      </c>
      <c r="K743" s="215">
        <f>IF(OR(B743="",C743=""),"",IFERROR(IFERROR(INDEX(Vöruskrá!N:N,MATCH(B743,Vöruskrá!B:B,0)),0)*C743/100000,""))</f>
        <v>0</v>
      </c>
      <c r="L743" s="215">
        <f>IF(OR(B743="",C743=""),"",IFERROR(IFERROR(INDEX(Vöruskrá!O:O,MATCH(B743,Vöruskrá!B:B,0)),0)*C743/100000,""))</f>
        <v>0</v>
      </c>
      <c r="M743" s="215">
        <f>IF(OR(B743="",C743=""),"",IFERROR(IFERROR(INDEX(Vöruskrá!P:P,MATCH(B743,Vöruskrá!B:B,0)),0)*C743/100000,""))</f>
        <v>0</v>
      </c>
      <c r="N743" s="215">
        <f>IF(OR(B743="",C743=""),"",IFERROR(IFERROR(INDEX(Vöruskrá!Q:Q,MATCH(B743,Vöruskrá!B:B,0)),0)*C743/100000,""))</f>
        <v>0</v>
      </c>
      <c r="O743" s="216">
        <f>IF(OR(B743="",C743=""),"",IFERROR(C743/1000*IFERROR(INDEX(Vöruskrá!R:R,MATCH(B743,Vöruskrá!B:B,0)),0)/1000,""))</f>
        <v>0</v>
      </c>
      <c r="P743" s="217"/>
      <c r="Q743" s="246"/>
      <c r="R743" s="210"/>
    </row>
    <row r="744" spans="1:18">
      <c r="A744" s="219"/>
      <c r="B744" s="219" t="s">
        <v>1282</v>
      </c>
      <c r="C744" s="220">
        <v>25000</v>
      </c>
      <c r="D744" s="214" t="str">
        <f>IF(B744="","",IFERROR(INDEX(Vöruskrá!F:F,MATCH(B744,Vöruskrá!B:B,0)),""))</f>
        <v>Hvítkál, bambussprotar, svartir sveppir, laukur, græn paprika, rauð paprika, ertubelgir</v>
      </c>
      <c r="E744" s="214" t="str">
        <f>IF(B744="","",IFERROR(IF(INDEX(Vöruskrá!G:G,MATCH(B744,Vöruskrá!B:B,0))="","Engir skráðir",INDEX(Vöruskrá!G:G,MATCH(B744,Vöruskrá!B:B,0))),"Engir skráðir"))</f>
        <v>Engir skráðir</v>
      </c>
      <c r="F744" s="214">
        <f>IF(B744="","",IFERROR(INDEX(Vöruskrá!H:H,MATCH(B744,Vöruskrá!B:B,0)),""))</f>
        <v>0</v>
      </c>
      <c r="G744" s="215">
        <f>IF(OR(B744="",C744=""),"",IFERROR(IFERROR(INDEX(Vöruskrá!J:J,MATCH(B744,Vöruskrá!B:B,0)),0)*C744/100000,""))</f>
        <v>8.75</v>
      </c>
      <c r="H744" s="215">
        <f>IF(OR(B744="",C744=""),"",IFERROR(IFERROR(INDEX(Vöruskrá!K:K,MATCH(B744,Vöruskrá!B:B,0)),0)*C744/100000,""))</f>
        <v>7.4999999999999997E-2</v>
      </c>
      <c r="I744" s="215">
        <f>IF(OR(B744="",C744=""),"",IFERROR(IFERROR(INDEX(Vöruskrá!L:L,MATCH(B744,Vöruskrá!B:B,0)),0)*C744/100000,""))</f>
        <v>0</v>
      </c>
      <c r="J744" s="215">
        <f>IF(OR(B744="",C744=""),"",IFERROR(IFERROR(INDEX(Vöruskrá!M:M,MATCH(B744,Vöruskrá!B:B,0)),0)*C744/100000,""))</f>
        <v>1.1499999999999999</v>
      </c>
      <c r="K744" s="215">
        <f>IF(OR(B744="",C744=""),"",IFERROR(IFERROR(INDEX(Vöruskrá!N:N,MATCH(B744,Vöruskrá!B:B,0)),0)*C744/100000,""))</f>
        <v>0.9</v>
      </c>
      <c r="L744" s="215">
        <f>IF(OR(B744="",C744=""),"",IFERROR(IFERROR(INDEX(Vöruskrá!O:O,MATCH(B744,Vöruskrá!B:B,0)),0)*C744/100000,""))</f>
        <v>0.65</v>
      </c>
      <c r="M744" s="215">
        <f>IF(OR(B744="",C744=""),"",IFERROR(IFERROR(INDEX(Vöruskrá!P:P,MATCH(B744,Vöruskrá!B:B,0)),0)*C744/100000,""))</f>
        <v>0</v>
      </c>
      <c r="N744" s="215">
        <f>IF(OR(B744="",C744=""),"",IFERROR(IFERROR(INDEX(Vöruskrá!Q:Q,MATCH(B744,Vöruskrá!B:B,0)),0)*C744/100000,""))</f>
        <v>0.45</v>
      </c>
      <c r="O744" s="216">
        <f>IF(OR(B744="",C744=""),"",IFERROR(C744/1000*IFERROR(INDEX(Vöruskrá!R:R,MATCH(B744,Vöruskrá!B:B,0)),0)/1000,""))</f>
        <v>0</v>
      </c>
      <c r="P744" s="219"/>
      <c r="Q744" s="203"/>
      <c r="R744" s="27"/>
    </row>
    <row r="745" spans="1:18">
      <c r="A745" s="217"/>
      <c r="B745" s="217" t="s">
        <v>3656</v>
      </c>
      <c r="C745" s="218">
        <v>5000</v>
      </c>
      <c r="D745" s="214">
        <f>IF(B745="","",IFERROR(INDEX(Vöruskrá!F:F,MATCH(B745,Vöruskrá!B:B,0)),""))</f>
        <v>0</v>
      </c>
      <c r="E745" s="214" t="str">
        <f>IF(B745="","",IFERROR(IF(INDEX(Vöruskrá!G:G,MATCH(B745,Vöruskrá!B:B,0))="","Engir skráðir",INDEX(Vöruskrá!G:G,MATCH(B745,Vöruskrá!B:B,0))),"Engir skráðir"))</f>
        <v>Engir skráðir</v>
      </c>
      <c r="F745" s="214">
        <f>IF(B745="","",IFERROR(INDEX(Vöruskrá!H:H,MATCH(B745,Vöruskrá!B:B,0)),""))</f>
        <v>0</v>
      </c>
      <c r="G745" s="215">
        <f>IF(OR(B745="",C745=""),"",IFERROR(IFERROR(INDEX(Vöruskrá!J:J,MATCH(B745,Vöruskrá!B:B,0)),0)*C745/100000,""))</f>
        <v>0</v>
      </c>
      <c r="H745" s="215">
        <f>IF(OR(B745="",C745=""),"",IFERROR(IFERROR(INDEX(Vöruskrá!K:K,MATCH(B745,Vöruskrá!B:B,0)),0)*C745/100000,""))</f>
        <v>0</v>
      </c>
      <c r="I745" s="215">
        <f>IF(OR(B745="",C745=""),"",IFERROR(IFERROR(INDEX(Vöruskrá!L:L,MATCH(B745,Vöruskrá!B:B,0)),0)*C745/100000,""))</f>
        <v>0</v>
      </c>
      <c r="J745" s="215">
        <f>IF(OR(B745="",C745=""),"",IFERROR(IFERROR(INDEX(Vöruskrá!M:M,MATCH(B745,Vöruskrá!B:B,0)),0)*C745/100000,""))</f>
        <v>0</v>
      </c>
      <c r="K745" s="215">
        <f>IF(OR(B745="",C745=""),"",IFERROR(IFERROR(INDEX(Vöruskrá!N:N,MATCH(B745,Vöruskrá!B:B,0)),0)*C745/100000,""))</f>
        <v>0</v>
      </c>
      <c r="L745" s="215">
        <f>IF(OR(B745="",C745=""),"",IFERROR(IFERROR(INDEX(Vöruskrá!O:O,MATCH(B745,Vöruskrá!B:B,0)),0)*C745/100000,""))</f>
        <v>0</v>
      </c>
      <c r="M745" s="215">
        <f>IF(OR(B745="",C745=""),"",IFERROR(IFERROR(INDEX(Vöruskrá!P:P,MATCH(B745,Vöruskrá!B:B,0)),0)*C745/100000,""))</f>
        <v>0</v>
      </c>
      <c r="N745" s="215">
        <f>IF(OR(B745="",C745=""),"",IFERROR(IFERROR(INDEX(Vöruskrá!Q:Q,MATCH(B745,Vöruskrá!B:B,0)),0)*C745/100000,""))</f>
        <v>0</v>
      </c>
      <c r="O745" s="216">
        <f>IF(OR(B745="",C745=""),"",IFERROR(C745/1000*IFERROR(INDEX(Vöruskrá!R:R,MATCH(B745,Vöruskrá!B:B,0)),0)/1000,""))</f>
        <v>0</v>
      </c>
      <c r="P745" s="217"/>
      <c r="Q745" s="204"/>
      <c r="R745" s="6"/>
    </row>
    <row r="746" spans="1:18">
      <c r="A746" s="219"/>
      <c r="B746" s="219" t="s">
        <v>3668</v>
      </c>
      <c r="C746" s="220">
        <v>2000</v>
      </c>
      <c r="D746" s="214">
        <f>IF(B746="","",IFERROR(INDEX(Vöruskrá!F:F,MATCH(B746,Vöruskrá!B:B,0)),""))</f>
        <v>0</v>
      </c>
      <c r="E746" s="214" t="str">
        <f>IF(B746="","",IFERROR(IF(INDEX(Vöruskrá!G:G,MATCH(B746,Vöruskrá!B:B,0))="","Engir skráðir",INDEX(Vöruskrá!G:G,MATCH(B746,Vöruskrá!B:B,0))),"Engir skráðir"))</f>
        <v>Engir skráðir</v>
      </c>
      <c r="F746" s="214">
        <f>IF(B746="","",IFERROR(INDEX(Vöruskrá!H:H,MATCH(B746,Vöruskrá!B:B,0)),""))</f>
        <v>0</v>
      </c>
      <c r="G746" s="215">
        <f>IF(OR(B746="",C746=""),"",IFERROR(IFERROR(INDEX(Vöruskrá!J:J,MATCH(B746,Vöruskrá!B:B,0)),0)*C746/100000,""))</f>
        <v>0</v>
      </c>
      <c r="H746" s="215">
        <f>IF(OR(B746="",C746=""),"",IFERROR(IFERROR(INDEX(Vöruskrá!K:K,MATCH(B746,Vöruskrá!B:B,0)),0)*C746/100000,""))</f>
        <v>0</v>
      </c>
      <c r="I746" s="215">
        <f>IF(OR(B746="",C746=""),"",IFERROR(IFERROR(INDEX(Vöruskrá!L:L,MATCH(B746,Vöruskrá!B:B,0)),0)*C746/100000,""))</f>
        <v>0</v>
      </c>
      <c r="J746" s="215">
        <f>IF(OR(B746="",C746=""),"",IFERROR(IFERROR(INDEX(Vöruskrá!M:M,MATCH(B746,Vöruskrá!B:B,0)),0)*C746/100000,""))</f>
        <v>0</v>
      </c>
      <c r="K746" s="215">
        <f>IF(OR(B746="",C746=""),"",IFERROR(IFERROR(INDEX(Vöruskrá!N:N,MATCH(B746,Vöruskrá!B:B,0)),0)*C746/100000,""))</f>
        <v>0</v>
      </c>
      <c r="L746" s="215">
        <f>IF(OR(B746="",C746=""),"",IFERROR(IFERROR(INDEX(Vöruskrá!O:O,MATCH(B746,Vöruskrá!B:B,0)),0)*C746/100000,""))</f>
        <v>0</v>
      </c>
      <c r="M746" s="215">
        <f>IF(OR(B746="",C746=""),"",IFERROR(IFERROR(INDEX(Vöruskrá!P:P,MATCH(B746,Vöruskrá!B:B,0)),0)*C746/100000,""))</f>
        <v>0</v>
      </c>
      <c r="N746" s="215">
        <f>IF(OR(B746="",C746=""),"",IFERROR(IFERROR(INDEX(Vöruskrá!Q:Q,MATCH(B746,Vöruskrá!B:B,0)),0)*C746/100000,""))</f>
        <v>0</v>
      </c>
      <c r="O746" s="216">
        <f>IF(OR(B746="",C746=""),"",IFERROR(C746/1000*IFERROR(INDEX(Vöruskrá!R:R,MATCH(B746,Vöruskrá!B:B,0)),0)/1000,""))</f>
        <v>0</v>
      </c>
      <c r="P746" s="219"/>
      <c r="Q746" s="203"/>
      <c r="R746" s="27"/>
    </row>
    <row r="747" spans="1:18">
      <c r="A747" s="217"/>
      <c r="B747" s="217" t="s">
        <v>1017</v>
      </c>
      <c r="C747" s="218">
        <v>1000</v>
      </c>
      <c r="D747" s="214" t="str">
        <f>IF(B747="","",IFERROR(INDEX(Vöruskrá!F:F,MATCH(B747,Vöruskrá!B:B,0)),""))</f>
        <v>Hvítlaukur</v>
      </c>
      <c r="E747" s="214" t="str">
        <f>IF(B747="","",IFERROR(IF(INDEX(Vöruskrá!G:G,MATCH(B747,Vöruskrá!B:B,0))="","Engir skráðir",INDEX(Vöruskrá!G:G,MATCH(B747,Vöruskrá!B:B,0))),"Engir skráðir"))</f>
        <v>Engir skráðir</v>
      </c>
      <c r="F747" s="214">
        <f>IF(B747="","",IFERROR(INDEX(Vöruskrá!H:H,MATCH(B747,Vöruskrá!B:B,0)),""))</f>
        <v>0</v>
      </c>
      <c r="G747" s="215">
        <f>IF(OR(B747="",C747=""),"",IFERROR(IFERROR(INDEX(Vöruskrá!J:J,MATCH(B747,Vöruskrá!B:B,0)),0)*C747/100000,""))</f>
        <v>1.49</v>
      </c>
      <c r="H747" s="215">
        <f>IF(OR(B747="",C747=""),"",IFERROR(IFERROR(INDEX(Vöruskrá!K:K,MATCH(B747,Vöruskrá!B:B,0)),0)*C747/100000,""))</f>
        <v>5.0000000000000001E-3</v>
      </c>
      <c r="I747" s="215">
        <f>IF(OR(B747="",C747=""),"",IFERROR(IFERROR(INDEX(Vöruskrá!L:L,MATCH(B747,Vöruskrá!B:B,0)),0)*C747/100000,""))</f>
        <v>1E-3</v>
      </c>
      <c r="J747" s="215">
        <f>IF(OR(B747="",C747=""),"",IFERROR(IFERROR(INDEX(Vöruskrá!M:M,MATCH(B747,Vöruskrá!B:B,0)),0)*C747/100000,""))</f>
        <v>0.33100000000000002</v>
      </c>
      <c r="K747" s="215">
        <f>IF(OR(B747="",C747=""),"",IFERROR(IFERROR(INDEX(Vöruskrá!N:N,MATCH(B747,Vöruskrá!B:B,0)),0)*C747/100000,""))</f>
        <v>0.01</v>
      </c>
      <c r="L747" s="215">
        <f>IF(OR(B747="",C747=""),"",IFERROR(IFERROR(INDEX(Vöruskrá!O:O,MATCH(B747,Vöruskrá!B:B,0)),0)*C747/100000,""))</f>
        <v>6.4000000000000001E-2</v>
      </c>
      <c r="M747" s="215">
        <f>IF(OR(B747="",C747=""),"",IFERROR(IFERROR(INDEX(Vöruskrá!P:P,MATCH(B747,Vöruskrá!B:B,0)),0)*C747/100000,""))</f>
        <v>0</v>
      </c>
      <c r="N747" s="215">
        <f>IF(OR(B747="",C747=""),"",IFERROR(IFERROR(INDEX(Vöruskrá!Q:Q,MATCH(B747,Vöruskrá!B:B,0)),0)*C747/100000,""))</f>
        <v>2.1000000000000001E-2</v>
      </c>
      <c r="O747" s="216">
        <f>IF(OR(B747="",C747=""),"",IFERROR(C747/1000*IFERROR(INDEX(Vöruskrá!R:R,MATCH(B747,Vöruskrá!B:B,0)),0)/1000,""))</f>
        <v>0</v>
      </c>
      <c r="P747" s="217"/>
      <c r="Q747" s="204"/>
      <c r="R747" s="6"/>
    </row>
    <row r="748" spans="1:18">
      <c r="A748" s="219"/>
      <c r="B748" s="219" t="s">
        <v>3655</v>
      </c>
      <c r="C748" s="220">
        <v>1000</v>
      </c>
      <c r="D748" s="214">
        <f>IF(B748="","",IFERROR(INDEX(Vöruskrá!F:F,MATCH(B748,Vöruskrá!B:B,0)),""))</f>
        <v>0</v>
      </c>
      <c r="E748" s="214" t="str">
        <f>IF(B748="","",IFERROR(IF(INDEX(Vöruskrá!G:G,MATCH(B748,Vöruskrá!B:B,0))="","Engir skráðir",INDEX(Vöruskrá!G:G,MATCH(B748,Vöruskrá!B:B,0))),"Engir skráðir"))</f>
        <v>Engir skráðir</v>
      </c>
      <c r="F748" s="214">
        <f>IF(B748="","",IFERROR(INDEX(Vöruskrá!H:H,MATCH(B748,Vöruskrá!B:B,0)),""))</f>
        <v>0</v>
      </c>
      <c r="G748" s="215">
        <f>IF(OR(B748="",C748=""),"",IFERROR(IFERROR(INDEX(Vöruskrá!J:J,MATCH(B748,Vöruskrá!B:B,0)),0)*C748/100000,""))</f>
        <v>0</v>
      </c>
      <c r="H748" s="215">
        <f>IF(OR(B748="",C748=""),"",IFERROR(IFERROR(INDEX(Vöruskrá!K:K,MATCH(B748,Vöruskrá!B:B,0)),0)*C748/100000,""))</f>
        <v>0</v>
      </c>
      <c r="I748" s="215">
        <f>IF(OR(B748="",C748=""),"",IFERROR(IFERROR(INDEX(Vöruskrá!L:L,MATCH(B748,Vöruskrá!B:B,0)),0)*C748/100000,""))</f>
        <v>0</v>
      </c>
      <c r="J748" s="215">
        <f>IF(OR(B748="",C748=""),"",IFERROR(IFERROR(INDEX(Vöruskrá!M:M,MATCH(B748,Vöruskrá!B:B,0)),0)*C748/100000,""))</f>
        <v>0</v>
      </c>
      <c r="K748" s="215">
        <f>IF(OR(B748="",C748=""),"",IFERROR(IFERROR(INDEX(Vöruskrá!N:N,MATCH(B748,Vöruskrá!B:B,0)),0)*C748/100000,""))</f>
        <v>0</v>
      </c>
      <c r="L748" s="215">
        <f>IF(OR(B748="",C748=""),"",IFERROR(IFERROR(INDEX(Vöruskrá!O:O,MATCH(B748,Vöruskrá!B:B,0)),0)*C748/100000,""))</f>
        <v>0</v>
      </c>
      <c r="M748" s="215">
        <f>IF(OR(B748="",C748=""),"",IFERROR(IFERROR(INDEX(Vöruskrá!P:P,MATCH(B748,Vöruskrá!B:B,0)),0)*C748/100000,""))</f>
        <v>0</v>
      </c>
      <c r="N748" s="215">
        <f>IF(OR(B748="",C748=""),"",IFERROR(IFERROR(INDEX(Vöruskrá!Q:Q,MATCH(B748,Vöruskrá!B:B,0)),0)*C748/100000,""))</f>
        <v>0</v>
      </c>
      <c r="O748" s="216">
        <f>IF(OR(B748="",C748=""),"",IFERROR(C748/1000*IFERROR(INDEX(Vöruskrá!R:R,MATCH(B748,Vöruskrá!B:B,0)),0)/1000,""))</f>
        <v>0</v>
      </c>
      <c r="P748" s="219"/>
      <c r="Q748" s="203"/>
      <c r="R748" s="27"/>
    </row>
    <row r="749" spans="1:18">
      <c r="A749" s="217"/>
      <c r="B749" s="217" t="s">
        <v>477</v>
      </c>
      <c r="C749" s="218">
        <v>500</v>
      </c>
      <c r="D749" s="214" t="str">
        <f>IF(B749="","",IFERROR(INDEX(Vöruskrá!F:F,MATCH(B749,Vöruskrá!B:B,0)),""))</f>
        <v>Súkrósi</v>
      </c>
      <c r="E749" s="214" t="str">
        <f>IF(B749="","",IFERROR(IF(INDEX(Vöruskrá!G:G,MATCH(B749,Vöruskrá!B:B,0))="","Engir skráðir",INDEX(Vöruskrá!G:G,MATCH(B749,Vöruskrá!B:B,0))),"Engir skráðir"))</f>
        <v>Engir skráðir</v>
      </c>
      <c r="F749" s="214">
        <f>IF(B749="","",IFERROR(INDEX(Vöruskrá!H:H,MATCH(B749,Vöruskrá!B:B,0)),""))</f>
        <v>0</v>
      </c>
      <c r="G749" s="215">
        <f>IF(OR(B749="",C749=""),"",IFERROR(IFERROR(INDEX(Vöruskrá!J:J,MATCH(B749,Vöruskrá!B:B,0)),0)*C749/100000,""))</f>
        <v>2</v>
      </c>
      <c r="H749" s="215">
        <f>IF(OR(B749="",C749=""),"",IFERROR(IFERROR(INDEX(Vöruskrá!K:K,MATCH(B749,Vöruskrá!B:B,0)),0)*C749/100000,""))</f>
        <v>0</v>
      </c>
      <c r="I749" s="215">
        <f>IF(OR(B749="",C749=""),"",IFERROR(IFERROR(INDEX(Vöruskrá!L:L,MATCH(B749,Vöruskrá!B:B,0)),0)*C749/100000,""))</f>
        <v>0</v>
      </c>
      <c r="J749" s="215">
        <f>IF(OR(B749="",C749=""),"",IFERROR(IFERROR(INDEX(Vöruskrá!M:M,MATCH(B749,Vöruskrá!B:B,0)),0)*C749/100000,""))</f>
        <v>0.5</v>
      </c>
      <c r="K749" s="215">
        <f>IF(OR(B749="",C749=""),"",IFERROR(IFERROR(INDEX(Vöruskrá!N:N,MATCH(B749,Vöruskrá!B:B,0)),0)*C749/100000,""))</f>
        <v>0.5</v>
      </c>
      <c r="L749" s="215">
        <f>IF(OR(B749="",C749=""),"",IFERROR(IFERROR(INDEX(Vöruskrá!O:O,MATCH(B749,Vöruskrá!B:B,0)),0)*C749/100000,""))</f>
        <v>0</v>
      </c>
      <c r="M749" s="215">
        <f>IF(OR(B749="",C749=""),"",IFERROR(IFERROR(INDEX(Vöruskrá!P:P,MATCH(B749,Vöruskrá!B:B,0)),0)*C749/100000,""))</f>
        <v>0</v>
      </c>
      <c r="N749" s="215">
        <f>IF(OR(B749="",C749=""),"",IFERROR(IFERROR(INDEX(Vöruskrá!Q:Q,MATCH(B749,Vöruskrá!B:B,0)),0)*C749/100000,""))</f>
        <v>0</v>
      </c>
      <c r="O749" s="216">
        <f>IF(OR(B749="",C749=""),"",IFERROR(C749/1000*IFERROR(INDEX(Vöruskrá!R:R,MATCH(B749,Vöruskrá!B:B,0)),0)/1000,""))</f>
        <v>0</v>
      </c>
      <c r="P749" s="217"/>
      <c r="Q749" s="204"/>
      <c r="R749" s="6"/>
    </row>
    <row r="750" spans="1:18">
      <c r="A750" s="219"/>
      <c r="B750" s="219" t="s">
        <v>299</v>
      </c>
      <c r="C750" s="220">
        <v>500</v>
      </c>
      <c r="D750" s="214" t="str">
        <f>IF(B750="","",IFERROR(INDEX(Vöruskrá!F:F,MATCH(B750,Vöruskrá!B:B,0)),""))</f>
        <v>Salt (salt, kekkjavarnarefni E535, lyftiefni E500).</v>
      </c>
      <c r="E750" s="214" t="str">
        <f>IF(B750="","",IFERROR(IF(INDEX(Vöruskrá!G:G,MATCH(B750,Vöruskrá!B:B,0))="","Engir skráðir",INDEX(Vöruskrá!G:G,MATCH(B750,Vöruskrá!B:B,0))),"Engir skráðir"))</f>
        <v>Engir skráðir</v>
      </c>
      <c r="F750" s="214" t="str">
        <f>IF(B750="","",IFERROR(INDEX(Vöruskrá!H:H,MATCH(B750,Vöruskrá!B:B,0)),""))</f>
        <v>Framleitt á svæði þar sem unnið er með mjólk, glúten, egg, sesam, sellerí, soja og sinnep.</v>
      </c>
      <c r="G750" s="215">
        <f>IF(OR(B750="",C750=""),"",IFERROR(IFERROR(INDEX(Vöruskrá!J:J,MATCH(B750,Vöruskrá!B:B,0)),0)*C750/100000,""))</f>
        <v>0</v>
      </c>
      <c r="H750" s="215">
        <f>IF(OR(B750="",C750=""),"",IFERROR(IFERROR(INDEX(Vöruskrá!K:K,MATCH(B750,Vöruskrá!B:B,0)),0)*C750/100000,""))</f>
        <v>0</v>
      </c>
      <c r="I750" s="215">
        <f>IF(OR(B750="",C750=""),"",IFERROR(IFERROR(INDEX(Vöruskrá!L:L,MATCH(B750,Vöruskrá!B:B,0)),0)*C750/100000,""))</f>
        <v>0</v>
      </c>
      <c r="J750" s="215">
        <f>IF(OR(B750="",C750=""),"",IFERROR(IFERROR(INDEX(Vöruskrá!M:M,MATCH(B750,Vöruskrá!B:B,0)),0)*C750/100000,""))</f>
        <v>0</v>
      </c>
      <c r="K750" s="215">
        <f>IF(OR(B750="",C750=""),"",IFERROR(IFERROR(INDEX(Vöruskrá!N:N,MATCH(B750,Vöruskrá!B:B,0)),0)*C750/100000,""))</f>
        <v>0</v>
      </c>
      <c r="L750" s="215">
        <f>IF(OR(B750="",C750=""),"",IFERROR(IFERROR(INDEX(Vöruskrá!O:O,MATCH(B750,Vöruskrá!B:B,0)),0)*C750/100000,""))</f>
        <v>0</v>
      </c>
      <c r="M750" s="215">
        <f>IF(OR(B750="",C750=""),"",IFERROR(IFERROR(INDEX(Vöruskrá!P:P,MATCH(B750,Vöruskrá!B:B,0)),0)*C750/100000,""))</f>
        <v>0.5</v>
      </c>
      <c r="N750" s="215">
        <f>IF(OR(B750="",C750=""),"",IFERROR(IFERROR(INDEX(Vöruskrá!Q:Q,MATCH(B750,Vöruskrá!B:B,0)),0)*C750/100000,""))</f>
        <v>0</v>
      </c>
      <c r="O750" s="216">
        <f>IF(OR(B750="",C750=""),"",IFERROR(C750/1000*IFERROR(INDEX(Vöruskrá!R:R,MATCH(B750,Vöruskrá!B:B,0)),0)/1000,""))</f>
        <v>0</v>
      </c>
      <c r="P750" s="219"/>
      <c r="Q750" s="203"/>
      <c r="R750" s="27"/>
    </row>
    <row r="751" spans="1:18">
      <c r="A751" s="217"/>
      <c r="B751" s="217" t="s">
        <v>1020</v>
      </c>
      <c r="C751" s="218">
        <v>5000</v>
      </c>
      <c r="D751" s="214" t="str">
        <f>IF(B751="","",IFERROR(INDEX(Vöruskrá!F:F,MATCH(B751,Vöruskrá!B:B,0)),""))</f>
        <v>Vatn</v>
      </c>
      <c r="E751" s="214" t="str">
        <f>IF(B751="","",IFERROR(IF(INDEX(Vöruskrá!G:G,MATCH(B751,Vöruskrá!B:B,0))="","Engir skráðir",INDEX(Vöruskrá!G:G,MATCH(B751,Vöruskrá!B:B,0))),"Engir skráðir"))</f>
        <v>Engir skráðir</v>
      </c>
      <c r="F751" s="214">
        <f>IF(B751="","",IFERROR(INDEX(Vöruskrá!H:H,MATCH(B751,Vöruskrá!B:B,0)),""))</f>
        <v>0</v>
      </c>
      <c r="G751" s="215">
        <f>IF(OR(B751="",C751=""),"",IFERROR(IFERROR(INDEX(Vöruskrá!J:J,MATCH(B751,Vöruskrá!B:B,0)),0)*C751/100000,""))</f>
        <v>0</v>
      </c>
      <c r="H751" s="215">
        <f>IF(OR(B751="",C751=""),"",IFERROR(IFERROR(INDEX(Vöruskrá!K:K,MATCH(B751,Vöruskrá!B:B,0)),0)*C751/100000,""))</f>
        <v>0</v>
      </c>
      <c r="I751" s="215">
        <f>IF(OR(B751="",C751=""),"",IFERROR(IFERROR(INDEX(Vöruskrá!L:L,MATCH(B751,Vöruskrá!B:B,0)),0)*C751/100000,""))</f>
        <v>0</v>
      </c>
      <c r="J751" s="215">
        <f>IF(OR(B751="",C751=""),"",IFERROR(IFERROR(INDEX(Vöruskrá!M:M,MATCH(B751,Vöruskrá!B:B,0)),0)*C751/100000,""))</f>
        <v>0</v>
      </c>
      <c r="K751" s="215">
        <f>IF(OR(B751="",C751=""),"",IFERROR(IFERROR(INDEX(Vöruskrá!N:N,MATCH(B751,Vöruskrá!B:B,0)),0)*C751/100000,""))</f>
        <v>0</v>
      </c>
      <c r="L751" s="215">
        <f>IF(OR(B751="",C751=""),"",IFERROR(IFERROR(INDEX(Vöruskrá!O:O,MATCH(B751,Vöruskrá!B:B,0)),0)*C751/100000,""))</f>
        <v>0</v>
      </c>
      <c r="M751" s="215">
        <f>IF(OR(B751="",C751=""),"",IFERROR(IFERROR(INDEX(Vöruskrá!P:P,MATCH(B751,Vöruskrá!B:B,0)),0)*C751/100000,""))</f>
        <v>0</v>
      </c>
      <c r="N751" s="215">
        <f>IF(OR(B751="",C751=""),"",IFERROR(IFERROR(INDEX(Vöruskrá!Q:Q,MATCH(B751,Vöruskrá!B:B,0)),0)*C751/100000,""))</f>
        <v>0</v>
      </c>
      <c r="O751" s="216">
        <f>IF(OR(B751="",C751=""),"",IFERROR(C751/1000*IFERROR(INDEX(Vöruskrá!R:R,MATCH(B751,Vöruskrá!B:B,0)),0)/1000,""))</f>
        <v>0</v>
      </c>
      <c r="P751" s="217"/>
      <c r="Q751" s="249"/>
      <c r="R751" s="205"/>
    </row>
    <row r="752" spans="1:18" ht="50">
      <c r="A752" s="176" t="s">
        <v>3799</v>
      </c>
      <c r="B752" s="176"/>
      <c r="C752" s="177"/>
      <c r="D752" s="211" t="str">
        <f>_xlfn.TEXTJOIN(" | ",TRUE,D753:D760)</f>
        <v>0 | Tómatar 100%. | Gerilsneydd **mjólk**, pálmaolía, kekkjavarnarefni (kartöflumjöl), salt, **mjólkursýrugerlar**, ostahleypir (örveruleg). | 0 | 0 | Oregano 100% (Origanum vulgare L.). | Salt (salt, kekkjavarnarefni E535, lyftiefni E500). | Svartur pipar 100% (Piper nigrum), hitaþurrkað.</v>
      </c>
      <c r="E752" s="211" t="str" cm="1">
        <f t="array" ref="E752">IFERROR(_xlfn.TEXTJOIN(", ",TRUE,_xlfn.UNIQUE(_xlfn._xlws.FILTER(E753:E760,(E753:E760&lt;&gt;"Engir skráðir")*(E753:E760&lt;&gt;"")))),"Engir skráðir")</f>
        <v>Mjólk</v>
      </c>
      <c r="F752" s="211"/>
      <c r="G752" s="212">
        <f>IFERROR(SUM(G753:G760)/(SUM($C$753:$C$760)/100000),"")</f>
        <v>68.730000000000018</v>
      </c>
      <c r="H752" s="212">
        <f>IFERROR(SUM(H753:H760)/(SUM($C$753:$C$760)/100000),"")</f>
        <v>4.2814999999999994</v>
      </c>
      <c r="I752" s="212">
        <f>IFERROR(SUM(I753:I760)/(SUM($C$753:$C$760)/100000),"")</f>
        <v>2.4184999999999999</v>
      </c>
      <c r="J752" s="212">
        <f>IFERROR(SUM(J753:J760)/(SUM($C$753:$C$760)/100000),"")</f>
        <v>2.0350000000000001</v>
      </c>
      <c r="K752" s="212">
        <f>IFERROR(SUM(K753:K760)/(SUM($C$753:$C$760)/100000),"")</f>
        <v>0.73349999999999993</v>
      </c>
      <c r="L752" s="212">
        <f>IFERROR(SUM(L753:L760)/(SUM($C$753:$C$760)/100000),"")</f>
        <v>5.1349999999999989</v>
      </c>
      <c r="M752" s="212">
        <f>IFERROR(SUM(M753:M760)/(SUM($C$753:$C$760)/100000),"")</f>
        <v>1.2805</v>
      </c>
      <c r="N752" s="212">
        <f>IFERROR(SUM(N753:N760)/(SUM($C$753:$C$760)/100000),"")</f>
        <v>0</v>
      </c>
      <c r="O752" s="213" t="str">
        <f>IF(OR(B752="",C752=""),"",IFERROR(C752/1000*IFERROR(INDEX(Vöruskrá!R:R,MATCH(B752,Vöruskrá!B:B,0)),0)/1000,""))</f>
        <v/>
      </c>
      <c r="P752" s="245" t="s">
        <v>3800</v>
      </c>
      <c r="Q752" s="248" t="s">
        <v>3963</v>
      </c>
      <c r="R752" s="247" t="s">
        <v>3964</v>
      </c>
    </row>
    <row r="753" spans="1:18">
      <c r="A753" s="217"/>
      <c r="B753" s="217" t="s">
        <v>3680</v>
      </c>
      <c r="C753" s="218">
        <v>45000</v>
      </c>
      <c r="D753" s="214">
        <f>IF(B753="","",IFERROR(INDEX(Vöruskrá!F:F,MATCH(B753,Vöruskrá!B:B,0)),""))</f>
        <v>0</v>
      </c>
      <c r="E753" s="214" t="str">
        <f>IF(B753="","",IFERROR(IF(INDEX(Vöruskrá!G:G,MATCH(B753,Vöruskrá!B:B,0))="","Engir skráðir",INDEX(Vöruskrá!G:G,MATCH(B753,Vöruskrá!B:B,0))),"Engir skráðir"))</f>
        <v>Engir skráðir</v>
      </c>
      <c r="F753" s="214">
        <f>IF(B753="","",IFERROR(INDEX(Vöruskrá!H:H,MATCH(B753,Vöruskrá!B:B,0)),""))</f>
        <v>0</v>
      </c>
      <c r="G753" s="215">
        <f>IF(OR(B753="",C753=""),"",IFERROR(IFERROR(INDEX(Vöruskrá!J:J,MATCH(B753,Vöruskrá!B:B,0)),0)*C753/100000,""))</f>
        <v>0</v>
      </c>
      <c r="H753" s="215">
        <f>IF(OR(B753="",C753=""),"",IFERROR(IFERROR(INDEX(Vöruskrá!K:K,MATCH(B753,Vöruskrá!B:B,0)),0)*C753/100000,""))</f>
        <v>0</v>
      </c>
      <c r="I753" s="215">
        <f>IF(OR(B753="",C753=""),"",IFERROR(IFERROR(INDEX(Vöruskrá!L:L,MATCH(B753,Vöruskrá!B:B,0)),0)*C753/100000,""))</f>
        <v>0</v>
      </c>
      <c r="J753" s="215">
        <f>IF(OR(B753="",C753=""),"",IFERROR(IFERROR(INDEX(Vöruskrá!M:M,MATCH(B753,Vöruskrá!B:B,0)),0)*C753/100000,""))</f>
        <v>0</v>
      </c>
      <c r="K753" s="215">
        <f>IF(OR(B753="",C753=""),"",IFERROR(IFERROR(INDEX(Vöruskrá!N:N,MATCH(B753,Vöruskrá!B:B,0)),0)*C753/100000,""))</f>
        <v>0</v>
      </c>
      <c r="L753" s="215">
        <f>IF(OR(B753="",C753=""),"",IFERROR(IFERROR(INDEX(Vöruskrá!O:O,MATCH(B753,Vöruskrá!B:B,0)),0)*C753/100000,""))</f>
        <v>0</v>
      </c>
      <c r="M753" s="215">
        <f>IF(OR(B753="",C753=""),"",IFERROR(IFERROR(INDEX(Vöruskrá!P:P,MATCH(B753,Vöruskrá!B:B,0)),0)*C753/100000,""))</f>
        <v>0</v>
      </c>
      <c r="N753" s="215">
        <f>IF(OR(B753="",C753=""),"",IFERROR(IFERROR(INDEX(Vöruskrá!Q:Q,MATCH(B753,Vöruskrá!B:B,0)),0)*C753/100000,""))</f>
        <v>0</v>
      </c>
      <c r="O753" s="216">
        <f>IF(OR(B753="",C753=""),"",IFERROR(C753/1000*IFERROR(INDEX(Vöruskrá!R:R,MATCH(B753,Vöruskrá!B:B,0)),0)/1000,""))</f>
        <v>0</v>
      </c>
      <c r="P753" s="217"/>
      <c r="Q753" s="246"/>
      <c r="R753" s="210"/>
    </row>
    <row r="754" spans="1:18">
      <c r="A754" s="219"/>
      <c r="B754" s="219" t="s">
        <v>743</v>
      </c>
      <c r="C754" s="220">
        <v>15000</v>
      </c>
      <c r="D754" s="214" t="str">
        <f>IF(B754="","",IFERROR(INDEX(Vöruskrá!F:F,MATCH(B754,Vöruskrá!B:B,0)),""))</f>
        <v>Tómatar 100%.</v>
      </c>
      <c r="E754" s="214" t="str">
        <f>IF(B754="","",IFERROR(IF(INDEX(Vöruskrá!G:G,MATCH(B754,Vöruskrá!B:B,0))="","Engir skráðir",INDEX(Vöruskrá!G:G,MATCH(B754,Vöruskrá!B:B,0))),"Engir skráðir"))</f>
        <v>Engir skráðir</v>
      </c>
      <c r="F754" s="214">
        <f>IF(B754="","",IFERROR(INDEX(Vöruskrá!H:H,MATCH(B754,Vöruskrá!B:B,0)),""))</f>
        <v>0</v>
      </c>
      <c r="G754" s="215">
        <f>IF(OR(B754="",C754=""),"",IFERROR(IFERROR(INDEX(Vöruskrá!J:J,MATCH(B754,Vöruskrá!B:B,0)),0)*C754/100000,""))</f>
        <v>4.2</v>
      </c>
      <c r="H754" s="215">
        <f>IF(OR(B754="",C754=""),"",IFERROR(IFERROR(INDEX(Vöruskrá!K:K,MATCH(B754,Vöruskrá!B:B,0)),0)*C754/100000,""))</f>
        <v>1.4999999999999999E-2</v>
      </c>
      <c r="I754" s="215">
        <f>IF(OR(B754="",C754=""),"",IFERROR(IFERROR(INDEX(Vöruskrá!L:L,MATCH(B754,Vöruskrá!B:B,0)),0)*C754/100000,""))</f>
        <v>0</v>
      </c>
      <c r="J754" s="215">
        <f>IF(OR(B754="",C754=""),"",IFERROR(IFERROR(INDEX(Vöruskrá!M:M,MATCH(B754,Vöruskrá!B:B,0)),0)*C754/100000,""))</f>
        <v>0.75</v>
      </c>
      <c r="K754" s="215">
        <f>IF(OR(B754="",C754=""),"",IFERROR(IFERROR(INDEX(Vöruskrá!N:N,MATCH(B754,Vöruskrá!B:B,0)),0)*C754/100000,""))</f>
        <v>0.51</v>
      </c>
      <c r="L754" s="215">
        <f>IF(OR(B754="",C754=""),"",IFERROR(IFERROR(INDEX(Vöruskrá!O:O,MATCH(B754,Vöruskrá!B:B,0)),0)*C754/100000,""))</f>
        <v>0.22500000000000001</v>
      </c>
      <c r="M754" s="215">
        <f>IF(OR(B754="",C754=""),"",IFERROR(IFERROR(INDEX(Vöruskrá!P:P,MATCH(B754,Vöruskrá!B:B,0)),0)*C754/100000,""))</f>
        <v>0</v>
      </c>
      <c r="N754" s="215">
        <f>IF(OR(B754="",C754=""),"",IFERROR(IFERROR(INDEX(Vöruskrá!Q:Q,MATCH(B754,Vöruskrá!B:B,0)),0)*C754/100000,""))</f>
        <v>0</v>
      </c>
      <c r="O754" s="216">
        <f>IF(OR(B754="",C754=""),"",IFERROR(C754/1000*IFERROR(INDEX(Vöruskrá!R:R,MATCH(B754,Vöruskrá!B:B,0)),0)/1000,""))</f>
        <v>0</v>
      </c>
      <c r="P754" s="219"/>
      <c r="Q754" s="203"/>
      <c r="R754" s="27"/>
    </row>
    <row r="755" spans="1:18">
      <c r="A755" s="217"/>
      <c r="B755" s="217" t="s">
        <v>895</v>
      </c>
      <c r="C755" s="218">
        <v>20000</v>
      </c>
      <c r="D755" s="214" t="str">
        <f>IF(B755="","",IFERROR(INDEX(Vöruskrá!F:F,MATCH(B755,Vöruskrá!B:B,0)),""))</f>
        <v>Gerilsneydd **mjólk**, pálmaolía, kekkjavarnarefni (kartöflumjöl), salt, **mjólkursýrugerlar**, ostahleypir (örveruleg).</v>
      </c>
      <c r="E755" s="214" t="str">
        <f>IF(B755="","",IFERROR(IF(INDEX(Vöruskrá!G:G,MATCH(B755,Vöruskrá!B:B,0))="","Engir skráðir",INDEX(Vöruskrá!G:G,MATCH(B755,Vöruskrá!B:B,0))),"Engir skráðir"))</f>
        <v>Mjólk</v>
      </c>
      <c r="F755" s="214">
        <f>IF(B755="","",IFERROR(INDEX(Vöruskrá!H:H,MATCH(B755,Vöruskrá!B:B,0)),""))</f>
        <v>0</v>
      </c>
      <c r="G755" s="215">
        <f>IF(OR(B755="",C755=""),"",IFERROR(IFERROR(INDEX(Vöruskrá!J:J,MATCH(B755,Vöruskrá!B:B,0)),0)*C755/100000,""))</f>
        <v>60.2</v>
      </c>
      <c r="H755" s="215">
        <f>IF(OR(B755="",C755=""),"",IFERROR(IFERROR(INDEX(Vöruskrá!K:K,MATCH(B755,Vöruskrá!B:B,0)),0)*C755/100000,""))</f>
        <v>4.2</v>
      </c>
      <c r="I755" s="215">
        <f>IF(OR(B755="",C755=""),"",IFERROR(IFERROR(INDEX(Vöruskrá!L:L,MATCH(B755,Vöruskrá!B:B,0)),0)*C755/100000,""))</f>
        <v>2.4</v>
      </c>
      <c r="J755" s="215">
        <f>IF(OR(B755="",C755=""),"",IFERROR(IFERROR(INDEX(Vöruskrá!M:M,MATCH(B755,Vöruskrá!B:B,0)),0)*C755/100000,""))</f>
        <v>0.64</v>
      </c>
      <c r="K755" s="215">
        <f>IF(OR(B755="",C755=""),"",IFERROR(IFERROR(INDEX(Vöruskrá!N:N,MATCH(B755,Vöruskrá!B:B,0)),0)*C755/100000,""))</f>
        <v>0.2</v>
      </c>
      <c r="L755" s="215">
        <f>IF(OR(B755="",C755=""),"",IFERROR(IFERROR(INDEX(Vöruskrá!O:O,MATCH(B755,Vöruskrá!B:B,0)),0)*C755/100000,""))</f>
        <v>4.8</v>
      </c>
      <c r="M755" s="215">
        <f>IF(OR(B755="",C755=""),"",IFERROR(IFERROR(INDEX(Vöruskrá!P:P,MATCH(B755,Vöruskrá!B:B,0)),0)*C755/100000,""))</f>
        <v>0.28000000000000003</v>
      </c>
      <c r="N755" s="215">
        <f>IF(OR(B755="",C755=""),"",IFERROR(IFERROR(INDEX(Vöruskrá!Q:Q,MATCH(B755,Vöruskrá!B:B,0)),0)*C755/100000,""))</f>
        <v>0</v>
      </c>
      <c r="O755" s="216">
        <f>IF(OR(B755="",C755=""),"",IFERROR(C755/1000*IFERROR(INDEX(Vöruskrá!R:R,MATCH(B755,Vöruskrá!B:B,0)),0)/1000,""))</f>
        <v>0</v>
      </c>
      <c r="P755" s="217"/>
      <c r="Q755" s="204"/>
      <c r="R755" s="6"/>
    </row>
    <row r="756" spans="1:18">
      <c r="A756" s="219"/>
      <c r="B756" s="219" t="s">
        <v>3673</v>
      </c>
      <c r="C756" s="220">
        <v>15000</v>
      </c>
      <c r="D756" s="214">
        <f>IF(B756="","",IFERROR(INDEX(Vöruskrá!F:F,MATCH(B756,Vöruskrá!B:B,0)),""))</f>
        <v>0</v>
      </c>
      <c r="E756" s="214" t="str">
        <f>IF(B756="","",IFERROR(IF(INDEX(Vöruskrá!G:G,MATCH(B756,Vöruskrá!B:B,0))="","Engir skráðir",INDEX(Vöruskrá!G:G,MATCH(B756,Vöruskrá!B:B,0))),"Engir skráðir"))</f>
        <v>Engir skráðir</v>
      </c>
      <c r="F756" s="214">
        <f>IF(B756="","",IFERROR(INDEX(Vöruskrá!H:H,MATCH(B756,Vöruskrá!B:B,0)),""))</f>
        <v>0</v>
      </c>
      <c r="G756" s="215">
        <f>IF(OR(B756="",C756=""),"",IFERROR(IFERROR(INDEX(Vöruskrá!J:J,MATCH(B756,Vöruskrá!B:B,0)),0)*C756/100000,""))</f>
        <v>0</v>
      </c>
      <c r="H756" s="215">
        <f>IF(OR(B756="",C756=""),"",IFERROR(IFERROR(INDEX(Vöruskrá!K:K,MATCH(B756,Vöruskrá!B:B,0)),0)*C756/100000,""))</f>
        <v>0</v>
      </c>
      <c r="I756" s="215">
        <f>IF(OR(B756="",C756=""),"",IFERROR(IFERROR(INDEX(Vöruskrá!L:L,MATCH(B756,Vöruskrá!B:B,0)),0)*C756/100000,""))</f>
        <v>0</v>
      </c>
      <c r="J756" s="215">
        <f>IF(OR(B756="",C756=""),"",IFERROR(IFERROR(INDEX(Vöruskrá!M:M,MATCH(B756,Vöruskrá!B:B,0)),0)*C756/100000,""))</f>
        <v>0</v>
      </c>
      <c r="K756" s="215">
        <f>IF(OR(B756="",C756=""),"",IFERROR(IFERROR(INDEX(Vöruskrá!N:N,MATCH(B756,Vöruskrá!B:B,0)),0)*C756/100000,""))</f>
        <v>0</v>
      </c>
      <c r="L756" s="215">
        <f>IF(OR(B756="",C756=""),"",IFERROR(IFERROR(INDEX(Vöruskrá!O:O,MATCH(B756,Vöruskrá!B:B,0)),0)*C756/100000,""))</f>
        <v>0</v>
      </c>
      <c r="M756" s="215">
        <f>IF(OR(B756="",C756=""),"",IFERROR(IFERROR(INDEX(Vöruskrá!P:P,MATCH(B756,Vöruskrá!B:B,0)),0)*C756/100000,""))</f>
        <v>0</v>
      </c>
      <c r="N756" s="215">
        <f>IF(OR(B756="",C756=""),"",IFERROR(IFERROR(INDEX(Vöruskrá!Q:Q,MATCH(B756,Vöruskrá!B:B,0)),0)*C756/100000,""))</f>
        <v>0</v>
      </c>
      <c r="O756" s="216">
        <f>IF(OR(B756="",C756=""),"",IFERROR(C756/1000*IFERROR(INDEX(Vöruskrá!R:R,MATCH(B756,Vöruskrá!B:B,0)),0)/1000,""))</f>
        <v>0</v>
      </c>
      <c r="P756" s="219"/>
      <c r="Q756" s="203"/>
      <c r="R756" s="27"/>
    </row>
    <row r="757" spans="1:18">
      <c r="A757" s="217"/>
      <c r="B757" s="217" t="s">
        <v>3642</v>
      </c>
      <c r="C757" s="218">
        <v>3000</v>
      </c>
      <c r="D757" s="214">
        <f>IF(B757="","",IFERROR(INDEX(Vöruskrá!F:F,MATCH(B757,Vöruskrá!B:B,0)),""))</f>
        <v>0</v>
      </c>
      <c r="E757" s="214" t="str">
        <f>IF(B757="","",IFERROR(IF(INDEX(Vöruskrá!G:G,MATCH(B757,Vöruskrá!B:B,0))="","Engir skráðir",INDEX(Vöruskrá!G:G,MATCH(B757,Vöruskrá!B:B,0))),"Engir skráðir"))</f>
        <v>Engir skráðir</v>
      </c>
      <c r="F757" s="214">
        <f>IF(B757="","",IFERROR(INDEX(Vöruskrá!H:H,MATCH(B757,Vöruskrá!B:B,0)),""))</f>
        <v>0</v>
      </c>
      <c r="G757" s="215">
        <f>IF(OR(B757="",C757=""),"",IFERROR(IFERROR(INDEX(Vöruskrá!J:J,MATCH(B757,Vöruskrá!B:B,0)),0)*C757/100000,""))</f>
        <v>0</v>
      </c>
      <c r="H757" s="215">
        <f>IF(OR(B757="",C757=""),"",IFERROR(IFERROR(INDEX(Vöruskrá!K:K,MATCH(B757,Vöruskrá!B:B,0)),0)*C757/100000,""))</f>
        <v>0</v>
      </c>
      <c r="I757" s="215">
        <f>IF(OR(B757="",C757=""),"",IFERROR(IFERROR(INDEX(Vöruskrá!L:L,MATCH(B757,Vöruskrá!B:B,0)),0)*C757/100000,""))</f>
        <v>0</v>
      </c>
      <c r="J757" s="215">
        <f>IF(OR(B757="",C757=""),"",IFERROR(IFERROR(INDEX(Vöruskrá!M:M,MATCH(B757,Vöruskrá!B:B,0)),0)*C757/100000,""))</f>
        <v>0</v>
      </c>
      <c r="K757" s="215">
        <f>IF(OR(B757="",C757=""),"",IFERROR(IFERROR(INDEX(Vöruskrá!N:N,MATCH(B757,Vöruskrá!B:B,0)),0)*C757/100000,""))</f>
        <v>0</v>
      </c>
      <c r="L757" s="215">
        <f>IF(OR(B757="",C757=""),"",IFERROR(IFERROR(INDEX(Vöruskrá!O:O,MATCH(B757,Vöruskrá!B:B,0)),0)*C757/100000,""))</f>
        <v>0</v>
      </c>
      <c r="M757" s="215">
        <f>IF(OR(B757="",C757=""),"",IFERROR(IFERROR(INDEX(Vöruskrá!P:P,MATCH(B757,Vöruskrá!B:B,0)),0)*C757/100000,""))</f>
        <v>0</v>
      </c>
      <c r="N757" s="215">
        <f>IF(OR(B757="",C757=""),"",IFERROR(IFERROR(INDEX(Vöruskrá!Q:Q,MATCH(B757,Vöruskrá!B:B,0)),0)*C757/100000,""))</f>
        <v>0</v>
      </c>
      <c r="O757" s="216">
        <f>IF(OR(B757="",C757=""),"",IFERROR(C757/1000*IFERROR(INDEX(Vöruskrá!R:R,MATCH(B757,Vöruskrá!B:B,0)),0)/1000,""))</f>
        <v>0</v>
      </c>
      <c r="P757" s="217"/>
      <c r="Q757" s="204"/>
      <c r="R757" s="6"/>
    </row>
    <row r="758" spans="1:18">
      <c r="A758" s="219"/>
      <c r="B758" s="219" t="s">
        <v>815</v>
      </c>
      <c r="C758" s="220">
        <v>500</v>
      </c>
      <c r="D758" s="214" t="str">
        <f>IF(B758="","",IFERROR(INDEX(Vöruskrá!F:F,MATCH(B758,Vöruskrá!B:B,0)),""))</f>
        <v>Oregano 100% (Origanum vulgare L.).</v>
      </c>
      <c r="E758" s="214" t="str">
        <f>IF(B758="","",IFERROR(IF(INDEX(Vöruskrá!G:G,MATCH(B758,Vöruskrá!B:B,0))="","Engir skráðir",INDEX(Vöruskrá!G:G,MATCH(B758,Vöruskrá!B:B,0))),"Engir skráðir"))</f>
        <v>Engir skráðir</v>
      </c>
      <c r="F758" s="214" t="str">
        <f>IF(B758="","",IFERROR(INDEX(Vöruskrá!H:H,MATCH(B758,Vöruskrá!B:B,0)),""))</f>
        <v>Framleitt á svæði þar sem unnið er með glúten, fisk, krabbadýr, lindýr, mjólk, soja, sellerí, sinnep og sesam.</v>
      </c>
      <c r="G758" s="215">
        <f>IF(OR(B758="",C758=""),"",IFERROR(IFERROR(INDEX(Vöruskrá!J:J,MATCH(B758,Vöruskrá!B:B,0)),0)*C758/100000,""))</f>
        <v>2.4</v>
      </c>
      <c r="H758" s="215">
        <f>IF(OR(B758="",C758=""),"",IFERROR(IFERROR(INDEX(Vöruskrá!K:K,MATCH(B758,Vöruskrá!B:B,0)),0)*C758/100000,""))</f>
        <v>0.05</v>
      </c>
      <c r="I758" s="215">
        <f>IF(OR(B758="",C758=""),"",IFERROR(IFERROR(INDEX(Vöruskrá!L:L,MATCH(B758,Vöruskrá!B:B,0)),0)*C758/100000,""))</f>
        <v>1.35E-2</v>
      </c>
      <c r="J758" s="215">
        <f>IF(OR(B758="",C758=""),"",IFERROR(IFERROR(INDEX(Vöruskrá!M:M,MATCH(B758,Vöruskrá!B:B,0)),0)*C758/100000,""))</f>
        <v>0.32</v>
      </c>
      <c r="K758" s="215">
        <f>IF(OR(B758="",C758=""),"",IFERROR(IFERROR(INDEX(Vöruskrá!N:N,MATCH(B758,Vöruskrá!B:B,0)),0)*C758/100000,""))</f>
        <v>2.0500000000000001E-2</v>
      </c>
      <c r="L758" s="215">
        <f>IF(OR(B758="",C758=""),"",IFERROR(IFERROR(INDEX(Vöruskrá!O:O,MATCH(B758,Vöruskrá!B:B,0)),0)*C758/100000,""))</f>
        <v>5.5E-2</v>
      </c>
      <c r="M758" s="215">
        <f>IF(OR(B758="",C758=""),"",IFERROR(IFERROR(INDEX(Vöruskrá!P:P,MATCH(B758,Vöruskrá!B:B,0)),0)*C758/100000,""))</f>
        <v>0</v>
      </c>
      <c r="N758" s="215">
        <f>IF(OR(B758="",C758=""),"",IFERROR(IFERROR(INDEX(Vöruskrá!Q:Q,MATCH(B758,Vöruskrá!B:B,0)),0)*C758/100000,""))</f>
        <v>0</v>
      </c>
      <c r="O758" s="216">
        <f>IF(OR(B758="",C758=""),"",IFERROR(C758/1000*IFERROR(INDEX(Vöruskrá!R:R,MATCH(B758,Vöruskrá!B:B,0)),0)/1000,""))</f>
        <v>0</v>
      </c>
      <c r="P758" s="219"/>
      <c r="Q758" s="203"/>
      <c r="R758" s="27"/>
    </row>
    <row r="759" spans="1:18">
      <c r="A759" s="217"/>
      <c r="B759" s="217" t="s">
        <v>299</v>
      </c>
      <c r="C759" s="218">
        <v>1000</v>
      </c>
      <c r="D759" s="214" t="str">
        <f>IF(B759="","",IFERROR(INDEX(Vöruskrá!F:F,MATCH(B759,Vöruskrá!B:B,0)),""))</f>
        <v>Salt (salt, kekkjavarnarefni E535, lyftiefni E500).</v>
      </c>
      <c r="E759" s="214" t="str">
        <f>IF(B759="","",IFERROR(IF(INDEX(Vöruskrá!G:G,MATCH(B759,Vöruskrá!B:B,0))="","Engir skráðir",INDEX(Vöruskrá!G:G,MATCH(B759,Vöruskrá!B:B,0))),"Engir skráðir"))</f>
        <v>Engir skráðir</v>
      </c>
      <c r="F759" s="214" t="str">
        <f>IF(B759="","",IFERROR(INDEX(Vöruskrá!H:H,MATCH(B759,Vöruskrá!B:B,0)),""))</f>
        <v>Framleitt á svæði þar sem unnið er með mjólk, glúten, egg, sesam, sellerí, soja og sinnep.</v>
      </c>
      <c r="G759" s="215">
        <f>IF(OR(B759="",C759=""),"",IFERROR(IFERROR(INDEX(Vöruskrá!J:J,MATCH(B759,Vöruskrá!B:B,0)),0)*C759/100000,""))</f>
        <v>0</v>
      </c>
      <c r="H759" s="215">
        <f>IF(OR(B759="",C759=""),"",IFERROR(IFERROR(INDEX(Vöruskrá!K:K,MATCH(B759,Vöruskrá!B:B,0)),0)*C759/100000,""))</f>
        <v>0</v>
      </c>
      <c r="I759" s="215">
        <f>IF(OR(B759="",C759=""),"",IFERROR(IFERROR(INDEX(Vöruskrá!L:L,MATCH(B759,Vöruskrá!B:B,0)),0)*C759/100000,""))</f>
        <v>0</v>
      </c>
      <c r="J759" s="215">
        <f>IF(OR(B759="",C759=""),"",IFERROR(IFERROR(INDEX(Vöruskrá!M:M,MATCH(B759,Vöruskrá!B:B,0)),0)*C759/100000,""))</f>
        <v>0</v>
      </c>
      <c r="K759" s="215">
        <f>IF(OR(B759="",C759=""),"",IFERROR(IFERROR(INDEX(Vöruskrá!N:N,MATCH(B759,Vöruskrá!B:B,0)),0)*C759/100000,""))</f>
        <v>0</v>
      </c>
      <c r="L759" s="215">
        <f>IF(OR(B759="",C759=""),"",IFERROR(IFERROR(INDEX(Vöruskrá!O:O,MATCH(B759,Vöruskrá!B:B,0)),0)*C759/100000,""))</f>
        <v>0</v>
      </c>
      <c r="M759" s="215">
        <f>IF(OR(B759="",C759=""),"",IFERROR(IFERROR(INDEX(Vöruskrá!P:P,MATCH(B759,Vöruskrá!B:B,0)),0)*C759/100000,""))</f>
        <v>1</v>
      </c>
      <c r="N759" s="215">
        <f>IF(OR(B759="",C759=""),"",IFERROR(IFERROR(INDEX(Vöruskrá!Q:Q,MATCH(B759,Vöruskrá!B:B,0)),0)*C759/100000,""))</f>
        <v>0</v>
      </c>
      <c r="O759" s="216">
        <f>IF(OR(B759="",C759=""),"",IFERROR(C759/1000*IFERROR(INDEX(Vöruskrá!R:R,MATCH(B759,Vöruskrá!B:B,0)),0)/1000,""))</f>
        <v>0</v>
      </c>
      <c r="P759" s="217"/>
      <c r="Q759" s="204"/>
      <c r="R759" s="6"/>
    </row>
    <row r="760" spans="1:18">
      <c r="A760" s="219"/>
      <c r="B760" s="219" t="s">
        <v>819</v>
      </c>
      <c r="C760" s="220">
        <v>500</v>
      </c>
      <c r="D760" s="214" t="str">
        <f>IF(B760="","",IFERROR(INDEX(Vöruskrá!F:F,MATCH(B760,Vöruskrá!B:B,0)),""))</f>
        <v>Svartur pipar 100% (Piper nigrum), hitaþurrkað.</v>
      </c>
      <c r="E760" s="214" t="str">
        <f>IF(B760="","",IFERROR(IF(INDEX(Vöruskrá!G:G,MATCH(B760,Vöruskrá!B:B,0))="","Engir skráðir",INDEX(Vöruskrá!G:G,MATCH(B760,Vöruskrá!B:B,0))),"Engir skráðir"))</f>
        <v>Engir skráðir</v>
      </c>
      <c r="F760" s="214" t="str">
        <f>IF(B760="","",IFERROR(INDEX(Vöruskrá!H:H,MATCH(B760,Vöruskrá!B:B,0)),""))</f>
        <v>Framleitt á svæði þar sem unnið er með glúten, fisk, krabbadýr, lindýr, mjólk, soja, sellerí, sinnep og sesam.</v>
      </c>
      <c r="G760" s="215">
        <f>IF(OR(B760="",C760=""),"",IFERROR(IFERROR(INDEX(Vöruskrá!J:J,MATCH(B760,Vöruskrá!B:B,0)),0)*C760/100000,""))</f>
        <v>1.93</v>
      </c>
      <c r="H760" s="215">
        <f>IF(OR(B760="",C760=""),"",IFERROR(IFERROR(INDEX(Vöruskrá!K:K,MATCH(B760,Vöruskrá!B:B,0)),0)*C760/100000,""))</f>
        <v>1.6500000000000001E-2</v>
      </c>
      <c r="I760" s="215">
        <f>IF(OR(B760="",C760=""),"",IFERROR(IFERROR(INDEX(Vöruskrá!L:L,MATCH(B760,Vöruskrá!B:B,0)),0)*C760/100000,""))</f>
        <v>5.0000000000000001E-3</v>
      </c>
      <c r="J760" s="215">
        <f>IF(OR(B760="",C760=""),"",IFERROR(IFERROR(INDEX(Vöruskrá!M:M,MATCH(B760,Vöruskrá!B:B,0)),0)*C760/100000,""))</f>
        <v>0.32500000000000001</v>
      </c>
      <c r="K760" s="215">
        <f>IF(OR(B760="",C760=""),"",IFERROR(IFERROR(INDEX(Vöruskrá!N:N,MATCH(B760,Vöruskrá!B:B,0)),0)*C760/100000,""))</f>
        <v>3.0000000000000001E-3</v>
      </c>
      <c r="L760" s="215">
        <f>IF(OR(B760="",C760=""),"",IFERROR(IFERROR(INDEX(Vöruskrá!O:O,MATCH(B760,Vöruskrá!B:B,0)),0)*C760/100000,""))</f>
        <v>5.5E-2</v>
      </c>
      <c r="M760" s="215">
        <f>IF(OR(B760="",C760=""),"",IFERROR(IFERROR(INDEX(Vöruskrá!P:P,MATCH(B760,Vöruskrá!B:B,0)),0)*C760/100000,""))</f>
        <v>5.0000000000000001E-4</v>
      </c>
      <c r="N760" s="215">
        <f>IF(OR(B760="",C760=""),"",IFERROR(IFERROR(INDEX(Vöruskrá!Q:Q,MATCH(B760,Vöruskrá!B:B,0)),0)*C760/100000,""))</f>
        <v>0</v>
      </c>
      <c r="O760" s="216">
        <f>IF(OR(B760="",C760=""),"",IFERROR(C760/1000*IFERROR(INDEX(Vöruskrá!R:R,MATCH(B760,Vöruskrá!B:B,0)),0)/1000,""))</f>
        <v>0</v>
      </c>
      <c r="P760" s="219"/>
      <c r="Q760" s="250"/>
      <c r="R760" s="251"/>
    </row>
    <row r="761" spans="1:18" ht="50">
      <c r="A761" s="176" t="s">
        <v>3801</v>
      </c>
      <c r="B761" s="176"/>
      <c r="C761" s="177"/>
      <c r="D761" s="211" t="str">
        <f>_xlfn.TEXTJOIN(" | ",TRUE,D762:D772)</f>
        <v>0 | 0 | 0 | Vatn | 0 | Tímian 100% (Thymus vulgaris L.). | Oregano 100% (Origanum vulgare L.). | Salt (salt, kekkjavarnarefni E535, lyftiefni E500). | Svartur pipar 100% (Piper nigrum), hitaþurrkað. | Þykktur sítrónusafi, vatn. | Hvítlaukur</v>
      </c>
      <c r="E761" s="211" t="str" cm="1">
        <f t="array" ref="E761">IFERROR(_xlfn.TEXTJOIN(", ",TRUE,_xlfn.UNIQUE(_xlfn._xlws.FILTER(E762:E772,(E762:E772&lt;&gt;"Engir skráðir")*(E762:E772&lt;&gt;"")))),"Engir skráðir")</f>
        <v>Engir skráðir</v>
      </c>
      <c r="F761" s="211"/>
      <c r="G761" s="212">
        <f>IFERROR(SUM(G762:G772)/(SUM($C$762:$C$772)/100000),"")</f>
        <v>7.12</v>
      </c>
      <c r="H761" s="212">
        <f>IFERROR(SUM(H762:H772)/(SUM($C$762:$C$772)/100000),"")</f>
        <v>0.11</v>
      </c>
      <c r="I761" s="212">
        <f>IFERROR(SUM(I762:I772)/(SUM($C$762:$C$772)/100000),"")</f>
        <v>3.2500000000000001E-2</v>
      </c>
      <c r="J761" s="212">
        <f>IFERROR(SUM(J762:J772)/(SUM($C$762:$C$772)/100000),"")</f>
        <v>1.0835000000000001</v>
      </c>
      <c r="K761" s="212">
        <f>IFERROR(SUM(K762:K772)/(SUM($C$762:$C$772)/100000),"")</f>
        <v>8.5000000000000006E-2</v>
      </c>
      <c r="L761" s="212">
        <f>IFERROR(SUM(L762:L772)/(SUM($C$762:$C$772)/100000),"")</f>
        <v>0.1875</v>
      </c>
      <c r="M761" s="212">
        <f>IFERROR(SUM(M762:M772)/(SUM($C$762:$C$772)/100000),"")</f>
        <v>1.0009999999999999</v>
      </c>
      <c r="N761" s="212">
        <f>IFERROR(SUM(N762:N772)/(SUM($C$762:$C$772)/100000),"")</f>
        <v>1.0500000000000001E-2</v>
      </c>
      <c r="O761" s="213" t="str">
        <f>IF(OR(B761="",C761=""),"",IFERROR(C761/1000*IFERROR(INDEX(Vöruskrá!R:R,MATCH(B761,Vöruskrá!B:B,0)),0)/1000,""))</f>
        <v/>
      </c>
      <c r="P761" s="245" t="s">
        <v>3802</v>
      </c>
      <c r="Q761" s="244" t="s">
        <v>3965</v>
      </c>
      <c r="R761" s="243" t="s">
        <v>3966</v>
      </c>
    </row>
    <row r="762" spans="1:18">
      <c r="A762" s="217"/>
      <c r="B762" s="217" t="s">
        <v>3681</v>
      </c>
      <c r="C762" s="218">
        <v>30000</v>
      </c>
      <c r="D762" s="214">
        <f>IF(B762="","",IFERROR(INDEX(Vöruskrá!F:F,MATCH(B762,Vöruskrá!B:B,0)),""))</f>
        <v>0</v>
      </c>
      <c r="E762" s="214" t="str">
        <f>IF(B762="","",IFERROR(IF(INDEX(Vöruskrá!G:G,MATCH(B762,Vöruskrá!B:B,0))="","Engir skráðir",INDEX(Vöruskrá!G:G,MATCH(B762,Vöruskrá!B:B,0))),"Engir skráðir"))</f>
        <v>Engir skráðir</v>
      </c>
      <c r="F762" s="214">
        <f>IF(B762="","",IFERROR(INDEX(Vöruskrá!H:H,MATCH(B762,Vöruskrá!B:B,0)),""))</f>
        <v>0</v>
      </c>
      <c r="G762" s="215">
        <f>IF(OR(B762="",C762=""),"",IFERROR(IFERROR(INDEX(Vöruskrá!J:J,MATCH(B762,Vöruskrá!B:B,0)),0)*C762/100000,""))</f>
        <v>0</v>
      </c>
      <c r="H762" s="215">
        <f>IF(OR(B762="",C762=""),"",IFERROR(IFERROR(INDEX(Vöruskrá!K:K,MATCH(B762,Vöruskrá!B:B,0)),0)*C762/100000,""))</f>
        <v>0</v>
      </c>
      <c r="I762" s="215">
        <f>IF(OR(B762="",C762=""),"",IFERROR(IFERROR(INDEX(Vöruskrá!L:L,MATCH(B762,Vöruskrá!B:B,0)),0)*C762/100000,""))</f>
        <v>0</v>
      </c>
      <c r="J762" s="215">
        <f>IF(OR(B762="",C762=""),"",IFERROR(IFERROR(INDEX(Vöruskrá!M:M,MATCH(B762,Vöruskrá!B:B,0)),0)*C762/100000,""))</f>
        <v>0</v>
      </c>
      <c r="K762" s="215">
        <f>IF(OR(B762="",C762=""),"",IFERROR(IFERROR(INDEX(Vöruskrá!N:N,MATCH(B762,Vöruskrá!B:B,0)),0)*C762/100000,""))</f>
        <v>0</v>
      </c>
      <c r="L762" s="215">
        <f>IF(OR(B762="",C762=""),"",IFERROR(IFERROR(INDEX(Vöruskrá!O:O,MATCH(B762,Vöruskrá!B:B,0)),0)*C762/100000,""))</f>
        <v>0</v>
      </c>
      <c r="M762" s="215">
        <f>IF(OR(B762="",C762=""),"",IFERROR(IFERROR(INDEX(Vöruskrá!P:P,MATCH(B762,Vöruskrá!B:B,0)),0)*C762/100000,""))</f>
        <v>0</v>
      </c>
      <c r="N762" s="215">
        <f>IF(OR(B762="",C762=""),"",IFERROR(IFERROR(INDEX(Vöruskrá!Q:Q,MATCH(B762,Vöruskrá!B:B,0)),0)*C762/100000,""))</f>
        <v>0</v>
      </c>
      <c r="O762" s="216">
        <f>IF(OR(B762="",C762=""),"",IFERROR(C762/1000*IFERROR(INDEX(Vöruskrá!R:R,MATCH(B762,Vöruskrá!B:B,0)),0)/1000,""))</f>
        <v>0</v>
      </c>
      <c r="P762" s="217"/>
      <c r="Q762" s="252"/>
      <c r="R762" s="253"/>
    </row>
    <row r="763" spans="1:18">
      <c r="A763" s="219"/>
      <c r="B763" s="219" t="s">
        <v>3673</v>
      </c>
      <c r="C763" s="220">
        <v>35000</v>
      </c>
      <c r="D763" s="214">
        <f>IF(B763="","",IFERROR(INDEX(Vöruskrá!F:F,MATCH(B763,Vöruskrá!B:B,0)),""))</f>
        <v>0</v>
      </c>
      <c r="E763" s="214" t="str">
        <f>IF(B763="","",IFERROR(IF(INDEX(Vöruskrá!G:G,MATCH(B763,Vöruskrá!B:B,0))="","Engir skráðir",INDEX(Vöruskrá!G:G,MATCH(B763,Vöruskrá!B:B,0))),"Engir skráðir"))</f>
        <v>Engir skráðir</v>
      </c>
      <c r="F763" s="214">
        <f>IF(B763="","",IFERROR(INDEX(Vöruskrá!H:H,MATCH(B763,Vöruskrá!B:B,0)),""))</f>
        <v>0</v>
      </c>
      <c r="G763" s="215">
        <f>IF(OR(B763="",C763=""),"",IFERROR(IFERROR(INDEX(Vöruskrá!J:J,MATCH(B763,Vöruskrá!B:B,0)),0)*C763/100000,""))</f>
        <v>0</v>
      </c>
      <c r="H763" s="215">
        <f>IF(OR(B763="",C763=""),"",IFERROR(IFERROR(INDEX(Vöruskrá!K:K,MATCH(B763,Vöruskrá!B:B,0)),0)*C763/100000,""))</f>
        <v>0</v>
      </c>
      <c r="I763" s="215">
        <f>IF(OR(B763="",C763=""),"",IFERROR(IFERROR(INDEX(Vöruskrá!L:L,MATCH(B763,Vöruskrá!B:B,0)),0)*C763/100000,""))</f>
        <v>0</v>
      </c>
      <c r="J763" s="215">
        <f>IF(OR(B763="",C763=""),"",IFERROR(IFERROR(INDEX(Vöruskrá!M:M,MATCH(B763,Vöruskrá!B:B,0)),0)*C763/100000,""))</f>
        <v>0</v>
      </c>
      <c r="K763" s="215">
        <f>IF(OR(B763="",C763=""),"",IFERROR(IFERROR(INDEX(Vöruskrá!N:N,MATCH(B763,Vöruskrá!B:B,0)),0)*C763/100000,""))</f>
        <v>0</v>
      </c>
      <c r="L763" s="215">
        <f>IF(OR(B763="",C763=""),"",IFERROR(IFERROR(INDEX(Vöruskrá!O:O,MATCH(B763,Vöruskrá!B:B,0)),0)*C763/100000,""))</f>
        <v>0</v>
      </c>
      <c r="M763" s="215">
        <f>IF(OR(B763="",C763=""),"",IFERROR(IFERROR(INDEX(Vöruskrá!P:P,MATCH(B763,Vöruskrá!B:B,0)),0)*C763/100000,""))</f>
        <v>0</v>
      </c>
      <c r="N763" s="215">
        <f>IF(OR(B763="",C763=""),"",IFERROR(IFERROR(INDEX(Vöruskrá!Q:Q,MATCH(B763,Vöruskrá!B:B,0)),0)*C763/100000,""))</f>
        <v>0</v>
      </c>
      <c r="O763" s="216">
        <f>IF(OR(B763="",C763=""),"",IFERROR(C763/1000*IFERROR(INDEX(Vöruskrá!R:R,MATCH(B763,Vöruskrá!B:B,0)),0)/1000,""))</f>
        <v>0</v>
      </c>
      <c r="P763" s="219"/>
      <c r="Q763" s="204"/>
      <c r="R763" s="6"/>
    </row>
    <row r="764" spans="1:18">
      <c r="A764" s="217"/>
      <c r="B764" s="217" t="s">
        <v>3676</v>
      </c>
      <c r="C764" s="218">
        <v>15000</v>
      </c>
      <c r="D764" s="214">
        <f>IF(B764="","",IFERROR(INDEX(Vöruskrá!F:F,MATCH(B764,Vöruskrá!B:B,0)),""))</f>
        <v>0</v>
      </c>
      <c r="E764" s="214" t="str">
        <f>IF(B764="","",IFERROR(IF(INDEX(Vöruskrá!G:G,MATCH(B764,Vöruskrá!B:B,0))="","Engir skráðir",INDEX(Vöruskrá!G:G,MATCH(B764,Vöruskrá!B:B,0))),"Engir skráðir"))</f>
        <v>Engir skráðir</v>
      </c>
      <c r="F764" s="214">
        <f>IF(B764="","",IFERROR(INDEX(Vöruskrá!H:H,MATCH(B764,Vöruskrá!B:B,0)),""))</f>
        <v>0</v>
      </c>
      <c r="G764" s="215">
        <f>IF(OR(B764="",C764=""),"",IFERROR(IFERROR(INDEX(Vöruskrá!J:J,MATCH(B764,Vöruskrá!B:B,0)),0)*C764/100000,""))</f>
        <v>0</v>
      </c>
      <c r="H764" s="215">
        <f>IF(OR(B764="",C764=""),"",IFERROR(IFERROR(INDEX(Vöruskrá!K:K,MATCH(B764,Vöruskrá!B:B,0)),0)*C764/100000,""))</f>
        <v>0</v>
      </c>
      <c r="I764" s="215">
        <f>IF(OR(B764="",C764=""),"",IFERROR(IFERROR(INDEX(Vöruskrá!L:L,MATCH(B764,Vöruskrá!B:B,0)),0)*C764/100000,""))</f>
        <v>0</v>
      </c>
      <c r="J764" s="215">
        <f>IF(OR(B764="",C764=""),"",IFERROR(IFERROR(INDEX(Vöruskrá!M:M,MATCH(B764,Vöruskrá!B:B,0)),0)*C764/100000,""))</f>
        <v>0</v>
      </c>
      <c r="K764" s="215">
        <f>IF(OR(B764="",C764=""),"",IFERROR(IFERROR(INDEX(Vöruskrá!N:N,MATCH(B764,Vöruskrá!B:B,0)),0)*C764/100000,""))</f>
        <v>0</v>
      </c>
      <c r="L764" s="215">
        <f>IF(OR(B764="",C764=""),"",IFERROR(IFERROR(INDEX(Vöruskrá!O:O,MATCH(B764,Vöruskrá!B:B,0)),0)*C764/100000,""))</f>
        <v>0</v>
      </c>
      <c r="M764" s="215">
        <f>IF(OR(B764="",C764=""),"",IFERROR(IFERROR(INDEX(Vöruskrá!P:P,MATCH(B764,Vöruskrá!B:B,0)),0)*C764/100000,""))</f>
        <v>0</v>
      </c>
      <c r="N764" s="215">
        <f>IF(OR(B764="",C764=""),"",IFERROR(IFERROR(INDEX(Vöruskrá!Q:Q,MATCH(B764,Vöruskrá!B:B,0)),0)*C764/100000,""))</f>
        <v>0</v>
      </c>
      <c r="O764" s="216">
        <f>IF(OR(B764="",C764=""),"",IFERROR(C764/1000*IFERROR(INDEX(Vöruskrá!R:R,MATCH(B764,Vöruskrá!B:B,0)),0)/1000,""))</f>
        <v>0</v>
      </c>
      <c r="P764" s="217"/>
      <c r="Q764" s="203"/>
      <c r="R764" s="27"/>
    </row>
    <row r="765" spans="1:18">
      <c r="A765" s="219"/>
      <c r="B765" s="219" t="s">
        <v>1020</v>
      </c>
      <c r="C765" s="220">
        <v>10000</v>
      </c>
      <c r="D765" s="214" t="str">
        <f>IF(B765="","",IFERROR(INDEX(Vöruskrá!F:F,MATCH(B765,Vöruskrá!B:B,0)),""))</f>
        <v>Vatn</v>
      </c>
      <c r="E765" s="214" t="str">
        <f>IF(B765="","",IFERROR(IF(INDEX(Vöruskrá!G:G,MATCH(B765,Vöruskrá!B:B,0))="","Engir skráðir",INDEX(Vöruskrá!G:G,MATCH(B765,Vöruskrá!B:B,0))),"Engir skráðir"))</f>
        <v>Engir skráðir</v>
      </c>
      <c r="F765" s="214">
        <f>IF(B765="","",IFERROR(INDEX(Vöruskrá!H:H,MATCH(B765,Vöruskrá!B:B,0)),""))</f>
        <v>0</v>
      </c>
      <c r="G765" s="215">
        <f>IF(OR(B765="",C765=""),"",IFERROR(IFERROR(INDEX(Vöruskrá!J:J,MATCH(B765,Vöruskrá!B:B,0)),0)*C765/100000,""))</f>
        <v>0</v>
      </c>
      <c r="H765" s="215">
        <f>IF(OR(B765="",C765=""),"",IFERROR(IFERROR(INDEX(Vöruskrá!K:K,MATCH(B765,Vöruskrá!B:B,0)),0)*C765/100000,""))</f>
        <v>0</v>
      </c>
      <c r="I765" s="215">
        <f>IF(OR(B765="",C765=""),"",IFERROR(IFERROR(INDEX(Vöruskrá!L:L,MATCH(B765,Vöruskrá!B:B,0)),0)*C765/100000,""))</f>
        <v>0</v>
      </c>
      <c r="J765" s="215">
        <f>IF(OR(B765="",C765=""),"",IFERROR(IFERROR(INDEX(Vöruskrá!M:M,MATCH(B765,Vöruskrá!B:B,0)),0)*C765/100000,""))</f>
        <v>0</v>
      </c>
      <c r="K765" s="215">
        <f>IF(OR(B765="",C765=""),"",IFERROR(IFERROR(INDEX(Vöruskrá!N:N,MATCH(B765,Vöruskrá!B:B,0)),0)*C765/100000,""))</f>
        <v>0</v>
      </c>
      <c r="L765" s="215">
        <f>IF(OR(B765="",C765=""),"",IFERROR(IFERROR(INDEX(Vöruskrá!O:O,MATCH(B765,Vöruskrá!B:B,0)),0)*C765/100000,""))</f>
        <v>0</v>
      </c>
      <c r="M765" s="215">
        <f>IF(OR(B765="",C765=""),"",IFERROR(IFERROR(INDEX(Vöruskrá!P:P,MATCH(B765,Vöruskrá!B:B,0)),0)*C765/100000,""))</f>
        <v>0</v>
      </c>
      <c r="N765" s="215">
        <f>IF(OR(B765="",C765=""),"",IFERROR(IFERROR(INDEX(Vöruskrá!Q:Q,MATCH(B765,Vöruskrá!B:B,0)),0)*C765/100000,""))</f>
        <v>0</v>
      </c>
      <c r="O765" s="216">
        <f>IF(OR(B765="",C765=""),"",IFERROR(C765/1000*IFERROR(INDEX(Vöruskrá!R:R,MATCH(B765,Vöruskrá!B:B,0)),0)/1000,""))</f>
        <v>0</v>
      </c>
      <c r="P765" s="219"/>
      <c r="Q765" s="204"/>
      <c r="R765" s="6"/>
    </row>
    <row r="766" spans="1:18">
      <c r="A766" s="217"/>
      <c r="B766" s="217" t="s">
        <v>3642</v>
      </c>
      <c r="C766" s="218">
        <v>5000</v>
      </c>
      <c r="D766" s="214">
        <f>IF(B766="","",IFERROR(INDEX(Vöruskrá!F:F,MATCH(B766,Vöruskrá!B:B,0)),""))</f>
        <v>0</v>
      </c>
      <c r="E766" s="214" t="str">
        <f>IF(B766="","",IFERROR(IF(INDEX(Vöruskrá!G:G,MATCH(B766,Vöruskrá!B:B,0))="","Engir skráðir",INDEX(Vöruskrá!G:G,MATCH(B766,Vöruskrá!B:B,0))),"Engir skráðir"))</f>
        <v>Engir skráðir</v>
      </c>
      <c r="F766" s="214">
        <f>IF(B766="","",IFERROR(INDEX(Vöruskrá!H:H,MATCH(B766,Vöruskrá!B:B,0)),""))</f>
        <v>0</v>
      </c>
      <c r="G766" s="215">
        <f>IF(OR(B766="",C766=""),"",IFERROR(IFERROR(INDEX(Vöruskrá!J:J,MATCH(B766,Vöruskrá!B:B,0)),0)*C766/100000,""))</f>
        <v>0</v>
      </c>
      <c r="H766" s="215">
        <f>IF(OR(B766="",C766=""),"",IFERROR(IFERROR(INDEX(Vöruskrá!K:K,MATCH(B766,Vöruskrá!B:B,0)),0)*C766/100000,""))</f>
        <v>0</v>
      </c>
      <c r="I766" s="215">
        <f>IF(OR(B766="",C766=""),"",IFERROR(IFERROR(INDEX(Vöruskrá!L:L,MATCH(B766,Vöruskrá!B:B,0)),0)*C766/100000,""))</f>
        <v>0</v>
      </c>
      <c r="J766" s="215">
        <f>IF(OR(B766="",C766=""),"",IFERROR(IFERROR(INDEX(Vöruskrá!M:M,MATCH(B766,Vöruskrá!B:B,0)),0)*C766/100000,""))</f>
        <v>0</v>
      </c>
      <c r="K766" s="215">
        <f>IF(OR(B766="",C766=""),"",IFERROR(IFERROR(INDEX(Vöruskrá!N:N,MATCH(B766,Vöruskrá!B:B,0)),0)*C766/100000,""))</f>
        <v>0</v>
      </c>
      <c r="L766" s="215">
        <f>IF(OR(B766="",C766=""),"",IFERROR(IFERROR(INDEX(Vöruskrá!O:O,MATCH(B766,Vöruskrá!B:B,0)),0)*C766/100000,""))</f>
        <v>0</v>
      </c>
      <c r="M766" s="215">
        <f>IF(OR(B766="",C766=""),"",IFERROR(IFERROR(INDEX(Vöruskrá!P:P,MATCH(B766,Vöruskrá!B:B,0)),0)*C766/100000,""))</f>
        <v>0</v>
      </c>
      <c r="N766" s="215">
        <f>IF(OR(B766="",C766=""),"",IFERROR(IFERROR(INDEX(Vöruskrá!Q:Q,MATCH(B766,Vöruskrá!B:B,0)),0)*C766/100000,""))</f>
        <v>0</v>
      </c>
      <c r="O766" s="216">
        <f>IF(OR(B766="",C766=""),"",IFERROR(C766/1000*IFERROR(INDEX(Vöruskrá!R:R,MATCH(B766,Vöruskrá!B:B,0)),0)/1000,""))</f>
        <v>0</v>
      </c>
      <c r="P766" s="217"/>
      <c r="Q766" s="203"/>
      <c r="R766" s="27"/>
    </row>
    <row r="767" spans="1:18">
      <c r="A767" s="219"/>
      <c r="B767" s="219" t="s">
        <v>823</v>
      </c>
      <c r="C767" s="220">
        <v>500</v>
      </c>
      <c r="D767" s="214" t="str">
        <f>IF(B767="","",IFERROR(INDEX(Vöruskrá!F:F,MATCH(B767,Vöruskrá!B:B,0)),""))</f>
        <v>Tímian 100% (Thymus vulgaris L.).</v>
      </c>
      <c r="E767" s="214" t="str">
        <f>IF(B767="","",IFERROR(IF(INDEX(Vöruskrá!G:G,MATCH(B767,Vöruskrá!B:B,0))="","Engir skráðir",INDEX(Vöruskrá!G:G,MATCH(B767,Vöruskrá!B:B,0))),"Engir skráðir"))</f>
        <v>Engir skráðir</v>
      </c>
      <c r="F767" s="214" t="str">
        <f>IF(B767="","",IFERROR(INDEX(Vöruskrá!H:H,MATCH(B767,Vöruskrá!B:B,0)),""))</f>
        <v>Framleitt á svæði þar sem unnið er með glúten, fisk, krabbadýr, lindýr, mjólk, soja, sellerí, sinnep og sesam.</v>
      </c>
      <c r="G767" s="215">
        <f>IF(OR(B767="",C767=""),"",IFERROR(IFERROR(INDEX(Vöruskrá!J:J,MATCH(B767,Vöruskrá!B:B,0)),0)*C767/100000,""))</f>
        <v>1.425</v>
      </c>
      <c r="H767" s="215">
        <f>IF(OR(B767="",C767=""),"",IFERROR(IFERROR(INDEX(Vöruskrá!K:K,MATCH(B767,Vöruskrá!B:B,0)),0)*C767/100000,""))</f>
        <v>3.6999999999999998E-2</v>
      </c>
      <c r="I767" s="215">
        <f>IF(OR(B767="",C767=""),"",IFERROR(IFERROR(INDEX(Vöruskrá!L:L,MATCH(B767,Vöruskrá!B:B,0)),0)*C767/100000,""))</f>
        <v>1.35E-2</v>
      </c>
      <c r="J767" s="215">
        <f>IF(OR(B767="",C767=""),"",IFERROR(IFERROR(INDEX(Vöruskrá!M:M,MATCH(B767,Vöruskrá!B:B,0)),0)*C767/100000,""))</f>
        <v>0.13500000000000001</v>
      </c>
      <c r="K767" s="215">
        <f>IF(OR(B767="",C767=""),"",IFERROR(IFERROR(INDEX(Vöruskrá!N:N,MATCH(B767,Vöruskrá!B:B,0)),0)*C767/100000,""))</f>
        <v>8.5000000000000006E-3</v>
      </c>
      <c r="L767" s="215">
        <f>IF(OR(B767="",C767=""),"",IFERROR(IFERROR(INDEX(Vöruskrá!O:O,MATCH(B767,Vöruskrá!B:B,0)),0)*C767/100000,""))</f>
        <v>4.5499999999999999E-2</v>
      </c>
      <c r="M767" s="215">
        <f>IF(OR(B767="",C767=""),"",IFERROR(IFERROR(INDEX(Vöruskrá!P:P,MATCH(B767,Vöruskrá!B:B,0)),0)*C767/100000,""))</f>
        <v>5.0000000000000001E-4</v>
      </c>
      <c r="N767" s="215">
        <f>IF(OR(B767="",C767=""),"",IFERROR(IFERROR(INDEX(Vöruskrá!Q:Q,MATCH(B767,Vöruskrá!B:B,0)),0)*C767/100000,""))</f>
        <v>0</v>
      </c>
      <c r="O767" s="216">
        <f>IF(OR(B767="",C767=""),"",IFERROR(C767/1000*IFERROR(INDEX(Vöruskrá!R:R,MATCH(B767,Vöruskrá!B:B,0)),0)/1000,""))</f>
        <v>0</v>
      </c>
      <c r="P767" s="219"/>
      <c r="Q767" s="204"/>
      <c r="R767" s="6"/>
    </row>
    <row r="768" spans="1:18">
      <c r="A768" s="217"/>
      <c r="B768" s="217" t="s">
        <v>815</v>
      </c>
      <c r="C768" s="218">
        <v>500</v>
      </c>
      <c r="D768" s="214" t="str">
        <f>IF(B768="","",IFERROR(INDEX(Vöruskrá!F:F,MATCH(B768,Vöruskrá!B:B,0)),""))</f>
        <v>Oregano 100% (Origanum vulgare L.).</v>
      </c>
      <c r="E768" s="214" t="str">
        <f>IF(B768="","",IFERROR(IF(INDEX(Vöruskrá!G:G,MATCH(B768,Vöruskrá!B:B,0))="","Engir skráðir",INDEX(Vöruskrá!G:G,MATCH(B768,Vöruskrá!B:B,0))),"Engir skráðir"))</f>
        <v>Engir skráðir</v>
      </c>
      <c r="F768" s="214" t="str">
        <f>IF(B768="","",IFERROR(INDEX(Vöruskrá!H:H,MATCH(B768,Vöruskrá!B:B,0)),""))</f>
        <v>Framleitt á svæði þar sem unnið er með glúten, fisk, krabbadýr, lindýr, mjólk, soja, sellerí, sinnep og sesam.</v>
      </c>
      <c r="G768" s="215">
        <f>IF(OR(B768="",C768=""),"",IFERROR(IFERROR(INDEX(Vöruskrá!J:J,MATCH(B768,Vöruskrá!B:B,0)),0)*C768/100000,""))</f>
        <v>2.4</v>
      </c>
      <c r="H768" s="215">
        <f>IF(OR(B768="",C768=""),"",IFERROR(IFERROR(INDEX(Vöruskrá!K:K,MATCH(B768,Vöruskrá!B:B,0)),0)*C768/100000,""))</f>
        <v>0.05</v>
      </c>
      <c r="I768" s="215">
        <f>IF(OR(B768="",C768=""),"",IFERROR(IFERROR(INDEX(Vöruskrá!L:L,MATCH(B768,Vöruskrá!B:B,0)),0)*C768/100000,""))</f>
        <v>1.35E-2</v>
      </c>
      <c r="J768" s="215">
        <f>IF(OR(B768="",C768=""),"",IFERROR(IFERROR(INDEX(Vöruskrá!M:M,MATCH(B768,Vöruskrá!B:B,0)),0)*C768/100000,""))</f>
        <v>0.32</v>
      </c>
      <c r="K768" s="215">
        <f>IF(OR(B768="",C768=""),"",IFERROR(IFERROR(INDEX(Vöruskrá!N:N,MATCH(B768,Vöruskrá!B:B,0)),0)*C768/100000,""))</f>
        <v>2.0500000000000001E-2</v>
      </c>
      <c r="L768" s="215">
        <f>IF(OR(B768="",C768=""),"",IFERROR(IFERROR(INDEX(Vöruskrá!O:O,MATCH(B768,Vöruskrá!B:B,0)),0)*C768/100000,""))</f>
        <v>5.5E-2</v>
      </c>
      <c r="M768" s="215">
        <f>IF(OR(B768="",C768=""),"",IFERROR(IFERROR(INDEX(Vöruskrá!P:P,MATCH(B768,Vöruskrá!B:B,0)),0)*C768/100000,""))</f>
        <v>0</v>
      </c>
      <c r="N768" s="215">
        <f>IF(OR(B768="",C768=""),"",IFERROR(IFERROR(INDEX(Vöruskrá!Q:Q,MATCH(B768,Vöruskrá!B:B,0)),0)*C768/100000,""))</f>
        <v>0</v>
      </c>
      <c r="O768" s="216">
        <f>IF(OR(B768="",C768=""),"",IFERROR(C768/1000*IFERROR(INDEX(Vöruskrá!R:R,MATCH(B768,Vöruskrá!B:B,0)),0)/1000,""))</f>
        <v>0</v>
      </c>
      <c r="P768" s="217"/>
      <c r="Q768" s="203"/>
      <c r="R768" s="27"/>
    </row>
    <row r="769" spans="1:18">
      <c r="A769" s="219"/>
      <c r="B769" s="219" t="s">
        <v>299</v>
      </c>
      <c r="C769" s="220">
        <v>1000</v>
      </c>
      <c r="D769" s="214" t="str">
        <f>IF(B769="","",IFERROR(INDEX(Vöruskrá!F:F,MATCH(B769,Vöruskrá!B:B,0)),""))</f>
        <v>Salt (salt, kekkjavarnarefni E535, lyftiefni E500).</v>
      </c>
      <c r="E769" s="214" t="str">
        <f>IF(B769="","",IFERROR(IF(INDEX(Vöruskrá!G:G,MATCH(B769,Vöruskrá!B:B,0))="","Engir skráðir",INDEX(Vöruskrá!G:G,MATCH(B769,Vöruskrá!B:B,0))),"Engir skráðir"))</f>
        <v>Engir skráðir</v>
      </c>
      <c r="F769" s="214" t="str">
        <f>IF(B769="","",IFERROR(INDEX(Vöruskrá!H:H,MATCH(B769,Vöruskrá!B:B,0)),""))</f>
        <v>Framleitt á svæði þar sem unnið er með mjólk, glúten, egg, sesam, sellerí, soja og sinnep.</v>
      </c>
      <c r="G769" s="215">
        <f>IF(OR(B769="",C769=""),"",IFERROR(IFERROR(INDEX(Vöruskrá!J:J,MATCH(B769,Vöruskrá!B:B,0)),0)*C769/100000,""))</f>
        <v>0</v>
      </c>
      <c r="H769" s="215">
        <f>IF(OR(B769="",C769=""),"",IFERROR(IFERROR(INDEX(Vöruskrá!K:K,MATCH(B769,Vöruskrá!B:B,0)),0)*C769/100000,""))</f>
        <v>0</v>
      </c>
      <c r="I769" s="215">
        <f>IF(OR(B769="",C769=""),"",IFERROR(IFERROR(INDEX(Vöruskrá!L:L,MATCH(B769,Vöruskrá!B:B,0)),0)*C769/100000,""))</f>
        <v>0</v>
      </c>
      <c r="J769" s="215">
        <f>IF(OR(B769="",C769=""),"",IFERROR(IFERROR(INDEX(Vöruskrá!M:M,MATCH(B769,Vöruskrá!B:B,0)),0)*C769/100000,""))</f>
        <v>0</v>
      </c>
      <c r="K769" s="215">
        <f>IF(OR(B769="",C769=""),"",IFERROR(IFERROR(INDEX(Vöruskrá!N:N,MATCH(B769,Vöruskrá!B:B,0)),0)*C769/100000,""))</f>
        <v>0</v>
      </c>
      <c r="L769" s="215">
        <f>IF(OR(B769="",C769=""),"",IFERROR(IFERROR(INDEX(Vöruskrá!O:O,MATCH(B769,Vöruskrá!B:B,0)),0)*C769/100000,""))</f>
        <v>0</v>
      </c>
      <c r="M769" s="215">
        <f>IF(OR(B769="",C769=""),"",IFERROR(IFERROR(INDEX(Vöruskrá!P:P,MATCH(B769,Vöruskrá!B:B,0)),0)*C769/100000,""))</f>
        <v>1</v>
      </c>
      <c r="N769" s="215">
        <f>IF(OR(B769="",C769=""),"",IFERROR(IFERROR(INDEX(Vöruskrá!Q:Q,MATCH(B769,Vöruskrá!B:B,0)),0)*C769/100000,""))</f>
        <v>0</v>
      </c>
      <c r="O769" s="216">
        <f>IF(OR(B769="",C769=""),"",IFERROR(C769/1000*IFERROR(INDEX(Vöruskrá!R:R,MATCH(B769,Vöruskrá!B:B,0)),0)/1000,""))</f>
        <v>0</v>
      </c>
      <c r="P769" s="219"/>
      <c r="Q769" s="204"/>
      <c r="R769" s="6"/>
    </row>
    <row r="770" spans="1:18">
      <c r="A770" s="217"/>
      <c r="B770" s="217" t="s">
        <v>819</v>
      </c>
      <c r="C770" s="218">
        <v>500</v>
      </c>
      <c r="D770" s="214" t="str">
        <f>IF(B770="","",IFERROR(INDEX(Vöruskrá!F:F,MATCH(B770,Vöruskrá!B:B,0)),""))</f>
        <v>Svartur pipar 100% (Piper nigrum), hitaþurrkað.</v>
      </c>
      <c r="E770" s="214" t="str">
        <f>IF(B770="","",IFERROR(IF(INDEX(Vöruskrá!G:G,MATCH(B770,Vöruskrá!B:B,0))="","Engir skráðir",INDEX(Vöruskrá!G:G,MATCH(B770,Vöruskrá!B:B,0))),"Engir skráðir"))</f>
        <v>Engir skráðir</v>
      </c>
      <c r="F770" s="214" t="str">
        <f>IF(B770="","",IFERROR(INDEX(Vöruskrá!H:H,MATCH(B770,Vöruskrá!B:B,0)),""))</f>
        <v>Framleitt á svæði þar sem unnið er með glúten, fisk, krabbadýr, lindýr, mjólk, soja, sellerí, sinnep og sesam.</v>
      </c>
      <c r="G770" s="215">
        <f>IF(OR(B770="",C770=""),"",IFERROR(IFERROR(INDEX(Vöruskrá!J:J,MATCH(B770,Vöruskrá!B:B,0)),0)*C770/100000,""))</f>
        <v>1.93</v>
      </c>
      <c r="H770" s="215">
        <f>IF(OR(B770="",C770=""),"",IFERROR(IFERROR(INDEX(Vöruskrá!K:K,MATCH(B770,Vöruskrá!B:B,0)),0)*C770/100000,""))</f>
        <v>1.6500000000000001E-2</v>
      </c>
      <c r="I770" s="215">
        <f>IF(OR(B770="",C770=""),"",IFERROR(IFERROR(INDEX(Vöruskrá!L:L,MATCH(B770,Vöruskrá!B:B,0)),0)*C770/100000,""))</f>
        <v>5.0000000000000001E-3</v>
      </c>
      <c r="J770" s="215">
        <f>IF(OR(B770="",C770=""),"",IFERROR(IFERROR(INDEX(Vöruskrá!M:M,MATCH(B770,Vöruskrá!B:B,0)),0)*C770/100000,""))</f>
        <v>0.32500000000000001</v>
      </c>
      <c r="K770" s="215">
        <f>IF(OR(B770="",C770=""),"",IFERROR(IFERROR(INDEX(Vöruskrá!N:N,MATCH(B770,Vöruskrá!B:B,0)),0)*C770/100000,""))</f>
        <v>3.0000000000000001E-3</v>
      </c>
      <c r="L770" s="215">
        <f>IF(OR(B770="",C770=""),"",IFERROR(IFERROR(INDEX(Vöruskrá!O:O,MATCH(B770,Vöruskrá!B:B,0)),0)*C770/100000,""))</f>
        <v>5.5E-2</v>
      </c>
      <c r="M770" s="215">
        <f>IF(OR(B770="",C770=""),"",IFERROR(IFERROR(INDEX(Vöruskrá!P:P,MATCH(B770,Vöruskrá!B:B,0)),0)*C770/100000,""))</f>
        <v>5.0000000000000001E-4</v>
      </c>
      <c r="N770" s="215">
        <f>IF(OR(B770="",C770=""),"",IFERROR(IFERROR(INDEX(Vöruskrá!Q:Q,MATCH(B770,Vöruskrá!B:B,0)),0)*C770/100000,""))</f>
        <v>0</v>
      </c>
      <c r="O770" s="216">
        <f>IF(OR(B770="",C770=""),"",IFERROR(C770/1000*IFERROR(INDEX(Vöruskrá!R:R,MATCH(B770,Vöruskrá!B:B,0)),0)/1000,""))</f>
        <v>0</v>
      </c>
      <c r="P770" s="217"/>
      <c r="Q770" s="203"/>
      <c r="R770" s="27"/>
    </row>
    <row r="771" spans="1:18">
      <c r="A771" s="219"/>
      <c r="B771" s="219" t="s">
        <v>833</v>
      </c>
      <c r="C771" s="220">
        <v>2000</v>
      </c>
      <c r="D771" s="214" t="str">
        <f>IF(B771="","",IFERROR(INDEX(Vöruskrá!F:F,MATCH(B771,Vöruskrá!B:B,0)),""))</f>
        <v>Þykktur sítrónusafi, vatn.</v>
      </c>
      <c r="E771" s="214" t="str">
        <f>IF(B771="","",IFERROR(IF(INDEX(Vöruskrá!G:G,MATCH(B771,Vöruskrá!B:B,0))="","Engir skráðir",INDEX(Vöruskrá!G:G,MATCH(B771,Vöruskrá!B:B,0))),"Engir skráðir"))</f>
        <v>Engir skráðir</v>
      </c>
      <c r="F771" s="214">
        <f>IF(B771="","",IFERROR(INDEX(Vöruskrá!H:H,MATCH(B771,Vöruskrá!B:B,0)),""))</f>
        <v>0</v>
      </c>
      <c r="G771" s="215">
        <f>IF(OR(B771="",C771=""),"",IFERROR(IFERROR(INDEX(Vöruskrá!J:J,MATCH(B771,Vöruskrá!B:B,0)),0)*C771/100000,""))</f>
        <v>0.62</v>
      </c>
      <c r="H771" s="215">
        <f>IF(OR(B771="",C771=""),"",IFERROR(IFERROR(INDEX(Vöruskrá!K:K,MATCH(B771,Vöruskrá!B:B,0)),0)*C771/100000,""))</f>
        <v>4.0000000000000001E-3</v>
      </c>
      <c r="I771" s="215">
        <f>IF(OR(B771="",C771=""),"",IFERROR(IFERROR(INDEX(Vöruskrá!L:L,MATCH(B771,Vöruskrá!B:B,0)),0)*C771/100000,""))</f>
        <v>0</v>
      </c>
      <c r="J771" s="215">
        <f>IF(OR(B771="",C771=""),"",IFERROR(IFERROR(INDEX(Vöruskrá!M:M,MATCH(B771,Vöruskrá!B:B,0)),0)*C771/100000,""))</f>
        <v>0.13800000000000001</v>
      </c>
      <c r="K771" s="215">
        <f>IF(OR(B771="",C771=""),"",IFERROR(IFERROR(INDEX(Vöruskrá!N:N,MATCH(B771,Vöruskrá!B:B,0)),0)*C771/100000,""))</f>
        <v>4.8000000000000001E-2</v>
      </c>
      <c r="L771" s="215">
        <f>IF(OR(B771="",C771=""),"",IFERROR(IFERROR(INDEX(Vöruskrá!O:O,MATCH(B771,Vöruskrá!B:B,0)),0)*C771/100000,""))</f>
        <v>0</v>
      </c>
      <c r="M771" s="215">
        <f>IF(OR(B771="",C771=""),"",IFERROR(IFERROR(INDEX(Vöruskrá!P:P,MATCH(B771,Vöruskrá!B:B,0)),0)*C771/100000,""))</f>
        <v>0</v>
      </c>
      <c r="N771" s="215">
        <f>IF(OR(B771="",C771=""),"",IFERROR(IFERROR(INDEX(Vöruskrá!Q:Q,MATCH(B771,Vöruskrá!B:B,0)),0)*C771/100000,""))</f>
        <v>0</v>
      </c>
      <c r="O771" s="216">
        <f>IF(OR(B771="",C771=""),"",IFERROR(C771/1000*IFERROR(INDEX(Vöruskrá!R:R,MATCH(B771,Vöruskrá!B:B,0)),0)/1000,""))</f>
        <v>0</v>
      </c>
      <c r="P771" s="219"/>
      <c r="Q771" s="204"/>
      <c r="R771" s="6"/>
    </row>
    <row r="772" spans="1:18">
      <c r="A772" s="217"/>
      <c r="B772" s="217" t="s">
        <v>1017</v>
      </c>
      <c r="C772" s="218">
        <v>500</v>
      </c>
      <c r="D772" s="214" t="str">
        <f>IF(B772="","",IFERROR(INDEX(Vöruskrá!F:F,MATCH(B772,Vöruskrá!B:B,0)),""))</f>
        <v>Hvítlaukur</v>
      </c>
      <c r="E772" s="214" t="str">
        <f>IF(B772="","",IFERROR(IF(INDEX(Vöruskrá!G:G,MATCH(B772,Vöruskrá!B:B,0))="","Engir skráðir",INDEX(Vöruskrá!G:G,MATCH(B772,Vöruskrá!B:B,0))),"Engir skráðir"))</f>
        <v>Engir skráðir</v>
      </c>
      <c r="F772" s="214">
        <f>IF(B772="","",IFERROR(INDEX(Vöruskrá!H:H,MATCH(B772,Vöruskrá!B:B,0)),""))</f>
        <v>0</v>
      </c>
      <c r="G772" s="215">
        <f>IF(OR(B772="",C772=""),"",IFERROR(IFERROR(INDEX(Vöruskrá!J:J,MATCH(B772,Vöruskrá!B:B,0)),0)*C772/100000,""))</f>
        <v>0.745</v>
      </c>
      <c r="H772" s="215">
        <f>IF(OR(B772="",C772=""),"",IFERROR(IFERROR(INDEX(Vöruskrá!K:K,MATCH(B772,Vöruskrá!B:B,0)),0)*C772/100000,""))</f>
        <v>2.5000000000000001E-3</v>
      </c>
      <c r="I772" s="215">
        <f>IF(OR(B772="",C772=""),"",IFERROR(IFERROR(INDEX(Vöruskrá!L:L,MATCH(B772,Vöruskrá!B:B,0)),0)*C772/100000,""))</f>
        <v>5.0000000000000001E-4</v>
      </c>
      <c r="J772" s="215">
        <f>IF(OR(B772="",C772=""),"",IFERROR(IFERROR(INDEX(Vöruskrá!M:M,MATCH(B772,Vöruskrá!B:B,0)),0)*C772/100000,""))</f>
        <v>0.16550000000000001</v>
      </c>
      <c r="K772" s="215">
        <f>IF(OR(B772="",C772=""),"",IFERROR(IFERROR(INDEX(Vöruskrá!N:N,MATCH(B772,Vöruskrá!B:B,0)),0)*C772/100000,""))</f>
        <v>5.0000000000000001E-3</v>
      </c>
      <c r="L772" s="215">
        <f>IF(OR(B772="",C772=""),"",IFERROR(IFERROR(INDEX(Vöruskrá!O:O,MATCH(B772,Vöruskrá!B:B,0)),0)*C772/100000,""))</f>
        <v>3.2000000000000001E-2</v>
      </c>
      <c r="M772" s="215">
        <f>IF(OR(B772="",C772=""),"",IFERROR(IFERROR(INDEX(Vöruskrá!P:P,MATCH(B772,Vöruskrá!B:B,0)),0)*C772/100000,""))</f>
        <v>0</v>
      </c>
      <c r="N772" s="215">
        <f>IF(OR(B772="",C772=""),"",IFERROR(IFERROR(INDEX(Vöruskrá!Q:Q,MATCH(B772,Vöruskrá!B:B,0)),0)*C772/100000,""))</f>
        <v>1.0500000000000001E-2</v>
      </c>
      <c r="O772" s="216">
        <f>IF(OR(B772="",C772=""),"",IFERROR(C772/1000*IFERROR(INDEX(Vöruskrá!R:R,MATCH(B772,Vöruskrá!B:B,0)),0)/1000,""))</f>
        <v>0</v>
      </c>
      <c r="P772" s="217"/>
      <c r="Q772" s="250"/>
      <c r="R772" s="251"/>
    </row>
    <row r="773" spans="1:18" ht="65">
      <c r="A773" s="176" t="s">
        <v>3803</v>
      </c>
      <c r="B773" s="176"/>
      <c r="C773" s="177"/>
      <c r="D773" s="211" t="str">
        <f>_xlfn.TEXTJOIN(" | ",TRUE,D774:D781)</f>
        <v>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v>
      </c>
      <c r="E773" s="211" t="str" cm="1">
        <f t="array" ref="E773">IFERROR(_xlfn.TEXTJOIN(", ",TRUE,_xlfn.UNIQUE(_xlfn._xlws.FILTER(E774:E781,(E774:E781&lt;&gt;"Engir skráðir")*(E774:E781&lt;&gt;"")))),"Engir skráðir")</f>
        <v>Glúten (hveiti)., Glúten (hveiti, bygg)., Engir, Sinnep</v>
      </c>
      <c r="F773" s="211"/>
      <c r="G773" s="212">
        <f>IFERROR(SUM(G774:G781)/(SUM($C$774:$C$781)/100000),"")</f>
        <v>248.57</v>
      </c>
      <c r="H773" s="212">
        <f>IFERROR(SUM(H774:H781)/(SUM($C$774:$C$781)/100000),"")</f>
        <v>16.296500000000002</v>
      </c>
      <c r="I773" s="212">
        <f>IFERROR(SUM(I774:I781)/(SUM($C$774:$C$781)/100000),"")</f>
        <v>1.3809999999999998</v>
      </c>
      <c r="J773" s="212">
        <f>IFERROR(SUM(J774:J781)/(SUM($C$774:$C$781)/100000),"")</f>
        <v>24.282</v>
      </c>
      <c r="K773" s="212">
        <f>IFERROR(SUM(K774:K781)/(SUM($C$774:$C$781)/100000),"")</f>
        <v>4.851</v>
      </c>
      <c r="L773" s="212">
        <f>IFERROR(SUM(L774:L781)/(SUM($C$774:$C$781)/100000),"")</f>
        <v>3.9860000000000002</v>
      </c>
      <c r="M773" s="212">
        <f>IFERROR(SUM(M774:M781)/(SUM($C$774:$C$781)/100000),"")</f>
        <v>1.5405</v>
      </c>
      <c r="N773" s="212">
        <f>IFERROR(SUM(N774:N781)/(SUM($C$774:$C$781)/100000),"")</f>
        <v>2.194</v>
      </c>
      <c r="O773" s="213" t="str">
        <f>IF(OR(B773="",C773=""),"",IFERROR(C773/1000*IFERROR(INDEX(Vöruskrá!R:R,MATCH(B773,Vöruskrá!B:B,0)),0)/1000,""))</f>
        <v/>
      </c>
      <c r="P773" s="245" t="s">
        <v>3804</v>
      </c>
      <c r="Q773" s="248" t="s">
        <v>3967</v>
      </c>
      <c r="R773" s="247" t="s">
        <v>3968</v>
      </c>
    </row>
    <row r="774" spans="1:18">
      <c r="A774" s="217"/>
      <c r="B774" s="217" t="s">
        <v>510</v>
      </c>
      <c r="C774" s="218">
        <v>50000</v>
      </c>
      <c r="D774" s="214" t="str">
        <f>IF(B774="","",IFERROR(INDEX(Vöruskrá!F:F,MATCH(B774,Vöruskrá!B:B,0)),""))</f>
        <v>Grænmeti (kartöflur, brokkolí, gulrætur, baunir), **hveiti**mjöl, sólblómaolía, **hveiti**semólína, laukur, borðsalt, sterkja, dextrósi, gerextrakt, ger, sykur, krydd, repjuolía, joðbætt salt (salt, kalíumjoðíð), kryddjurtir.</v>
      </c>
      <c r="E774" s="214" t="str">
        <f>IF(B774="","",IFERROR(IF(INDEX(Vöruskrá!G:G,MATCH(B774,Vöruskrá!B:B,0))="","Engir skráðir",INDEX(Vöruskrá!G:G,MATCH(B774,Vöruskrá!B:B,0))),"Engir skráðir"))</f>
        <v>Glúten (hveiti).</v>
      </c>
      <c r="F774" s="214">
        <f>IF(B774="","",IFERROR(INDEX(Vöruskrá!H:H,MATCH(B774,Vöruskrá!B:B,0)),""))</f>
        <v>0</v>
      </c>
      <c r="G774" s="215">
        <f>IF(OR(B774="",C774=""),"",IFERROR(IFERROR(INDEX(Vöruskrá!J:J,MATCH(B774,Vöruskrá!B:B,0)),0)*C774/100000,""))</f>
        <v>88.5</v>
      </c>
      <c r="H774" s="215">
        <f>IF(OR(B774="",C774=""),"",IFERROR(IFERROR(INDEX(Vöruskrá!K:K,MATCH(B774,Vöruskrá!B:B,0)),0)*C774/100000,""))</f>
        <v>4.1500000000000004</v>
      </c>
      <c r="I774" s="215">
        <f>IF(OR(B774="",C774=""),"",IFERROR(IFERROR(INDEX(Vöruskrá!L:L,MATCH(B774,Vöruskrá!B:B,0)),0)*C774/100000,""))</f>
        <v>0.5</v>
      </c>
      <c r="J774" s="215">
        <f>IF(OR(B774="",C774=""),"",IFERROR(IFERROR(INDEX(Vöruskrá!M:M,MATCH(B774,Vöruskrá!B:B,0)),0)*C774/100000,""))</f>
        <v>10</v>
      </c>
      <c r="K774" s="215">
        <f>IF(OR(B774="",C774=""),"",IFERROR(IFERROR(INDEX(Vöruskrá!N:N,MATCH(B774,Vöruskrá!B:B,0)),0)*C774/100000,""))</f>
        <v>2</v>
      </c>
      <c r="L774" s="215">
        <f>IF(OR(B774="",C774=""),"",IFERROR(IFERROR(INDEX(Vöruskrá!O:O,MATCH(B774,Vöruskrá!B:B,0)),0)*C774/100000,""))</f>
        <v>1.9</v>
      </c>
      <c r="M774" s="215">
        <f>IF(OR(B774="",C774=""),"",IFERROR(IFERROR(INDEX(Vöruskrá!P:P,MATCH(B774,Vöruskrá!B:B,0)),0)*C774/100000,""))</f>
        <v>0.7</v>
      </c>
      <c r="N774" s="215">
        <f>IF(OR(B774="",C774=""),"",IFERROR(IFERROR(INDEX(Vöruskrá!Q:Q,MATCH(B774,Vöruskrá!B:B,0)),0)*C774/100000,""))</f>
        <v>1.75</v>
      </c>
      <c r="O774" s="216">
        <f>IF(OR(B774="",C774=""),"",IFERROR(C774/1000*IFERROR(INDEX(Vöruskrá!R:R,MATCH(B774,Vöruskrá!B:B,0)),0)/1000,""))</f>
        <v>0</v>
      </c>
      <c r="P774" s="217"/>
      <c r="Q774" s="252"/>
      <c r="R774" s="253"/>
    </row>
    <row r="775" spans="1:18">
      <c r="A775" s="219"/>
      <c r="B775" s="219" t="s">
        <v>463</v>
      </c>
      <c r="C775" s="220">
        <v>20000</v>
      </c>
      <c r="D775" s="214" t="str">
        <f>IF(B775="","",IFERROR(INDEX(Vöruskrá!F:F,MATCH(B775,Vöruskrá!B:B,0)),""))</f>
        <v>**Hveiti**mjöl*, vatn, heilkorna **hveiti**súrdeig 4% (heilkorna gerjað **hveiti**mjöl*, vatn), ger*, extra virgin ólífuolía 1,3%*, salt, **bygg**maltmjöl*, **hveiti**glúten*. *Lífrænt.</v>
      </c>
      <c r="E775" s="214" t="str">
        <f>IF(B775="","",IFERROR(IF(INDEX(Vöruskrá!G:G,MATCH(B775,Vöruskrá!B:B,0))="","Engir skráðir",INDEX(Vöruskrá!G:G,MATCH(B775,Vöruskrá!B:B,0))),"Engir skráðir"))</f>
        <v>Glúten (hveiti, bygg).</v>
      </c>
      <c r="F775" s="214" t="str">
        <f>IF(B775="","",IFERROR(INDEX(Vöruskrá!H:H,MATCH(B775,Vöruskrá!B:B,0)),""))</f>
        <v>Getur innihaldið snefil af soja, egg, mjólk, sesam, sinnep</v>
      </c>
      <c r="G775" s="215">
        <f>IF(OR(B775="",C775=""),"",IFERROR(IFERROR(INDEX(Vöruskrá!J:J,MATCH(B775,Vöruskrá!B:B,0)),0)*C775/100000,""))</f>
        <v>48.4</v>
      </c>
      <c r="H775" s="215">
        <f>IF(OR(B775="",C775=""),"",IFERROR(IFERROR(INDEX(Vöruskrá!K:K,MATCH(B775,Vöruskrá!B:B,0)),0)*C775/100000,""))</f>
        <v>0.5</v>
      </c>
      <c r="I775" s="215">
        <f>IF(OR(B775="",C775=""),"",IFERROR(IFERROR(INDEX(Vöruskrá!L:L,MATCH(B775,Vöruskrá!B:B,0)),0)*C775/100000,""))</f>
        <v>0.08</v>
      </c>
      <c r="J775" s="215">
        <f>IF(OR(B775="",C775=""),"",IFERROR(IFERROR(INDEX(Vöruskrá!M:M,MATCH(B775,Vöruskrá!B:B,0)),0)*C775/100000,""))</f>
        <v>8.8000000000000007</v>
      </c>
      <c r="K775" s="215">
        <f>IF(OR(B775="",C775=""),"",IFERROR(IFERROR(INDEX(Vöruskrá!N:N,MATCH(B775,Vöruskrá!B:B,0)),0)*C775/100000,""))</f>
        <v>0.12</v>
      </c>
      <c r="L775" s="215">
        <f>IF(OR(B775="",C775=""),"",IFERROR(IFERROR(INDEX(Vöruskrá!O:O,MATCH(B775,Vöruskrá!B:B,0)),0)*C775/100000,""))</f>
        <v>1.88</v>
      </c>
      <c r="M775" s="215">
        <f>IF(OR(B775="",C775=""),"",IFERROR(IFERROR(INDEX(Vöruskrá!P:P,MATCH(B775,Vöruskrá!B:B,0)),0)*C775/100000,""))</f>
        <v>0.26</v>
      </c>
      <c r="N775" s="215">
        <f>IF(OR(B775="",C775=""),"",IFERROR(IFERROR(INDEX(Vöruskrá!Q:Q,MATCH(B775,Vöruskrá!B:B,0)),0)*C775/100000,""))</f>
        <v>0.36</v>
      </c>
      <c r="O775" s="216">
        <f>IF(OR(B775="",C775=""),"",IFERROR(C775/1000*IFERROR(INDEX(Vöruskrá!R:R,MATCH(B775,Vöruskrá!B:B,0)),0)/1000,""))</f>
        <v>0</v>
      </c>
      <c r="P775" s="219"/>
      <c r="Q775" s="204"/>
      <c r="R775" s="6"/>
    </row>
    <row r="776" spans="1:18">
      <c r="A776" s="217"/>
      <c r="B776" s="217" t="s">
        <v>627</v>
      </c>
      <c r="C776" s="218">
        <v>8000</v>
      </c>
      <c r="D776" s="214" t="str">
        <f>IF(B776="","",IFERROR(INDEX(Vöruskrá!F:F,MATCH(B776,Vöruskrá!B:B,0)),""))</f>
        <v>Hvítkál (64%), gulrætur (13%), ananas, gúrka (8%), appelsínusósa (sykur, vatn, sítrónusýra E330, bragðefni, bindiefni E440, rotvarnarefni E202, E211)</v>
      </c>
      <c r="E776" s="214" t="str">
        <f>IF(B776="","",IFERROR(IF(INDEX(Vöruskrá!G:G,MATCH(B776,Vöruskrá!B:B,0))="","Engir skráðir",INDEX(Vöruskrá!G:G,MATCH(B776,Vöruskrá!B:B,0))),"Engir skráðir"))</f>
        <v>Engir skráðir</v>
      </c>
      <c r="F776" s="214">
        <f>IF(B776="","",IFERROR(INDEX(Vöruskrá!H:H,MATCH(B776,Vöruskrá!B:B,0)),""))</f>
        <v>0</v>
      </c>
      <c r="G776" s="215">
        <f>IF(OR(B776="",C776=""),"",IFERROR(IFERROR(INDEX(Vöruskrá!J:J,MATCH(B776,Vöruskrá!B:B,0)),0)*C776/100000,""))</f>
        <v>4</v>
      </c>
      <c r="H776" s="215">
        <f>IF(OR(B776="",C776=""),"",IFERROR(IFERROR(INDEX(Vöruskrá!K:K,MATCH(B776,Vöruskrá!B:B,0)),0)*C776/100000,""))</f>
        <v>1.6E-2</v>
      </c>
      <c r="I776" s="215">
        <f>IF(OR(B776="",C776=""),"",IFERROR(IFERROR(INDEX(Vöruskrá!L:L,MATCH(B776,Vöruskrá!B:B,0)),0)*C776/100000,""))</f>
        <v>0</v>
      </c>
      <c r="J776" s="215">
        <f>IF(OR(B776="",C776=""),"",IFERROR(IFERROR(INDEX(Vöruskrá!M:M,MATCH(B776,Vöruskrá!B:B,0)),0)*C776/100000,""))</f>
        <v>0.79200000000000004</v>
      </c>
      <c r="K776" s="215">
        <f>IF(OR(B776="",C776=""),"",IFERROR(IFERROR(INDEX(Vöruskrá!N:N,MATCH(B776,Vöruskrá!B:B,0)),0)*C776/100000,""))</f>
        <v>0.77600000000000002</v>
      </c>
      <c r="L776" s="215">
        <f>IF(OR(B776="",C776=""),"",IFERROR(IFERROR(INDEX(Vöruskrá!O:O,MATCH(B776,Vöruskrá!B:B,0)),0)*C776/100000,""))</f>
        <v>0.08</v>
      </c>
      <c r="M776" s="215">
        <f>IF(OR(B776="",C776=""),"",IFERROR(IFERROR(INDEX(Vöruskrá!P:P,MATCH(B776,Vöruskrá!B:B,0)),0)*C776/100000,""))</f>
        <v>0</v>
      </c>
      <c r="N776" s="215">
        <f>IF(OR(B776="",C776=""),"",IFERROR(IFERROR(INDEX(Vöruskrá!Q:Q,MATCH(B776,Vöruskrá!B:B,0)),0)*C776/100000,""))</f>
        <v>0</v>
      </c>
      <c r="O776" s="216">
        <f>IF(OR(B776="",C776=""),"",IFERROR(C776/1000*IFERROR(INDEX(Vöruskrá!R:R,MATCH(B776,Vöruskrá!B:B,0)),0)/1000,""))</f>
        <v>0</v>
      </c>
      <c r="P776" s="217"/>
      <c r="Q776" s="203"/>
      <c r="R776" s="27"/>
    </row>
    <row r="777" spans="1:18">
      <c r="A777" s="219"/>
      <c r="B777" s="219" t="s">
        <v>500</v>
      </c>
      <c r="C777" s="220">
        <v>7000</v>
      </c>
      <c r="D777" s="214" t="str">
        <f>IF(B777="","",IFERROR(INDEX(Vöruskrá!F:F,MATCH(B777,Vöruskrá!B:B,0)),""))</f>
        <v>Ferskir tómatar</v>
      </c>
      <c r="E777" s="214" t="str">
        <f>IF(B777="","",IFERROR(IF(INDEX(Vöruskrá!G:G,MATCH(B777,Vöruskrá!B:B,0))="","Engir skráðir",INDEX(Vöruskrá!G:G,MATCH(B777,Vöruskrá!B:B,0))),"Engir skráðir"))</f>
        <v>Engir</v>
      </c>
      <c r="F777" s="214">
        <f>IF(B777="","",IFERROR(INDEX(Vöruskrá!H:H,MATCH(B777,Vöruskrá!B:B,0)),""))</f>
        <v>0</v>
      </c>
      <c r="G777" s="215">
        <f>IF(OR(B777="",C777=""),"",IFERROR(IFERROR(INDEX(Vöruskrá!J:J,MATCH(B777,Vöruskrá!B:B,0)),0)*C777/100000,""))</f>
        <v>1.26</v>
      </c>
      <c r="H777" s="215">
        <f>IF(OR(B777="",C777=""),"",IFERROR(IFERROR(INDEX(Vöruskrá!K:K,MATCH(B777,Vöruskrá!B:B,0)),0)*C777/100000,""))</f>
        <v>1.4E-2</v>
      </c>
      <c r="I777" s="215">
        <f>IF(OR(B777="",C777=""),"",IFERROR(IFERROR(INDEX(Vöruskrá!L:L,MATCH(B777,Vöruskrá!B:B,0)),0)*C777/100000,""))</f>
        <v>0</v>
      </c>
      <c r="J777" s="215">
        <f>IF(OR(B777="",C777=""),"",IFERROR(IFERROR(INDEX(Vöruskrá!M:M,MATCH(B777,Vöruskrá!B:B,0)),0)*C777/100000,""))</f>
        <v>0.27300000000000002</v>
      </c>
      <c r="K777" s="215">
        <f>IF(OR(B777="",C777=""),"",IFERROR(IFERROR(INDEX(Vöruskrá!N:N,MATCH(B777,Vöruskrá!B:B,0)),0)*C777/100000,""))</f>
        <v>0.182</v>
      </c>
      <c r="L777" s="215">
        <f>IF(OR(B777="",C777=""),"",IFERROR(IFERROR(INDEX(Vöruskrá!O:O,MATCH(B777,Vöruskrá!B:B,0)),0)*C777/100000,""))</f>
        <v>6.3E-2</v>
      </c>
      <c r="M777" s="215">
        <f>IF(OR(B777="",C777=""),"",IFERROR(IFERROR(INDEX(Vöruskrá!P:P,MATCH(B777,Vöruskrá!B:B,0)),0)*C777/100000,""))</f>
        <v>0</v>
      </c>
      <c r="N777" s="215">
        <f>IF(OR(B777="",C777=""),"",IFERROR(IFERROR(INDEX(Vöruskrá!Q:Q,MATCH(B777,Vöruskrá!B:B,0)),0)*C777/100000,""))</f>
        <v>8.4000000000000005E-2</v>
      </c>
      <c r="O777" s="216">
        <f>IF(OR(B777="",C777=""),"",IFERROR(C777/1000*IFERROR(INDEX(Vöruskrá!R:R,MATCH(B777,Vöruskrá!B:B,0)),0)/1000,""))</f>
        <v>0</v>
      </c>
      <c r="P777" s="219"/>
      <c r="Q777" s="204"/>
      <c r="R777" s="6"/>
    </row>
    <row r="778" spans="1:18">
      <c r="A778" s="217"/>
      <c r="B778" s="217" t="s">
        <v>1405</v>
      </c>
      <c r="C778" s="218">
        <v>8000</v>
      </c>
      <c r="D778" s="214" t="str">
        <f>IF(B778="","",IFERROR(INDEX(Vöruskrá!F:F,MATCH(B778,Vöruskrá!B:B,0)),""))</f>
        <v>Repjuolía, vatn, sykur, edik, dijon **sinnep** (vatn, **sinnep**sfræ (19%), edik, pipar, túrmerik, sýrustillir (E330)), salt, umbreytt sterkja, rotvarnarefni (E202), bindiefni (E415, E412)</v>
      </c>
      <c r="E778" s="214" t="str">
        <f>IF(B778="","",IFERROR(IF(INDEX(Vöruskrá!G:G,MATCH(B778,Vöruskrá!B:B,0))="","Engir skráðir",INDEX(Vöruskrá!G:G,MATCH(B778,Vöruskrá!B:B,0))),"Engir skráðir"))</f>
        <v>Sinnep</v>
      </c>
      <c r="F778" s="214">
        <f>IF(B778="","",IFERROR(INDEX(Vöruskrá!H:H,MATCH(B778,Vöruskrá!B:B,0)),""))</f>
        <v>0</v>
      </c>
      <c r="G778" s="215">
        <f>IF(OR(B778="",C778=""),"",IFERROR(IFERROR(INDEX(Vöruskrá!J:J,MATCH(B778,Vöruskrá!B:B,0)),0)*C778/100000,""))</f>
        <v>50.48</v>
      </c>
      <c r="H778" s="215">
        <f>IF(OR(B778="",C778=""),"",IFERROR(IFERROR(INDEX(Vöruskrá!K:K,MATCH(B778,Vöruskrá!B:B,0)),0)*C778/100000,""))</f>
        <v>5.6</v>
      </c>
      <c r="I778" s="215">
        <f>IF(OR(B778="",C778=""),"",IFERROR(IFERROR(INDEX(Vöruskrá!L:L,MATCH(B778,Vöruskrá!B:B,0)),0)*C778/100000,""))</f>
        <v>0.376</v>
      </c>
      <c r="J778" s="215">
        <f>IF(OR(B778="",C778=""),"",IFERROR(IFERROR(INDEX(Vöruskrá!M:M,MATCH(B778,Vöruskrá!B:B,0)),0)*C778/100000,""))</f>
        <v>0.192</v>
      </c>
      <c r="K778" s="215">
        <f>IF(OR(B778="",C778=""),"",IFERROR(IFERROR(INDEX(Vöruskrá!N:N,MATCH(B778,Vöruskrá!B:B,0)),0)*C778/100000,""))</f>
        <v>0.12</v>
      </c>
      <c r="L778" s="215">
        <f>IF(OR(B778="",C778=""),"",IFERROR(IFERROR(INDEX(Vöruskrá!O:O,MATCH(B778,Vöruskrá!B:B,0)),0)*C778/100000,""))</f>
        <v>8.0000000000000002E-3</v>
      </c>
      <c r="M778" s="215">
        <f>IF(OR(B778="",C778=""),"",IFERROR(IFERROR(INDEX(Vöruskrá!P:P,MATCH(B778,Vöruskrá!B:B,0)),0)*C778/100000,""))</f>
        <v>0.08</v>
      </c>
      <c r="N778" s="215">
        <f>IF(OR(B778="",C778=""),"",IFERROR(IFERROR(INDEX(Vöruskrá!Q:Q,MATCH(B778,Vöruskrá!B:B,0)),0)*C778/100000,""))</f>
        <v>0</v>
      </c>
      <c r="O778" s="216">
        <f>IF(OR(B778="",C778=""),"",IFERROR(C778/1000*IFERROR(INDEX(Vöruskrá!R:R,MATCH(B778,Vöruskrá!B:B,0)),0)/1000,""))</f>
        <v>0</v>
      </c>
      <c r="P778" s="217"/>
      <c r="Q778" s="203"/>
      <c r="R778" s="27"/>
    </row>
    <row r="779" spans="1:18">
      <c r="A779" s="219"/>
      <c r="B779" s="219" t="s">
        <v>1270</v>
      </c>
      <c r="C779" s="220">
        <v>6000</v>
      </c>
      <c r="D779" s="214" t="str">
        <f>IF(B779="","",IFERROR(INDEX(Vöruskrá!F:F,MATCH(B779,Vöruskrá!B:B,0)),""))</f>
        <v>Repjuolía</v>
      </c>
      <c r="E779" s="214" t="str">
        <f>IF(B779="","",IFERROR(IF(INDEX(Vöruskrá!G:G,MATCH(B779,Vöruskrá!B:B,0))="","Engir skráðir",INDEX(Vöruskrá!G:G,MATCH(B779,Vöruskrá!B:B,0))),"Engir skráðir"))</f>
        <v>Engir skráðir</v>
      </c>
      <c r="F779" s="214">
        <f>IF(B779="","",IFERROR(INDEX(Vöruskrá!H:H,MATCH(B779,Vöruskrá!B:B,0)),""))</f>
        <v>0</v>
      </c>
      <c r="G779" s="215">
        <f>IF(OR(B779="",C779=""),"",IFERROR(IFERROR(INDEX(Vöruskrá!J:J,MATCH(B779,Vöruskrá!B:B,0)),0)*C779/100000,""))</f>
        <v>54</v>
      </c>
      <c r="H779" s="215">
        <f>IF(OR(B779="",C779=""),"",IFERROR(IFERROR(INDEX(Vöruskrá!K:K,MATCH(B779,Vöruskrá!B:B,0)),0)*C779/100000,""))</f>
        <v>6</v>
      </c>
      <c r="I779" s="215">
        <f>IF(OR(B779="",C779=""),"",IFERROR(IFERROR(INDEX(Vöruskrá!L:L,MATCH(B779,Vöruskrá!B:B,0)),0)*C779/100000,""))</f>
        <v>0.42</v>
      </c>
      <c r="J779" s="215">
        <f>IF(OR(B779="",C779=""),"",IFERROR(IFERROR(INDEX(Vöruskrá!M:M,MATCH(B779,Vöruskrá!B:B,0)),0)*C779/100000,""))</f>
        <v>3.9</v>
      </c>
      <c r="K779" s="215">
        <f>IF(OR(B779="",C779=""),"",IFERROR(IFERROR(INDEX(Vöruskrá!N:N,MATCH(B779,Vöruskrá!B:B,0)),0)*C779/100000,""))</f>
        <v>1.65</v>
      </c>
      <c r="L779" s="215">
        <f>IF(OR(B779="",C779=""),"",IFERROR(IFERROR(INDEX(Vöruskrá!O:O,MATCH(B779,Vöruskrá!B:B,0)),0)*C779/100000,""))</f>
        <v>0</v>
      </c>
      <c r="M779" s="215">
        <f>IF(OR(B779="",C779=""),"",IFERROR(IFERROR(INDEX(Vöruskrá!P:P,MATCH(B779,Vöruskrá!B:B,0)),0)*C779/100000,""))</f>
        <v>0</v>
      </c>
      <c r="N779" s="215">
        <f>IF(OR(B779="",C779=""),"",IFERROR(IFERROR(INDEX(Vöruskrá!Q:Q,MATCH(B779,Vöruskrá!B:B,0)),0)*C779/100000,""))</f>
        <v>0</v>
      </c>
      <c r="O779" s="216">
        <f>IF(OR(B779="",C779=""),"",IFERROR(C779/1000*IFERROR(INDEX(Vöruskrá!R:R,MATCH(B779,Vöruskrá!B:B,0)),0)/1000,""))</f>
        <v>0</v>
      </c>
      <c r="P779" s="219"/>
      <c r="Q779" s="204"/>
      <c r="R779" s="6"/>
    </row>
    <row r="780" spans="1:18">
      <c r="A780" s="217"/>
      <c r="B780" s="217" t="s">
        <v>299</v>
      </c>
      <c r="C780" s="218">
        <v>500</v>
      </c>
      <c r="D780" s="214" t="str">
        <f>IF(B780="","",IFERROR(INDEX(Vöruskrá!F:F,MATCH(B780,Vöruskrá!B:B,0)),""))</f>
        <v>Salt (salt, kekkjavarnarefni E535, lyftiefni E500).</v>
      </c>
      <c r="E780" s="214" t="str">
        <f>IF(B780="","",IFERROR(IF(INDEX(Vöruskrá!G:G,MATCH(B780,Vöruskrá!B:B,0))="","Engir skráðir",INDEX(Vöruskrá!G:G,MATCH(B780,Vöruskrá!B:B,0))),"Engir skráðir"))</f>
        <v>Engir skráðir</v>
      </c>
      <c r="F780" s="214" t="str">
        <f>IF(B780="","",IFERROR(INDEX(Vöruskrá!H:H,MATCH(B780,Vöruskrá!B:B,0)),""))</f>
        <v>Framleitt á svæði þar sem unnið er með mjólk, glúten, egg, sesam, sellerí, soja og sinnep.</v>
      </c>
      <c r="G780" s="215">
        <f>IF(OR(B780="",C780=""),"",IFERROR(IFERROR(INDEX(Vöruskrá!J:J,MATCH(B780,Vöruskrá!B:B,0)),0)*C780/100000,""))</f>
        <v>0</v>
      </c>
      <c r="H780" s="215">
        <f>IF(OR(B780="",C780=""),"",IFERROR(IFERROR(INDEX(Vöruskrá!K:K,MATCH(B780,Vöruskrá!B:B,0)),0)*C780/100000,""))</f>
        <v>0</v>
      </c>
      <c r="I780" s="215">
        <f>IF(OR(B780="",C780=""),"",IFERROR(IFERROR(INDEX(Vöruskrá!L:L,MATCH(B780,Vöruskrá!B:B,0)),0)*C780/100000,""))</f>
        <v>0</v>
      </c>
      <c r="J780" s="215">
        <f>IF(OR(B780="",C780=""),"",IFERROR(IFERROR(INDEX(Vöruskrá!M:M,MATCH(B780,Vöruskrá!B:B,0)),0)*C780/100000,""))</f>
        <v>0</v>
      </c>
      <c r="K780" s="215">
        <f>IF(OR(B780="",C780=""),"",IFERROR(IFERROR(INDEX(Vöruskrá!N:N,MATCH(B780,Vöruskrá!B:B,0)),0)*C780/100000,""))</f>
        <v>0</v>
      </c>
      <c r="L780" s="215">
        <f>IF(OR(B780="",C780=""),"",IFERROR(IFERROR(INDEX(Vöruskrá!O:O,MATCH(B780,Vöruskrá!B:B,0)),0)*C780/100000,""))</f>
        <v>0</v>
      </c>
      <c r="M780" s="215">
        <f>IF(OR(B780="",C780=""),"",IFERROR(IFERROR(INDEX(Vöruskrá!P:P,MATCH(B780,Vöruskrá!B:B,0)),0)*C780/100000,""))</f>
        <v>0.5</v>
      </c>
      <c r="N780" s="215">
        <f>IF(OR(B780="",C780=""),"",IFERROR(IFERROR(INDEX(Vöruskrá!Q:Q,MATCH(B780,Vöruskrá!B:B,0)),0)*C780/100000,""))</f>
        <v>0</v>
      </c>
      <c r="O780" s="216">
        <f>IF(OR(B780="",C780=""),"",IFERROR(C780/1000*IFERROR(INDEX(Vöruskrá!R:R,MATCH(B780,Vöruskrá!B:B,0)),0)/1000,""))</f>
        <v>0</v>
      </c>
      <c r="P780" s="217"/>
      <c r="Q780" s="203"/>
      <c r="R780" s="27"/>
    </row>
    <row r="781" spans="1:18">
      <c r="A781" s="219"/>
      <c r="B781" s="219" t="s">
        <v>819</v>
      </c>
      <c r="C781" s="220">
        <v>500</v>
      </c>
      <c r="D781" s="214" t="str">
        <f>IF(B781="","",IFERROR(INDEX(Vöruskrá!F:F,MATCH(B781,Vöruskrá!B:B,0)),""))</f>
        <v>Svartur pipar 100% (Piper nigrum), hitaþurrkað.</v>
      </c>
      <c r="E781" s="214" t="str">
        <f>IF(B781="","",IFERROR(IF(INDEX(Vöruskrá!G:G,MATCH(B781,Vöruskrá!B:B,0))="","Engir skráðir",INDEX(Vöruskrá!G:G,MATCH(B781,Vöruskrá!B:B,0))),"Engir skráðir"))</f>
        <v>Engir skráðir</v>
      </c>
      <c r="F781" s="214" t="str">
        <f>IF(B781="","",IFERROR(INDEX(Vöruskrá!H:H,MATCH(B781,Vöruskrá!B:B,0)),""))</f>
        <v>Framleitt á svæði þar sem unnið er með glúten, fisk, krabbadýr, lindýr, mjólk, soja, sellerí, sinnep og sesam.</v>
      </c>
      <c r="G781" s="215">
        <f>IF(OR(B781="",C781=""),"",IFERROR(IFERROR(INDEX(Vöruskrá!J:J,MATCH(B781,Vöruskrá!B:B,0)),0)*C781/100000,""))</f>
        <v>1.93</v>
      </c>
      <c r="H781" s="215">
        <f>IF(OR(B781="",C781=""),"",IFERROR(IFERROR(INDEX(Vöruskrá!K:K,MATCH(B781,Vöruskrá!B:B,0)),0)*C781/100000,""))</f>
        <v>1.6500000000000001E-2</v>
      </c>
      <c r="I781" s="215">
        <f>IF(OR(B781="",C781=""),"",IFERROR(IFERROR(INDEX(Vöruskrá!L:L,MATCH(B781,Vöruskrá!B:B,0)),0)*C781/100000,""))</f>
        <v>5.0000000000000001E-3</v>
      </c>
      <c r="J781" s="215">
        <f>IF(OR(B781="",C781=""),"",IFERROR(IFERROR(INDEX(Vöruskrá!M:M,MATCH(B781,Vöruskrá!B:B,0)),0)*C781/100000,""))</f>
        <v>0.32500000000000001</v>
      </c>
      <c r="K781" s="215">
        <f>IF(OR(B781="",C781=""),"",IFERROR(IFERROR(INDEX(Vöruskrá!N:N,MATCH(B781,Vöruskrá!B:B,0)),0)*C781/100000,""))</f>
        <v>3.0000000000000001E-3</v>
      </c>
      <c r="L781" s="215">
        <f>IF(OR(B781="",C781=""),"",IFERROR(IFERROR(INDEX(Vöruskrá!O:O,MATCH(B781,Vöruskrá!B:B,0)),0)*C781/100000,""))</f>
        <v>5.5E-2</v>
      </c>
      <c r="M781" s="215">
        <f>IF(OR(B781="",C781=""),"",IFERROR(IFERROR(INDEX(Vöruskrá!P:P,MATCH(B781,Vöruskrá!B:B,0)),0)*C781/100000,""))</f>
        <v>5.0000000000000001E-4</v>
      </c>
      <c r="N781" s="215">
        <f>IF(OR(B781="",C781=""),"",IFERROR(IFERROR(INDEX(Vöruskrá!Q:Q,MATCH(B781,Vöruskrá!B:B,0)),0)*C781/100000,""))</f>
        <v>0</v>
      </c>
      <c r="O781" s="216">
        <f>IF(OR(B781="",C781=""),"",IFERROR(C781/1000*IFERROR(INDEX(Vöruskrá!R:R,MATCH(B781,Vöruskrá!B:B,0)),0)/1000,""))</f>
        <v>0</v>
      </c>
      <c r="P781" s="219"/>
      <c r="Q781" s="249"/>
      <c r="R781" s="205"/>
    </row>
    <row r="782" spans="1:18" ht="50">
      <c r="A782" s="176" t="s">
        <v>3805</v>
      </c>
      <c r="B782" s="176"/>
      <c r="C782" s="177"/>
      <c r="D782" s="211" t="str">
        <f>_xlfn.TEXTJOIN(" | ",TRUE,D783:D791)</f>
        <v>0 | Tómatar 100%. | Kókosmjólk, vatn, gúargúmmí. | Laukur | Hvítlaukur | Túrmerik, dillfræ, fenugreek (grikkjasmári), kóríander, cayennepipar, svartur pipar, negull. | 0 | Salt (salt, kekkjavarnarefni E535, lyftiefni E500). | Repjuolía</v>
      </c>
      <c r="E782" s="211" t="str" cm="1">
        <f t="array" ref="E782">IFERROR(_xlfn.TEXTJOIN(", ",TRUE,_xlfn.UNIQUE(_xlfn._xlws.FILTER(E783:E791,(E783:E791&lt;&gt;"Engir skráðir")*(E783:E791&lt;&gt;"")))),"Engir skráðir")</f>
        <v>Engir skráðir</v>
      </c>
      <c r="F782" s="211"/>
      <c r="G782" s="212">
        <f>IFERROR(SUM(G783:G791)/(SUM($C$783:$C$791)/100000),"")</f>
        <v>58.886666666666663</v>
      </c>
      <c r="H782" s="212">
        <f>IFERROR(SUM(H783:H791)/(SUM($C$783:$C$791)/100000),"")</f>
        <v>4.7133333333333329</v>
      </c>
      <c r="I782" s="212">
        <f>IFERROR(SUM(I783:I791)/(SUM($C$783:$C$791)/100000),"")</f>
        <v>2.2213333333333334</v>
      </c>
      <c r="J782" s="212">
        <f>IFERROR(SUM(J783:J791)/(SUM($C$783:$C$791)/100000),"")</f>
        <v>4.8346666666666662</v>
      </c>
      <c r="K782" s="212">
        <f>IFERROR(SUM(K783:K791)/(SUM($C$783:$C$791)/100000),"")</f>
        <v>1.7126666666666666</v>
      </c>
      <c r="L782" s="212">
        <f>IFERROR(SUM(L783:L791)/(SUM($C$783:$C$791)/100000),"")</f>
        <v>1.0053333333333334</v>
      </c>
      <c r="M782" s="212">
        <f>IFERROR(SUM(M783:M791)/(SUM($C$783:$C$791)/100000),"")</f>
        <v>0.66866666666666663</v>
      </c>
      <c r="N782" s="212">
        <f>IFERROR(SUM(N783:N791)/(SUM($C$783:$C$791)/100000),"")</f>
        <v>0.80133333333333334</v>
      </c>
      <c r="O782" s="213" t="str">
        <f>IF(OR(B782="",C782=""),"",IFERROR(C782/1000*IFERROR(INDEX(Vöruskrá!R:R,MATCH(B782,Vöruskrá!B:B,0)),0)/1000,""))</f>
        <v/>
      </c>
      <c r="P782" s="245" t="s">
        <v>3806</v>
      </c>
      <c r="Q782" s="244" t="s">
        <v>3969</v>
      </c>
      <c r="R782" s="243" t="s">
        <v>3970</v>
      </c>
    </row>
    <row r="783" spans="1:18">
      <c r="A783" s="217"/>
      <c r="B783" s="217" t="s">
        <v>3661</v>
      </c>
      <c r="C783" s="218">
        <v>40000</v>
      </c>
      <c r="D783" s="214">
        <f>IF(B783="","",IFERROR(INDEX(Vöruskrá!F:F,MATCH(B783,Vöruskrá!B:B,0)),""))</f>
        <v>0</v>
      </c>
      <c r="E783" s="214" t="str">
        <f>IF(B783="","",IFERROR(IF(INDEX(Vöruskrá!G:G,MATCH(B783,Vöruskrá!B:B,0))="","Engir skráðir",INDEX(Vöruskrá!G:G,MATCH(B783,Vöruskrá!B:B,0))),"Engir skráðir"))</f>
        <v>Engir skráðir</v>
      </c>
      <c r="F783" s="214">
        <f>IF(B783="","",IFERROR(INDEX(Vöruskrá!H:H,MATCH(B783,Vöruskrá!B:B,0)),""))</f>
        <v>0</v>
      </c>
      <c r="G783" s="215">
        <f>IF(OR(B783="",C783=""),"",IFERROR(IFERROR(INDEX(Vöruskrá!J:J,MATCH(B783,Vöruskrá!B:B,0)),0)*C783/100000,""))</f>
        <v>0</v>
      </c>
      <c r="H783" s="215">
        <f>IF(OR(B783="",C783=""),"",IFERROR(IFERROR(INDEX(Vöruskrá!K:K,MATCH(B783,Vöruskrá!B:B,0)),0)*C783/100000,""))</f>
        <v>0</v>
      </c>
      <c r="I783" s="215">
        <f>IF(OR(B783="",C783=""),"",IFERROR(IFERROR(INDEX(Vöruskrá!L:L,MATCH(B783,Vöruskrá!B:B,0)),0)*C783/100000,""))</f>
        <v>0</v>
      </c>
      <c r="J783" s="215">
        <f>IF(OR(B783="",C783=""),"",IFERROR(IFERROR(INDEX(Vöruskrá!M:M,MATCH(B783,Vöruskrá!B:B,0)),0)*C783/100000,""))</f>
        <v>0</v>
      </c>
      <c r="K783" s="215">
        <f>IF(OR(B783="",C783=""),"",IFERROR(IFERROR(INDEX(Vöruskrá!N:N,MATCH(B783,Vöruskrá!B:B,0)),0)*C783/100000,""))</f>
        <v>0</v>
      </c>
      <c r="L783" s="215">
        <f>IF(OR(B783="",C783=""),"",IFERROR(IFERROR(INDEX(Vöruskrá!O:O,MATCH(B783,Vöruskrá!B:B,0)),0)*C783/100000,""))</f>
        <v>0</v>
      </c>
      <c r="M783" s="215">
        <f>IF(OR(B783="",C783=""),"",IFERROR(IFERROR(INDEX(Vöruskrá!P:P,MATCH(B783,Vöruskrá!B:B,0)),0)*C783/100000,""))</f>
        <v>0</v>
      </c>
      <c r="N783" s="215">
        <f>IF(OR(B783="",C783=""),"",IFERROR(IFERROR(INDEX(Vöruskrá!Q:Q,MATCH(B783,Vöruskrá!B:B,0)),0)*C783/100000,""))</f>
        <v>0</v>
      </c>
      <c r="O783" s="216">
        <f>IF(OR(B783="",C783=""),"",IFERROR(C783/1000*IFERROR(INDEX(Vöruskrá!R:R,MATCH(B783,Vöruskrá!B:B,0)),0)/1000,""))</f>
        <v>0</v>
      </c>
      <c r="P783" s="217"/>
      <c r="Q783" s="246"/>
      <c r="R783" s="210"/>
    </row>
    <row r="784" spans="1:18">
      <c r="A784" s="219"/>
      <c r="B784" s="219" t="s">
        <v>743</v>
      </c>
      <c r="C784" s="220">
        <v>15000</v>
      </c>
      <c r="D784" s="214" t="str">
        <f>IF(B784="","",IFERROR(INDEX(Vöruskrá!F:F,MATCH(B784,Vöruskrá!B:B,0)),""))</f>
        <v>Tómatar 100%.</v>
      </c>
      <c r="E784" s="214" t="str">
        <f>IF(B784="","",IFERROR(IF(INDEX(Vöruskrá!G:G,MATCH(B784,Vöruskrá!B:B,0))="","Engir skráðir",INDEX(Vöruskrá!G:G,MATCH(B784,Vöruskrá!B:B,0))),"Engir skráðir"))</f>
        <v>Engir skráðir</v>
      </c>
      <c r="F784" s="214">
        <f>IF(B784="","",IFERROR(INDEX(Vöruskrá!H:H,MATCH(B784,Vöruskrá!B:B,0)),""))</f>
        <v>0</v>
      </c>
      <c r="G784" s="215">
        <f>IF(OR(B784="",C784=""),"",IFERROR(IFERROR(INDEX(Vöruskrá!J:J,MATCH(B784,Vöruskrá!B:B,0)),0)*C784/100000,""))</f>
        <v>4.2</v>
      </c>
      <c r="H784" s="215">
        <f>IF(OR(B784="",C784=""),"",IFERROR(IFERROR(INDEX(Vöruskrá!K:K,MATCH(B784,Vöruskrá!B:B,0)),0)*C784/100000,""))</f>
        <v>1.4999999999999999E-2</v>
      </c>
      <c r="I784" s="215">
        <f>IF(OR(B784="",C784=""),"",IFERROR(IFERROR(INDEX(Vöruskrá!L:L,MATCH(B784,Vöruskrá!B:B,0)),0)*C784/100000,""))</f>
        <v>0</v>
      </c>
      <c r="J784" s="215">
        <f>IF(OR(B784="",C784=""),"",IFERROR(IFERROR(INDEX(Vöruskrá!M:M,MATCH(B784,Vöruskrá!B:B,0)),0)*C784/100000,""))</f>
        <v>0.75</v>
      </c>
      <c r="K784" s="215">
        <f>IF(OR(B784="",C784=""),"",IFERROR(IFERROR(INDEX(Vöruskrá!N:N,MATCH(B784,Vöruskrá!B:B,0)),0)*C784/100000,""))</f>
        <v>0.51</v>
      </c>
      <c r="L784" s="215">
        <f>IF(OR(B784="",C784=""),"",IFERROR(IFERROR(INDEX(Vöruskrá!O:O,MATCH(B784,Vöruskrá!B:B,0)),0)*C784/100000,""))</f>
        <v>0.22500000000000001</v>
      </c>
      <c r="M784" s="215">
        <f>IF(OR(B784="",C784=""),"",IFERROR(IFERROR(INDEX(Vöruskrá!P:P,MATCH(B784,Vöruskrá!B:B,0)),0)*C784/100000,""))</f>
        <v>0</v>
      </c>
      <c r="N784" s="215">
        <f>IF(OR(B784="",C784=""),"",IFERROR(IFERROR(INDEX(Vöruskrá!Q:Q,MATCH(B784,Vöruskrá!B:B,0)),0)*C784/100000,""))</f>
        <v>0</v>
      </c>
      <c r="O784" s="216">
        <f>IF(OR(B784="",C784=""),"",IFERROR(C784/1000*IFERROR(INDEX(Vöruskrá!R:R,MATCH(B784,Vöruskrá!B:B,0)),0)/1000,""))</f>
        <v>0</v>
      </c>
      <c r="P784" s="219"/>
      <c r="Q784" s="203"/>
      <c r="R784" s="27"/>
    </row>
    <row r="785" spans="1:18">
      <c r="A785" s="217"/>
      <c r="B785" s="217" t="s">
        <v>335</v>
      </c>
      <c r="C785" s="218">
        <v>10000</v>
      </c>
      <c r="D785" s="214" t="str">
        <f>IF(B785="","",IFERROR(INDEX(Vöruskrá!F:F,MATCH(B785,Vöruskrá!B:B,0)),""))</f>
        <v>Kókosmjólk, vatn, gúargúmmí.</v>
      </c>
      <c r="E785" s="214" t="str">
        <f>IF(B785="","",IFERROR(IF(INDEX(Vöruskrá!G:G,MATCH(B785,Vöruskrá!B:B,0))="","Engir skráðir",INDEX(Vöruskrá!G:G,MATCH(B785,Vöruskrá!B:B,0))),"Engir skráðir"))</f>
        <v>Engir skráðir</v>
      </c>
      <c r="F785" s="214">
        <f>IF(B785="","",IFERROR(INDEX(Vöruskrá!H:H,MATCH(B785,Vöruskrá!B:B,0)),""))</f>
        <v>0</v>
      </c>
      <c r="G785" s="215">
        <f>IF(OR(B785="",C785=""),"",IFERROR(IFERROR(INDEX(Vöruskrá!J:J,MATCH(B785,Vöruskrá!B:B,0)),0)*C785/100000,""))</f>
        <v>18.100000000000001</v>
      </c>
      <c r="H785" s="215">
        <f>IF(OR(B785="",C785=""),"",IFERROR(IFERROR(INDEX(Vöruskrá!K:K,MATCH(B785,Vöruskrá!B:B,0)),0)*C785/100000,""))</f>
        <v>1.8</v>
      </c>
      <c r="I785" s="215">
        <f>IF(OR(B785="",C785=""),"",IFERROR(IFERROR(INDEX(Vöruskrá!L:L,MATCH(B785,Vöruskrá!B:B,0)),0)*C785/100000,""))</f>
        <v>1.53</v>
      </c>
      <c r="J785" s="215">
        <f>IF(OR(B785="",C785=""),"",IFERROR(IFERROR(INDEX(Vöruskrá!M:M,MATCH(B785,Vöruskrá!B:B,0)),0)*C785/100000,""))</f>
        <v>0.28000000000000003</v>
      </c>
      <c r="K785" s="215">
        <f>IF(OR(B785="",C785=""),"",IFERROR(IFERROR(INDEX(Vöruskrá!N:N,MATCH(B785,Vöruskrá!B:B,0)),0)*C785/100000,""))</f>
        <v>0.1</v>
      </c>
      <c r="L785" s="215">
        <f>IF(OR(B785="",C785=""),"",IFERROR(IFERROR(INDEX(Vöruskrá!O:O,MATCH(B785,Vöruskrá!B:B,0)),0)*C785/100000,""))</f>
        <v>0.2</v>
      </c>
      <c r="M785" s="215">
        <f>IF(OR(B785="",C785=""),"",IFERROR(IFERROR(INDEX(Vöruskrá!P:P,MATCH(B785,Vöruskrá!B:B,0)),0)*C785/100000,""))</f>
        <v>0</v>
      </c>
      <c r="N785" s="215">
        <f>IF(OR(B785="",C785=""),"",IFERROR(IFERROR(INDEX(Vöruskrá!Q:Q,MATCH(B785,Vöruskrá!B:B,0)),0)*C785/100000,""))</f>
        <v>0</v>
      </c>
      <c r="O785" s="216">
        <f>IF(OR(B785="",C785=""),"",IFERROR(C785/1000*IFERROR(INDEX(Vöruskrá!R:R,MATCH(B785,Vöruskrá!B:B,0)),0)/1000,""))</f>
        <v>0</v>
      </c>
      <c r="P785" s="217"/>
      <c r="Q785" s="204"/>
      <c r="R785" s="6"/>
    </row>
    <row r="786" spans="1:18">
      <c r="A786" s="219"/>
      <c r="B786" s="219" t="s">
        <v>1010</v>
      </c>
      <c r="C786" s="220">
        <v>5000</v>
      </c>
      <c r="D786" s="214" t="str">
        <f>IF(B786="","",IFERROR(INDEX(Vöruskrá!F:F,MATCH(B786,Vöruskrá!B:B,0)),""))</f>
        <v>Laukur</v>
      </c>
      <c r="E786" s="214" t="str">
        <f>IF(B786="","",IFERROR(IF(INDEX(Vöruskrá!G:G,MATCH(B786,Vöruskrá!B:B,0))="","Engir skráðir",INDEX(Vöruskrá!G:G,MATCH(B786,Vöruskrá!B:B,0))),"Engir skráðir"))</f>
        <v>Engir skráðir</v>
      </c>
      <c r="F786" s="214">
        <f>IF(B786="","",IFERROR(INDEX(Vöruskrá!H:H,MATCH(B786,Vöruskrá!B:B,0)),""))</f>
        <v>0</v>
      </c>
      <c r="G786" s="215">
        <f>IF(OR(B786="",C786=""),"",IFERROR(IFERROR(INDEX(Vöruskrá!J:J,MATCH(B786,Vöruskrá!B:B,0)),0)*C786/100000,""))</f>
        <v>2</v>
      </c>
      <c r="H786" s="215">
        <f>IF(OR(B786="",C786=""),"",IFERROR(IFERROR(INDEX(Vöruskrá!K:K,MATCH(B786,Vöruskrá!B:B,0)),0)*C786/100000,""))</f>
        <v>5.0000000000000001E-3</v>
      </c>
      <c r="I786" s="215">
        <f>IF(OR(B786="",C786=""),"",IFERROR(IFERROR(INDEX(Vöruskrá!L:L,MATCH(B786,Vöruskrá!B:B,0)),0)*C786/100000,""))</f>
        <v>0</v>
      </c>
      <c r="J786" s="215">
        <f>IF(OR(B786="",C786=""),"",IFERROR(IFERROR(INDEX(Vöruskrá!M:M,MATCH(B786,Vöruskrá!B:B,0)),0)*C786/100000,""))</f>
        <v>0.46500000000000002</v>
      </c>
      <c r="K786" s="215">
        <f>IF(OR(B786="",C786=""),"",IFERROR(IFERROR(INDEX(Vöruskrá!N:N,MATCH(B786,Vöruskrá!B:B,0)),0)*C786/100000,""))</f>
        <v>0.21</v>
      </c>
      <c r="L786" s="215">
        <f>IF(OR(B786="",C786=""),"",IFERROR(IFERROR(INDEX(Vöruskrá!O:O,MATCH(B786,Vöruskrá!B:B,0)),0)*C786/100000,""))</f>
        <v>5.5E-2</v>
      </c>
      <c r="M786" s="215">
        <f>IF(OR(B786="",C786=""),"",IFERROR(IFERROR(INDEX(Vöruskrá!P:P,MATCH(B786,Vöruskrá!B:B,0)),0)*C786/100000,""))</f>
        <v>0</v>
      </c>
      <c r="N786" s="215">
        <f>IF(OR(B786="",C786=""),"",IFERROR(IFERROR(INDEX(Vöruskrá!Q:Q,MATCH(B786,Vöruskrá!B:B,0)),0)*C786/100000,""))</f>
        <v>8.5000000000000006E-2</v>
      </c>
      <c r="O786" s="216">
        <f>IF(OR(B786="",C786=""),"",IFERROR(C786/1000*IFERROR(INDEX(Vöruskrá!R:R,MATCH(B786,Vöruskrá!B:B,0)),0)/1000,""))</f>
        <v>0</v>
      </c>
      <c r="P786" s="219"/>
      <c r="Q786" s="203"/>
      <c r="R786" s="27"/>
    </row>
    <row r="787" spans="1:18">
      <c r="A787" s="217"/>
      <c r="B787" s="217" t="s">
        <v>1017</v>
      </c>
      <c r="C787" s="218">
        <v>1000</v>
      </c>
      <c r="D787" s="214" t="str">
        <f>IF(B787="","",IFERROR(INDEX(Vöruskrá!F:F,MATCH(B787,Vöruskrá!B:B,0)),""))</f>
        <v>Hvítlaukur</v>
      </c>
      <c r="E787" s="214" t="str">
        <f>IF(B787="","",IFERROR(IF(INDEX(Vöruskrá!G:G,MATCH(B787,Vöruskrá!B:B,0))="","Engir skráðir",INDEX(Vöruskrá!G:G,MATCH(B787,Vöruskrá!B:B,0))),"Engir skráðir"))</f>
        <v>Engir skráðir</v>
      </c>
      <c r="F787" s="214">
        <f>IF(B787="","",IFERROR(INDEX(Vöruskrá!H:H,MATCH(B787,Vöruskrá!B:B,0)),""))</f>
        <v>0</v>
      </c>
      <c r="G787" s="215">
        <f>IF(OR(B787="",C787=""),"",IFERROR(IFERROR(INDEX(Vöruskrá!J:J,MATCH(B787,Vöruskrá!B:B,0)),0)*C787/100000,""))</f>
        <v>1.49</v>
      </c>
      <c r="H787" s="215">
        <f>IF(OR(B787="",C787=""),"",IFERROR(IFERROR(INDEX(Vöruskrá!K:K,MATCH(B787,Vöruskrá!B:B,0)),0)*C787/100000,""))</f>
        <v>5.0000000000000001E-3</v>
      </c>
      <c r="I787" s="215">
        <f>IF(OR(B787="",C787=""),"",IFERROR(IFERROR(INDEX(Vöruskrá!L:L,MATCH(B787,Vöruskrá!B:B,0)),0)*C787/100000,""))</f>
        <v>1E-3</v>
      </c>
      <c r="J787" s="215">
        <f>IF(OR(B787="",C787=""),"",IFERROR(IFERROR(INDEX(Vöruskrá!M:M,MATCH(B787,Vöruskrá!B:B,0)),0)*C787/100000,""))</f>
        <v>0.33100000000000002</v>
      </c>
      <c r="K787" s="215">
        <f>IF(OR(B787="",C787=""),"",IFERROR(IFERROR(INDEX(Vöruskrá!N:N,MATCH(B787,Vöruskrá!B:B,0)),0)*C787/100000,""))</f>
        <v>0.01</v>
      </c>
      <c r="L787" s="215">
        <f>IF(OR(B787="",C787=""),"",IFERROR(IFERROR(INDEX(Vöruskrá!O:O,MATCH(B787,Vöruskrá!B:B,0)),0)*C787/100000,""))</f>
        <v>6.4000000000000001E-2</v>
      </c>
      <c r="M787" s="215">
        <f>IF(OR(B787="",C787=""),"",IFERROR(IFERROR(INDEX(Vöruskrá!P:P,MATCH(B787,Vöruskrá!B:B,0)),0)*C787/100000,""))</f>
        <v>0</v>
      </c>
      <c r="N787" s="215">
        <f>IF(OR(B787="",C787=""),"",IFERROR(IFERROR(INDEX(Vöruskrá!Q:Q,MATCH(B787,Vöruskrá!B:B,0)),0)*C787/100000,""))</f>
        <v>2.1000000000000001E-2</v>
      </c>
      <c r="O787" s="216">
        <f>IF(OR(B787="",C787=""),"",IFERROR(C787/1000*IFERROR(INDEX(Vöruskrá!R:R,MATCH(B787,Vöruskrá!B:B,0)),0)/1000,""))</f>
        <v>0</v>
      </c>
      <c r="P787" s="217"/>
      <c r="Q787" s="204"/>
      <c r="R787" s="6"/>
    </row>
    <row r="788" spans="1:18">
      <c r="A788" s="219"/>
      <c r="B788" s="219" t="s">
        <v>1022</v>
      </c>
      <c r="C788" s="220">
        <v>1500</v>
      </c>
      <c r="D788" s="214" t="str">
        <f>IF(B788="","",IFERROR(INDEX(Vöruskrá!F:F,MATCH(B788,Vöruskrá!B:B,0)),""))</f>
        <v>Túrmerik, dillfræ, fenugreek (grikkjasmári), kóríander, cayennepipar, svartur pipar, negull.</v>
      </c>
      <c r="E788" s="214" t="str">
        <f>IF(B788="","",IFERROR(IF(INDEX(Vöruskrá!G:G,MATCH(B788,Vöruskrá!B:B,0))="","Engir skráðir",INDEX(Vöruskrá!G:G,MATCH(B788,Vöruskrá!B:B,0))),"Engir skráðir"))</f>
        <v>Engir skráðir</v>
      </c>
      <c r="F788" s="214" t="str">
        <f>IF(B788="","",IFERROR(INDEX(Vöruskrá!H:H,MATCH(B788,Vöruskrá!B:B,0)),""))</f>
        <v>Framleitt á svæði þar sem unnið er með glúten, fisk, mjólk, soja, sellerí, sinnep og sesam.</v>
      </c>
      <c r="G788" s="215">
        <f>IF(OR(B788="",C788=""),"",IFERROR(IFERROR(INDEX(Vöruskrá!J:J,MATCH(B788,Vöruskrá!B:B,0)),0)*C788/100000,""))</f>
        <v>4.875</v>
      </c>
      <c r="H788" s="215">
        <f>IF(OR(B788="",C788=""),"",IFERROR(IFERROR(INDEX(Vöruskrá!K:K,MATCH(B788,Vöruskrá!B:B,0)),0)*C788/100000,""))</f>
        <v>0.21</v>
      </c>
      <c r="I788" s="215">
        <f>IF(OR(B788="",C788=""),"",IFERROR(IFERROR(INDEX(Vöruskrá!L:L,MATCH(B788,Vöruskrá!B:B,0)),0)*C788/100000,""))</f>
        <v>0.03</v>
      </c>
      <c r="J788" s="215">
        <f>IF(OR(B788="",C788=""),"",IFERROR(IFERROR(INDEX(Vöruskrá!M:M,MATCH(B788,Vöruskrá!B:B,0)),0)*C788/100000,""))</f>
        <v>0.82499999999999996</v>
      </c>
      <c r="K788" s="215">
        <f>IF(OR(B788="",C788=""),"",IFERROR(IFERROR(INDEX(Vöruskrá!N:N,MATCH(B788,Vöruskrá!B:B,0)),0)*C788/100000,""))</f>
        <v>4.2000000000000003E-2</v>
      </c>
      <c r="L788" s="215">
        <f>IF(OR(B788="",C788=""),"",IFERROR(IFERROR(INDEX(Vöruskrá!O:O,MATCH(B788,Vöruskrá!B:B,0)),0)*C788/100000,""))</f>
        <v>0.21</v>
      </c>
      <c r="M788" s="215">
        <f>IF(OR(B788="",C788=""),"",IFERROR(IFERROR(INDEX(Vöruskrá!P:P,MATCH(B788,Vöruskrá!B:B,0)),0)*C788/100000,""))</f>
        <v>1.5E-3</v>
      </c>
      <c r="N788" s="215">
        <f>IF(OR(B788="",C788=""),"",IFERROR(IFERROR(INDEX(Vöruskrá!Q:Q,MATCH(B788,Vöruskrá!B:B,0)),0)*C788/100000,""))</f>
        <v>0.495</v>
      </c>
      <c r="O788" s="216">
        <f>IF(OR(B788="",C788=""),"",IFERROR(C788/1000*IFERROR(INDEX(Vöruskrá!R:R,MATCH(B788,Vöruskrá!B:B,0)),0)/1000,""))</f>
        <v>0</v>
      </c>
      <c r="P788" s="219"/>
      <c r="Q788" s="203"/>
      <c r="R788" s="27"/>
    </row>
    <row r="789" spans="1:18">
      <c r="A789" s="217"/>
      <c r="B789" s="217" t="s">
        <v>3655</v>
      </c>
      <c r="C789" s="218">
        <v>500</v>
      </c>
      <c r="D789" s="214">
        <f>IF(B789="","",IFERROR(INDEX(Vöruskrá!F:F,MATCH(B789,Vöruskrá!B:B,0)),""))</f>
        <v>0</v>
      </c>
      <c r="E789" s="214" t="str">
        <f>IF(B789="","",IFERROR(IF(INDEX(Vöruskrá!G:G,MATCH(B789,Vöruskrá!B:B,0))="","Engir skráðir",INDEX(Vöruskrá!G:G,MATCH(B789,Vöruskrá!B:B,0))),"Engir skráðir"))</f>
        <v>Engir skráðir</v>
      </c>
      <c r="F789" s="214">
        <f>IF(B789="","",IFERROR(INDEX(Vöruskrá!H:H,MATCH(B789,Vöruskrá!B:B,0)),""))</f>
        <v>0</v>
      </c>
      <c r="G789" s="215">
        <f>IF(OR(B789="",C789=""),"",IFERROR(IFERROR(INDEX(Vöruskrá!J:J,MATCH(B789,Vöruskrá!B:B,0)),0)*C789/100000,""))</f>
        <v>0</v>
      </c>
      <c r="H789" s="215">
        <f>IF(OR(B789="",C789=""),"",IFERROR(IFERROR(INDEX(Vöruskrá!K:K,MATCH(B789,Vöruskrá!B:B,0)),0)*C789/100000,""))</f>
        <v>0</v>
      </c>
      <c r="I789" s="215">
        <f>IF(OR(B789="",C789=""),"",IFERROR(IFERROR(INDEX(Vöruskrá!L:L,MATCH(B789,Vöruskrá!B:B,0)),0)*C789/100000,""))</f>
        <v>0</v>
      </c>
      <c r="J789" s="215">
        <f>IF(OR(B789="",C789=""),"",IFERROR(IFERROR(INDEX(Vöruskrá!M:M,MATCH(B789,Vöruskrá!B:B,0)),0)*C789/100000,""))</f>
        <v>0</v>
      </c>
      <c r="K789" s="215">
        <f>IF(OR(B789="",C789=""),"",IFERROR(IFERROR(INDEX(Vöruskrá!N:N,MATCH(B789,Vöruskrá!B:B,0)),0)*C789/100000,""))</f>
        <v>0</v>
      </c>
      <c r="L789" s="215">
        <f>IF(OR(B789="",C789=""),"",IFERROR(IFERROR(INDEX(Vöruskrá!O:O,MATCH(B789,Vöruskrá!B:B,0)),0)*C789/100000,""))</f>
        <v>0</v>
      </c>
      <c r="M789" s="215">
        <f>IF(OR(B789="",C789=""),"",IFERROR(IFERROR(INDEX(Vöruskrá!P:P,MATCH(B789,Vöruskrá!B:B,0)),0)*C789/100000,""))</f>
        <v>0</v>
      </c>
      <c r="N789" s="215">
        <f>IF(OR(B789="",C789=""),"",IFERROR(IFERROR(INDEX(Vöruskrá!Q:Q,MATCH(B789,Vöruskrá!B:B,0)),0)*C789/100000,""))</f>
        <v>0</v>
      </c>
      <c r="O789" s="216">
        <f>IF(OR(B789="",C789=""),"",IFERROR(C789/1000*IFERROR(INDEX(Vöruskrá!R:R,MATCH(B789,Vöruskrá!B:B,0)),0)/1000,""))</f>
        <v>0</v>
      </c>
      <c r="P789" s="217"/>
      <c r="Q789" s="204"/>
      <c r="R789" s="6"/>
    </row>
    <row r="790" spans="1:18">
      <c r="A790" s="219"/>
      <c r="B790" s="219" t="s">
        <v>299</v>
      </c>
      <c r="C790" s="220">
        <v>500</v>
      </c>
      <c r="D790" s="214" t="str">
        <f>IF(B790="","",IFERROR(INDEX(Vöruskrá!F:F,MATCH(B790,Vöruskrá!B:B,0)),""))</f>
        <v>Salt (salt, kekkjavarnarefni E535, lyftiefni E500).</v>
      </c>
      <c r="E790" s="214" t="str">
        <f>IF(B790="","",IFERROR(IF(INDEX(Vöruskrá!G:G,MATCH(B790,Vöruskrá!B:B,0))="","Engir skráðir",INDEX(Vöruskrá!G:G,MATCH(B790,Vöruskrá!B:B,0))),"Engir skráðir"))</f>
        <v>Engir skráðir</v>
      </c>
      <c r="F790" s="214" t="str">
        <f>IF(B790="","",IFERROR(INDEX(Vöruskrá!H:H,MATCH(B790,Vöruskrá!B:B,0)),""))</f>
        <v>Framleitt á svæði þar sem unnið er með mjólk, glúten, egg, sesam, sellerí, soja og sinnep.</v>
      </c>
      <c r="G790" s="215">
        <f>IF(OR(B790="",C790=""),"",IFERROR(IFERROR(INDEX(Vöruskrá!J:J,MATCH(B790,Vöruskrá!B:B,0)),0)*C790/100000,""))</f>
        <v>0</v>
      </c>
      <c r="H790" s="215">
        <f>IF(OR(B790="",C790=""),"",IFERROR(IFERROR(INDEX(Vöruskrá!K:K,MATCH(B790,Vöruskrá!B:B,0)),0)*C790/100000,""))</f>
        <v>0</v>
      </c>
      <c r="I790" s="215">
        <f>IF(OR(B790="",C790=""),"",IFERROR(IFERROR(INDEX(Vöruskrá!L:L,MATCH(B790,Vöruskrá!B:B,0)),0)*C790/100000,""))</f>
        <v>0</v>
      </c>
      <c r="J790" s="215">
        <f>IF(OR(B790="",C790=""),"",IFERROR(IFERROR(INDEX(Vöruskrá!M:M,MATCH(B790,Vöruskrá!B:B,0)),0)*C790/100000,""))</f>
        <v>0</v>
      </c>
      <c r="K790" s="215">
        <f>IF(OR(B790="",C790=""),"",IFERROR(IFERROR(INDEX(Vöruskrá!N:N,MATCH(B790,Vöruskrá!B:B,0)),0)*C790/100000,""))</f>
        <v>0</v>
      </c>
      <c r="L790" s="215">
        <f>IF(OR(B790="",C790=""),"",IFERROR(IFERROR(INDEX(Vöruskrá!O:O,MATCH(B790,Vöruskrá!B:B,0)),0)*C790/100000,""))</f>
        <v>0</v>
      </c>
      <c r="M790" s="215">
        <f>IF(OR(B790="",C790=""),"",IFERROR(IFERROR(INDEX(Vöruskrá!P:P,MATCH(B790,Vöruskrá!B:B,0)),0)*C790/100000,""))</f>
        <v>0.5</v>
      </c>
      <c r="N790" s="215">
        <f>IF(OR(B790="",C790=""),"",IFERROR(IFERROR(INDEX(Vöruskrá!Q:Q,MATCH(B790,Vöruskrá!B:B,0)),0)*C790/100000,""))</f>
        <v>0</v>
      </c>
      <c r="O790" s="216">
        <f>IF(OR(B790="",C790=""),"",IFERROR(C790/1000*IFERROR(INDEX(Vöruskrá!R:R,MATCH(B790,Vöruskrá!B:B,0)),0)/1000,""))</f>
        <v>0</v>
      </c>
      <c r="P790" s="219"/>
      <c r="Q790" s="203"/>
      <c r="R790" s="27"/>
    </row>
    <row r="791" spans="1:18">
      <c r="A791" s="217"/>
      <c r="B791" s="217" t="s">
        <v>1270</v>
      </c>
      <c r="C791" s="218">
        <v>1500</v>
      </c>
      <c r="D791" s="214" t="str">
        <f>IF(B791="","",IFERROR(INDEX(Vöruskrá!F:F,MATCH(B791,Vöruskrá!B:B,0)),""))</f>
        <v>Repjuolía</v>
      </c>
      <c r="E791" s="214" t="str">
        <f>IF(B791="","",IFERROR(IF(INDEX(Vöruskrá!G:G,MATCH(B791,Vöruskrá!B:B,0))="","Engir skráðir",INDEX(Vöruskrá!G:G,MATCH(B791,Vöruskrá!B:B,0))),"Engir skráðir"))</f>
        <v>Engir skráðir</v>
      </c>
      <c r="F791" s="214">
        <f>IF(B791="","",IFERROR(INDEX(Vöruskrá!H:H,MATCH(B791,Vöruskrá!B:B,0)),""))</f>
        <v>0</v>
      </c>
      <c r="G791" s="215">
        <f>IF(OR(B791="",C791=""),"",IFERROR(IFERROR(INDEX(Vöruskrá!J:J,MATCH(B791,Vöruskrá!B:B,0)),0)*C791/100000,""))</f>
        <v>13.5</v>
      </c>
      <c r="H791" s="215">
        <f>IF(OR(B791="",C791=""),"",IFERROR(IFERROR(INDEX(Vöruskrá!K:K,MATCH(B791,Vöruskrá!B:B,0)),0)*C791/100000,""))</f>
        <v>1.5</v>
      </c>
      <c r="I791" s="215">
        <f>IF(OR(B791="",C791=""),"",IFERROR(IFERROR(INDEX(Vöruskrá!L:L,MATCH(B791,Vöruskrá!B:B,0)),0)*C791/100000,""))</f>
        <v>0.105</v>
      </c>
      <c r="J791" s="215">
        <f>IF(OR(B791="",C791=""),"",IFERROR(IFERROR(INDEX(Vöruskrá!M:M,MATCH(B791,Vöruskrá!B:B,0)),0)*C791/100000,""))</f>
        <v>0.97499999999999998</v>
      </c>
      <c r="K791" s="215">
        <f>IF(OR(B791="",C791=""),"",IFERROR(IFERROR(INDEX(Vöruskrá!N:N,MATCH(B791,Vöruskrá!B:B,0)),0)*C791/100000,""))</f>
        <v>0.41249999999999998</v>
      </c>
      <c r="L791" s="215">
        <f>IF(OR(B791="",C791=""),"",IFERROR(IFERROR(INDEX(Vöruskrá!O:O,MATCH(B791,Vöruskrá!B:B,0)),0)*C791/100000,""))</f>
        <v>0</v>
      </c>
      <c r="M791" s="215">
        <f>IF(OR(B791="",C791=""),"",IFERROR(IFERROR(INDEX(Vöruskrá!P:P,MATCH(B791,Vöruskrá!B:B,0)),0)*C791/100000,""))</f>
        <v>0</v>
      </c>
      <c r="N791" s="215">
        <f>IF(OR(B791="",C791=""),"",IFERROR(IFERROR(INDEX(Vöruskrá!Q:Q,MATCH(B791,Vöruskrá!B:B,0)),0)*C791/100000,""))</f>
        <v>0</v>
      </c>
      <c r="O791" s="216">
        <f>IF(OR(B791="",C791=""),"",IFERROR(C791/1000*IFERROR(INDEX(Vöruskrá!R:R,MATCH(B791,Vöruskrá!B:B,0)),0)/1000,""))</f>
        <v>0</v>
      </c>
      <c r="P791" s="217"/>
      <c r="Q791" s="249"/>
      <c r="R791" s="205"/>
    </row>
    <row r="792" spans="1:18" ht="50">
      <c r="A792" s="176" t="s">
        <v>3807</v>
      </c>
      <c r="B792" s="176"/>
      <c r="C792" s="177"/>
      <c r="D792" s="211" t="str">
        <f>_xlfn.TEXTJOIN(" | ",TRUE,D793:D799)</f>
        <v>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v>
      </c>
      <c r="E792" s="211" t="str" cm="1">
        <f t="array" ref="E792">IFERROR(_xlfn.TEXTJOIN(", ",TRUE,_xlfn.UNIQUE(_xlfn._xlws.FILTER(E793:E799,(E793:E799&lt;&gt;"Engir skráðir")*(E793:E799&lt;&gt;"")))),"Engir skráðir")</f>
        <v>Glúten (bygg), Mjólk</v>
      </c>
      <c r="F792" s="211"/>
      <c r="G792" s="212">
        <f>IFERROR(SUM(G793:G799)/(SUM($C$793:$C$799)/100000),"")</f>
        <v>184.59872611464971</v>
      </c>
      <c r="H792" s="212">
        <f>IFERROR(SUM(H793:H799)/(SUM($C$793:$C$799)/100000),"")</f>
        <v>8.6095541401273881</v>
      </c>
      <c r="I792" s="212">
        <f>IFERROR(SUM(I793:I799)/(SUM($C$793:$C$799)/100000),"")</f>
        <v>3.0942675159235673</v>
      </c>
      <c r="J792" s="212">
        <f>IFERROR(SUM(J793:J799)/(SUM($C$793:$C$799)/100000),"")</f>
        <v>16.785987261146495</v>
      </c>
      <c r="K792" s="212">
        <f>IFERROR(SUM(K793:K799)/(SUM($C$793:$C$799)/100000),"")</f>
        <v>2.0191082802547773</v>
      </c>
      <c r="L792" s="212">
        <f>IFERROR(SUM(L793:L799)/(SUM($C$793:$C$799)/100000),"")</f>
        <v>7.2777070063694262</v>
      </c>
      <c r="M792" s="212">
        <f>IFERROR(SUM(M793:M799)/(SUM($C$793:$C$799)/100000),"")</f>
        <v>2.2757961783439491</v>
      </c>
      <c r="N792" s="212">
        <f>IFERROR(SUM(N793:N799)/(SUM($C$793:$C$799)/100000),"")</f>
        <v>5.3630573248407645</v>
      </c>
      <c r="O792" s="213" t="str">
        <f>IF(OR(B792="",C792=""),"",IFERROR(C792/1000*IFERROR(INDEX(Vöruskrá!R:R,MATCH(B792,Vöruskrá!B:B,0)),0)/1000,""))</f>
        <v/>
      </c>
      <c r="P792" s="245" t="s">
        <v>3808</v>
      </c>
      <c r="Q792" s="248" t="s">
        <v>3971</v>
      </c>
      <c r="R792" s="247" t="s">
        <v>3972</v>
      </c>
    </row>
    <row r="793" spans="1:18">
      <c r="A793" s="217"/>
      <c r="B793" s="217" t="s">
        <v>568</v>
      </c>
      <c r="C793" s="218">
        <v>40000</v>
      </c>
      <c r="D793" s="214" t="str">
        <f>IF(B793="","",IFERROR(INDEX(Vöruskrá!F:F,MATCH(B793,Vöruskrá!B:B,0)),""))</f>
        <v>Vatn, **bygg**, kjúklingabaunir, sætar kartöflur, svartar baunir, laukur, kartöflur, baunaprótein, repjuolía, hvítlaukur, bindiefni (E461), sterkja, tómatpúrra, salt, basil, papríkukrydd, hvítur pipar, rósmarín.</v>
      </c>
      <c r="E793" s="214" t="str">
        <f>IF(B793="","",IFERROR(IF(INDEX(Vöruskrá!G:G,MATCH(B793,Vöruskrá!B:B,0))="","Engir skráðir",INDEX(Vöruskrá!G:G,MATCH(B793,Vöruskrá!B:B,0))),"Engir skráðir"))</f>
        <v>Glúten (bygg)</v>
      </c>
      <c r="F793" s="214" t="str">
        <f>IF(B793="","",IFERROR(INDEX(Vöruskrá!H:H,MATCH(B793,Vöruskrá!B:B,0)),""))</f>
        <v>Gæti innihaldið snefil af hnetum og sesam.</v>
      </c>
      <c r="G793" s="215">
        <f>IF(OR(B793="",C793=""),"",IFERROR(IFERROR(INDEX(Vöruskrá!J:J,MATCH(B793,Vöruskrá!B:B,0)),0)*C793/100000,""))</f>
        <v>105.6</v>
      </c>
      <c r="H793" s="215">
        <f>IF(OR(B793="",C793=""),"",IFERROR(IFERROR(INDEX(Vöruskrá!K:K,MATCH(B793,Vöruskrá!B:B,0)),0)*C793/100000,""))</f>
        <v>3.12</v>
      </c>
      <c r="I793" s="215">
        <f>IF(OR(B793="",C793=""),"",IFERROR(IFERROR(INDEX(Vöruskrá!L:L,MATCH(B793,Vöruskrá!B:B,0)),0)*C793/100000,""))</f>
        <v>0.28000000000000003</v>
      </c>
      <c r="J793" s="215">
        <f>IF(OR(B793="",C793=""),"",IFERROR(IFERROR(INDEX(Vöruskrá!M:M,MATCH(B793,Vöruskrá!B:B,0)),0)*C793/100000,""))</f>
        <v>11.96</v>
      </c>
      <c r="K793" s="215">
        <f>IF(OR(B793="",C793=""),"",IFERROR(IFERROR(INDEX(Vöruskrá!N:N,MATCH(B793,Vöruskrá!B:B,0)),0)*C793/100000,""))</f>
        <v>1.1200000000000001</v>
      </c>
      <c r="L793" s="215">
        <f>IF(OR(B793="",C793=""),"",IFERROR(IFERROR(INDEX(Vöruskrá!O:O,MATCH(B793,Vöruskrá!B:B,0)),0)*C793/100000,""))</f>
        <v>5.32</v>
      </c>
      <c r="M793" s="215">
        <f>IF(OR(B793="",C793=""),"",IFERROR(IFERROR(INDEX(Vöruskrá!P:P,MATCH(B793,Vöruskrá!B:B,0)),0)*C793/100000,""))</f>
        <v>0.68</v>
      </c>
      <c r="N793" s="215">
        <f>IF(OR(B793="",C793=""),"",IFERROR(IFERROR(INDEX(Vöruskrá!Q:Q,MATCH(B793,Vöruskrá!B:B,0)),0)*C793/100000,""))</f>
        <v>4.2</v>
      </c>
      <c r="O793" s="216">
        <f>IF(OR(B793="",C793=""),"",IFERROR(C793/1000*IFERROR(INDEX(Vöruskrá!R:R,MATCH(B793,Vöruskrá!B:B,0)),0)/1000,""))</f>
        <v>0</v>
      </c>
      <c r="P793" s="217"/>
      <c r="Q793" s="246"/>
      <c r="R793" s="210"/>
    </row>
    <row r="794" spans="1:18">
      <c r="A794" s="219"/>
      <c r="B794" s="219" t="s">
        <v>293</v>
      </c>
      <c r="C794" s="220">
        <v>10000</v>
      </c>
      <c r="D794" s="214" t="str">
        <f>IF(B794="","",IFERROR(INDEX(Vöruskrá!F:F,MATCH(B794,Vöruskrá!B:B,0)),""))</f>
        <v>Vatn, umbreytt sterkja, hrísgrjónamjöl, maltódextrín, sykur, bragðefni, salt, gerextrakt, ristaður laukur, sólblómaolía, litarefni (E150c), salvía.</v>
      </c>
      <c r="E794" s="214" t="str">
        <f>IF(B794="","",IFERROR(IF(INDEX(Vöruskrá!G:G,MATCH(B794,Vöruskrá!B:B,0))="","Engir skráðir",INDEX(Vöruskrá!G:G,MATCH(B794,Vöruskrá!B:B,0))),"Engir skráðir"))</f>
        <v>Engir skráðir</v>
      </c>
      <c r="F794" s="214">
        <f>IF(B794="","",IFERROR(INDEX(Vöruskrá!H:H,MATCH(B794,Vöruskrá!B:B,0)),""))</f>
        <v>0</v>
      </c>
      <c r="G794" s="215">
        <f>IF(OR(B794="",C794=""),"",IFERROR(IFERROR(INDEX(Vöruskrá!J:J,MATCH(B794,Vöruskrá!B:B,0)),0)*C794/100000,""))</f>
        <v>2.5</v>
      </c>
      <c r="H794" s="215">
        <f>IF(OR(B794="",C794=""),"",IFERROR(IFERROR(INDEX(Vöruskrá!K:K,MATCH(B794,Vöruskrá!B:B,0)),0)*C794/100000,""))</f>
        <v>0.03</v>
      </c>
      <c r="I794" s="215">
        <f>IF(OR(B794="",C794=""),"",IFERROR(IFERROR(INDEX(Vöruskrá!L:L,MATCH(B794,Vöruskrá!B:B,0)),0)*C794/100000,""))</f>
        <v>0</v>
      </c>
      <c r="J794" s="215">
        <f>IF(OR(B794="",C794=""),"",IFERROR(IFERROR(INDEX(Vöruskrá!M:M,MATCH(B794,Vöruskrá!B:B,0)),0)*C794/100000,""))</f>
        <v>0.5</v>
      </c>
      <c r="K794" s="215">
        <f>IF(OR(B794="",C794=""),"",IFERROR(IFERROR(INDEX(Vöruskrá!N:N,MATCH(B794,Vöruskrá!B:B,0)),0)*C794/100000,""))</f>
        <v>7.0000000000000007E-2</v>
      </c>
      <c r="L794" s="215">
        <f>IF(OR(B794="",C794=""),"",IFERROR(IFERROR(INDEX(Vöruskrá!O:O,MATCH(B794,Vöruskrá!B:B,0)),0)*C794/100000,""))</f>
        <v>0.05</v>
      </c>
      <c r="M794" s="215">
        <f>IF(OR(B794="",C794=""),"",IFERROR(IFERROR(INDEX(Vöruskrá!P:P,MATCH(B794,Vöruskrá!B:B,0)),0)*C794/100000,""))</f>
        <v>0.05</v>
      </c>
      <c r="N794" s="215">
        <f>IF(OR(B794="",C794=""),"",IFERROR(IFERROR(INDEX(Vöruskrá!Q:Q,MATCH(B794,Vöruskrá!B:B,0)),0)*C794/100000,""))</f>
        <v>0.01</v>
      </c>
      <c r="O794" s="216">
        <f>IF(OR(B794="",C794=""),"",IFERROR(C794/1000*IFERROR(INDEX(Vöruskrá!R:R,MATCH(B794,Vöruskrá!B:B,0)),0)/1000,""))</f>
        <v>0</v>
      </c>
      <c r="P794" s="219"/>
      <c r="Q794" s="203"/>
      <c r="R794" s="27"/>
    </row>
    <row r="795" spans="1:18">
      <c r="A795" s="217"/>
      <c r="B795" s="217" t="s">
        <v>445</v>
      </c>
      <c r="C795" s="218">
        <v>4000</v>
      </c>
      <c r="D795" s="214" t="str">
        <f>IF(B795="","",IFERROR(INDEX(Vöruskrá!F:F,MATCH(B795,Vöruskrá!B:B,0)),""))</f>
        <v>**Rjómi**, salt.</v>
      </c>
      <c r="E795" s="214" t="str">
        <f>IF(B795="","",IFERROR(IF(INDEX(Vöruskrá!G:G,MATCH(B795,Vöruskrá!B:B,0))="","Engir skráðir",INDEX(Vöruskrá!G:G,MATCH(B795,Vöruskrá!B:B,0))),"Engir skráðir"))</f>
        <v>Mjólk</v>
      </c>
      <c r="F795" s="214">
        <f>IF(B795="","",IFERROR(INDEX(Vöruskrá!H:H,MATCH(B795,Vöruskrá!B:B,0)),""))</f>
        <v>0</v>
      </c>
      <c r="G795" s="215">
        <f>IF(OR(B795="",C795=""),"",IFERROR(IFERROR(INDEX(Vöruskrá!J:J,MATCH(B795,Vöruskrá!B:B,0)),0)*C795/100000,""))</f>
        <v>29.52</v>
      </c>
      <c r="H795" s="215">
        <f>IF(OR(B795="",C795=""),"",IFERROR(IFERROR(INDEX(Vöruskrá!K:K,MATCH(B795,Vöruskrá!B:B,0)),0)*C795/100000,""))</f>
        <v>3.28</v>
      </c>
      <c r="I795" s="215">
        <f>IF(OR(B795="",C795=""),"",IFERROR(IFERROR(INDEX(Vöruskrá!L:L,MATCH(B795,Vöruskrá!B:B,0)),0)*C795/100000,""))</f>
        <v>1.96</v>
      </c>
      <c r="J795" s="215">
        <f>IF(OR(B795="",C795=""),"",IFERROR(IFERROR(INDEX(Vöruskrá!M:M,MATCH(B795,Vöruskrá!B:B,0)),0)*C795/100000,""))</f>
        <v>1.6E-2</v>
      </c>
      <c r="K795" s="215">
        <f>IF(OR(B795="",C795=""),"",IFERROR(IFERROR(INDEX(Vöruskrá!N:N,MATCH(B795,Vöruskrá!B:B,0)),0)*C795/100000,""))</f>
        <v>1.6E-2</v>
      </c>
      <c r="L795" s="215">
        <f>IF(OR(B795="",C795=""),"",IFERROR(IFERROR(INDEX(Vöruskrá!O:O,MATCH(B795,Vöruskrá!B:B,0)),0)*C795/100000,""))</f>
        <v>2.4E-2</v>
      </c>
      <c r="M795" s="215">
        <f>IF(OR(B795="",C795=""),"",IFERROR(IFERROR(INDEX(Vöruskrá!P:P,MATCH(B795,Vöruskrá!B:B,0)),0)*C795/100000,""))</f>
        <v>4.8000000000000001E-2</v>
      </c>
      <c r="N795" s="215">
        <f>IF(OR(B795="",C795=""),"",IFERROR(IFERROR(INDEX(Vöruskrá!Q:Q,MATCH(B795,Vöruskrá!B:B,0)),0)*C795/100000,""))</f>
        <v>0</v>
      </c>
      <c r="O795" s="216">
        <f>IF(OR(B795="",C795=""),"",IFERROR(C795/1000*IFERROR(INDEX(Vöruskrá!R:R,MATCH(B795,Vöruskrá!B:B,0)),0)/1000,""))</f>
        <v>0</v>
      </c>
      <c r="P795" s="217"/>
      <c r="Q795" s="204"/>
      <c r="R795" s="6"/>
    </row>
    <row r="796" spans="1:18">
      <c r="A796" s="219"/>
      <c r="B796" s="219" t="s">
        <v>849</v>
      </c>
      <c r="C796" s="220">
        <v>8000</v>
      </c>
      <c r="D796" s="214" t="str">
        <f>IF(B796="","",IFERROR(INDEX(Vöruskrá!F:F,MATCH(B796,Vöruskrá!B:B,0)),""))</f>
        <v>**Mjólk**. Fitusprengd og gerilsneydd.</v>
      </c>
      <c r="E796" s="214" t="str">
        <f>IF(B796="","",IFERROR(IF(INDEX(Vöruskrá!G:G,MATCH(B796,Vöruskrá!B:B,0))="","Engir skráðir",INDEX(Vöruskrá!G:G,MATCH(B796,Vöruskrá!B:B,0))),"Engir skráðir"))</f>
        <v>Mjólk</v>
      </c>
      <c r="F796" s="214">
        <f>IF(B796="","",IFERROR(INDEX(Vöruskrá!H:H,MATCH(B796,Vöruskrá!B:B,0)),""))</f>
        <v>0</v>
      </c>
      <c r="G796" s="215">
        <f>IF(OR(B796="",C796=""),"",IFERROR(IFERROR(INDEX(Vöruskrá!J:J,MATCH(B796,Vöruskrá!B:B,0)),0)*C796/100000,""))</f>
        <v>5.36</v>
      </c>
      <c r="H796" s="215">
        <f>IF(OR(B796="",C796=""),"",IFERROR(IFERROR(INDEX(Vöruskrá!K:K,MATCH(B796,Vöruskrá!B:B,0)),0)*C796/100000,""))</f>
        <v>0.312</v>
      </c>
      <c r="I796" s="215">
        <f>IF(OR(B796="",C796=""),"",IFERROR(IFERROR(INDEX(Vöruskrá!L:L,MATCH(B796,Vöruskrá!B:B,0)),0)*C796/100000,""))</f>
        <v>0.184</v>
      </c>
      <c r="J796" s="215">
        <f>IF(OR(B796="",C796=""),"",IFERROR(IFERROR(INDEX(Vöruskrá!M:M,MATCH(B796,Vöruskrá!B:B,0)),0)*C796/100000,""))</f>
        <v>0.376</v>
      </c>
      <c r="K796" s="215">
        <f>IF(OR(B796="",C796=""),"",IFERROR(IFERROR(INDEX(Vöruskrá!N:N,MATCH(B796,Vöruskrá!B:B,0)),0)*C796/100000,""))</f>
        <v>0.376</v>
      </c>
      <c r="L796" s="215">
        <f>IF(OR(B796="",C796=""),"",IFERROR(IFERROR(INDEX(Vöruskrá!O:O,MATCH(B796,Vöruskrá!B:B,0)),0)*C796/100000,""))</f>
        <v>0.26400000000000001</v>
      </c>
      <c r="M796" s="215">
        <f>IF(OR(B796="",C796=""),"",IFERROR(IFERROR(INDEX(Vöruskrá!P:P,MATCH(B796,Vöruskrá!B:B,0)),0)*C796/100000,""))</f>
        <v>8.0000000000000002E-3</v>
      </c>
      <c r="N796" s="215">
        <f>IF(OR(B796="",C796=""),"",IFERROR(IFERROR(INDEX(Vöruskrá!Q:Q,MATCH(B796,Vöruskrá!B:B,0)),0)*C796/100000,""))</f>
        <v>0</v>
      </c>
      <c r="O796" s="216">
        <f>IF(OR(B796="",C796=""),"",IFERROR(C796/1000*IFERROR(INDEX(Vöruskrá!R:R,MATCH(B796,Vöruskrá!B:B,0)),0)/1000,""))</f>
        <v>0</v>
      </c>
      <c r="P796" s="219"/>
      <c r="Q796" s="203"/>
      <c r="R796" s="27"/>
    </row>
    <row r="797" spans="1:18">
      <c r="A797" s="217"/>
      <c r="B797" s="217" t="s">
        <v>299</v>
      </c>
      <c r="C797" s="218">
        <v>1000</v>
      </c>
      <c r="D797" s="214" t="str">
        <f>IF(B797="","",IFERROR(INDEX(Vöruskrá!F:F,MATCH(B797,Vöruskrá!B:B,0)),""))</f>
        <v>Salt (salt, kekkjavarnarefni E535, lyftiefni E500).</v>
      </c>
      <c r="E797" s="214" t="str">
        <f>IF(B797="","",IFERROR(IF(INDEX(Vöruskrá!G:G,MATCH(B797,Vöruskrá!B:B,0))="","Engir skráðir",INDEX(Vöruskrá!G:G,MATCH(B797,Vöruskrá!B:B,0))),"Engir skráðir"))</f>
        <v>Engir skráðir</v>
      </c>
      <c r="F797" s="214" t="str">
        <f>IF(B797="","",IFERROR(INDEX(Vöruskrá!H:H,MATCH(B797,Vöruskrá!B:B,0)),""))</f>
        <v>Framleitt á svæði þar sem unnið er með mjólk, glúten, egg, sesam, sellerí, soja og sinnep.</v>
      </c>
      <c r="G797" s="215">
        <f>IF(OR(B797="",C797=""),"",IFERROR(IFERROR(INDEX(Vöruskrá!J:J,MATCH(B797,Vöruskrá!B:B,0)),0)*C797/100000,""))</f>
        <v>0</v>
      </c>
      <c r="H797" s="215">
        <f>IF(OR(B797="",C797=""),"",IFERROR(IFERROR(INDEX(Vöruskrá!K:K,MATCH(B797,Vöruskrá!B:B,0)),0)*C797/100000,""))</f>
        <v>0</v>
      </c>
      <c r="I797" s="215">
        <f>IF(OR(B797="",C797=""),"",IFERROR(IFERROR(INDEX(Vöruskrá!L:L,MATCH(B797,Vöruskrá!B:B,0)),0)*C797/100000,""))</f>
        <v>0</v>
      </c>
      <c r="J797" s="215">
        <f>IF(OR(B797="",C797=""),"",IFERROR(IFERROR(INDEX(Vöruskrá!M:M,MATCH(B797,Vöruskrá!B:B,0)),0)*C797/100000,""))</f>
        <v>0</v>
      </c>
      <c r="K797" s="215">
        <f>IF(OR(B797="",C797=""),"",IFERROR(IFERROR(INDEX(Vöruskrá!N:N,MATCH(B797,Vöruskrá!B:B,0)),0)*C797/100000,""))</f>
        <v>0</v>
      </c>
      <c r="L797" s="215">
        <f>IF(OR(B797="",C797=""),"",IFERROR(IFERROR(INDEX(Vöruskrá!O:O,MATCH(B797,Vöruskrá!B:B,0)),0)*C797/100000,""))</f>
        <v>0</v>
      </c>
      <c r="M797" s="215">
        <f>IF(OR(B797="",C797=""),"",IFERROR(IFERROR(INDEX(Vöruskrá!P:P,MATCH(B797,Vöruskrá!B:B,0)),0)*C797/100000,""))</f>
        <v>1</v>
      </c>
      <c r="N797" s="215">
        <f>IF(OR(B797="",C797=""),"",IFERROR(IFERROR(INDEX(Vöruskrá!Q:Q,MATCH(B797,Vöruskrá!B:B,0)),0)*C797/100000,""))</f>
        <v>0</v>
      </c>
      <c r="O797" s="216">
        <f>IF(OR(B797="",C797=""),"",IFERROR(C797/1000*IFERROR(INDEX(Vöruskrá!R:R,MATCH(B797,Vöruskrá!B:B,0)),0)/1000,""))</f>
        <v>0</v>
      </c>
      <c r="P797" s="217"/>
      <c r="Q797" s="204"/>
      <c r="R797" s="6"/>
    </row>
    <row r="798" spans="1:18">
      <c r="A798" s="219"/>
      <c r="B798" s="219" t="s">
        <v>819</v>
      </c>
      <c r="C798" s="220">
        <v>500</v>
      </c>
      <c r="D798" s="214" t="str">
        <f>IF(B798="","",IFERROR(INDEX(Vöruskrá!F:F,MATCH(B798,Vöruskrá!B:B,0)),""))</f>
        <v>Svartur pipar 100% (Piper nigrum), hitaþurrkað.</v>
      </c>
      <c r="E798" s="214" t="str">
        <f>IF(B798="","",IFERROR(IF(INDEX(Vöruskrá!G:G,MATCH(B798,Vöruskrá!B:B,0))="","Engir skráðir",INDEX(Vöruskrá!G:G,MATCH(B798,Vöruskrá!B:B,0))),"Engir skráðir"))</f>
        <v>Engir skráðir</v>
      </c>
      <c r="F798" s="214" t="str">
        <f>IF(B798="","",IFERROR(INDEX(Vöruskrá!H:H,MATCH(B798,Vöruskrá!B:B,0)),""))</f>
        <v>Framleitt á svæði þar sem unnið er með glúten, fisk, krabbadýr, lindýr, mjólk, soja, sellerí, sinnep og sesam.</v>
      </c>
      <c r="G798" s="215">
        <f>IF(OR(B798="",C798=""),"",IFERROR(IFERROR(INDEX(Vöruskrá!J:J,MATCH(B798,Vöruskrá!B:B,0)),0)*C798/100000,""))</f>
        <v>1.93</v>
      </c>
      <c r="H798" s="215">
        <f>IF(OR(B798="",C798=""),"",IFERROR(IFERROR(INDEX(Vöruskrá!K:K,MATCH(B798,Vöruskrá!B:B,0)),0)*C798/100000,""))</f>
        <v>1.6500000000000001E-2</v>
      </c>
      <c r="I798" s="215">
        <f>IF(OR(B798="",C798=""),"",IFERROR(IFERROR(INDEX(Vöruskrá!L:L,MATCH(B798,Vöruskrá!B:B,0)),0)*C798/100000,""))</f>
        <v>5.0000000000000001E-3</v>
      </c>
      <c r="J798" s="215">
        <f>IF(OR(B798="",C798=""),"",IFERROR(IFERROR(INDEX(Vöruskrá!M:M,MATCH(B798,Vöruskrá!B:B,0)),0)*C798/100000,""))</f>
        <v>0.32500000000000001</v>
      </c>
      <c r="K798" s="215">
        <f>IF(OR(B798="",C798=""),"",IFERROR(IFERROR(INDEX(Vöruskrá!N:N,MATCH(B798,Vöruskrá!B:B,0)),0)*C798/100000,""))</f>
        <v>3.0000000000000001E-3</v>
      </c>
      <c r="L798" s="215">
        <f>IF(OR(B798="",C798=""),"",IFERROR(IFERROR(INDEX(Vöruskrá!O:O,MATCH(B798,Vöruskrá!B:B,0)),0)*C798/100000,""))</f>
        <v>5.5E-2</v>
      </c>
      <c r="M798" s="215">
        <f>IF(OR(B798="",C798=""),"",IFERROR(IFERROR(INDEX(Vöruskrá!P:P,MATCH(B798,Vöruskrá!B:B,0)),0)*C798/100000,""))</f>
        <v>5.0000000000000001E-4</v>
      </c>
      <c r="N798" s="215">
        <f>IF(OR(B798="",C798=""),"",IFERROR(IFERROR(INDEX(Vöruskrá!Q:Q,MATCH(B798,Vöruskrá!B:B,0)),0)*C798/100000,""))</f>
        <v>0</v>
      </c>
      <c r="O798" s="216">
        <f>IF(OR(B798="",C798=""),"",IFERROR(C798/1000*IFERROR(INDEX(Vöruskrá!R:R,MATCH(B798,Vöruskrá!B:B,0)),0)/1000,""))</f>
        <v>0</v>
      </c>
      <c r="P798" s="219"/>
      <c r="Q798" s="203"/>
      <c r="R798" s="27"/>
    </row>
    <row r="799" spans="1:18">
      <c r="A799" s="221"/>
      <c r="B799" s="221" t="s">
        <v>1020</v>
      </c>
      <c r="C799" s="222">
        <v>15000</v>
      </c>
      <c r="D799" s="223" t="str">
        <f>IF(B799="","",IFERROR(INDEX(Vöruskrá!F:F,MATCH(B799,Vöruskrá!B:B,0)),""))</f>
        <v>Vatn</v>
      </c>
      <c r="E799" s="223" t="str">
        <f>IF(B799="","",IFERROR(IF(INDEX(Vöruskrá!G:G,MATCH(B799,Vöruskrá!B:B,0))="","Engir skráðir",INDEX(Vöruskrá!G:G,MATCH(B799,Vöruskrá!B:B,0))),"Engir skráðir"))</f>
        <v>Engir skráðir</v>
      </c>
      <c r="F799" s="223">
        <f>IF(B799="","",IFERROR(INDEX(Vöruskrá!H:H,MATCH(B799,Vöruskrá!B:B,0)),""))</f>
        <v>0</v>
      </c>
      <c r="G799" s="224">
        <f>IF(OR(B799="",C799=""),"",IFERROR(IFERROR(INDEX(Vöruskrá!J:J,MATCH(B799,Vöruskrá!B:B,0)),0)*C799/100000,""))</f>
        <v>0</v>
      </c>
      <c r="H799" s="224">
        <f>IF(OR(B799="",C799=""),"",IFERROR(IFERROR(INDEX(Vöruskrá!K:K,MATCH(B799,Vöruskrá!B:B,0)),0)*C799/100000,""))</f>
        <v>0</v>
      </c>
      <c r="I799" s="224">
        <f>IF(OR(B799="",C799=""),"",IFERROR(IFERROR(INDEX(Vöruskrá!L:L,MATCH(B799,Vöruskrá!B:B,0)),0)*C799/100000,""))</f>
        <v>0</v>
      </c>
      <c r="J799" s="224">
        <f>IF(OR(B799="",C799=""),"",IFERROR(IFERROR(INDEX(Vöruskrá!M:M,MATCH(B799,Vöruskrá!B:B,0)),0)*C799/100000,""))</f>
        <v>0</v>
      </c>
      <c r="K799" s="224">
        <f>IF(OR(B799="",C799=""),"",IFERROR(IFERROR(INDEX(Vöruskrá!N:N,MATCH(B799,Vöruskrá!B:B,0)),0)*C799/100000,""))</f>
        <v>0</v>
      </c>
      <c r="L799" s="224">
        <f>IF(OR(B799="",C799=""),"",IFERROR(IFERROR(INDEX(Vöruskrá!O:O,MATCH(B799,Vöruskrá!B:B,0)),0)*C799/100000,""))</f>
        <v>0</v>
      </c>
      <c r="M799" s="224">
        <f>IF(OR(B799="",C799=""),"",IFERROR(IFERROR(INDEX(Vöruskrá!P:P,MATCH(B799,Vöruskrá!B:B,0)),0)*C799/100000,""))</f>
        <v>0</v>
      </c>
      <c r="N799" s="224">
        <f>IF(OR(B799="",C799=""),"",IFERROR(IFERROR(INDEX(Vöruskrá!Q:Q,MATCH(B799,Vöruskrá!B:B,0)),0)*C799/100000,""))</f>
        <v>0</v>
      </c>
      <c r="O799" s="225">
        <f>IF(OR(B799="",C799=""),"",IFERROR(C799/1000*IFERROR(INDEX(Vöruskrá!R:R,MATCH(B799,Vöruskrá!B:B,0)),0)/1000,""))</f>
        <v>0</v>
      </c>
      <c r="P799" s="221"/>
      <c r="Q799" s="204"/>
      <c r="R799" s="6"/>
    </row>
    <row r="800" spans="1:18">
      <c r="A800" s="176" t="s">
        <v>3809</v>
      </c>
      <c r="B800" s="176"/>
      <c r="C800" s="177"/>
      <c r="D800" s="211" t="str">
        <f>_xlfn.TEXTJOIN(" | ",TRUE,D801:D806)</f>
        <v>Hrísgrjón 100% | **Mjólk**. Fitusprengd og gerilsneydd. | Súkrósi | Salt (salt, kekkjavarnarefni E535, lyftiefni E500). | 0 | **Rjómi**, salt.</v>
      </c>
      <c r="E800" s="211" t="str" cm="1">
        <f t="array" ref="E800">IFERROR(_xlfn.TEXTJOIN(", ",TRUE,_xlfn.UNIQUE(_xlfn._xlws.FILTER(E801:E806,(E801:E806&lt;&gt;"Engir skráðir")*(E801:E806&lt;&gt;"")))),"Engir skráðir")</f>
        <v>Mjólk</v>
      </c>
      <c r="F800" s="211"/>
      <c r="G800" s="212">
        <f>IFERROR(SUM(G801:G806)/(SUM($C$801:$C$806)/100000),"")</f>
        <v>150.14796999999999</v>
      </c>
      <c r="H800" s="212">
        <f>IFERROR(SUM(H801:H806)/(SUM($C$801:$C$806)/100000),"")</f>
        <v>3.7999289999999997</v>
      </c>
      <c r="I800" s="212">
        <f>IFERROR(SUM(I801:I806)/(SUM($C$801:$C$806)/100000),"")</f>
        <v>2.195614</v>
      </c>
      <c r="J800" s="212">
        <f>IFERROR(SUM(J801:J806)/(SUM($C$801:$C$806)/100000),"")</f>
        <v>24.264846000000002</v>
      </c>
      <c r="K800" s="212">
        <f>IFERROR(SUM(K801:K806)/(SUM($C$801:$C$806)/100000),"")</f>
        <v>4.899483</v>
      </c>
      <c r="L800" s="212">
        <f>IFERROR(SUM(L801:L806)/(SUM($C$801:$C$806)/100000),"")</f>
        <v>4.1260710000000005</v>
      </c>
      <c r="M800" s="212">
        <f>IFERROR(SUM(M801:M806)/(SUM($C$801:$C$806)/100000),"")</f>
        <v>0.47233800000000004</v>
      </c>
      <c r="N800" s="212">
        <f>IFERROR(SUM(N801:N806)/(SUM($C$801:$C$806)/100000),"")</f>
        <v>0.315081</v>
      </c>
      <c r="O800" s="213" t="str">
        <f>IF(OR(B800="",C800=""),"",IFERROR(C800/1000*IFERROR(INDEX(Vöruskrá!R:R,MATCH(B800,Vöruskrá!B:B,0)),0)/1000,""))</f>
        <v/>
      </c>
      <c r="P800" s="176" t="s">
        <v>3810</v>
      </c>
      <c r="Q800" s="203"/>
      <c r="R800" s="27"/>
    </row>
    <row r="801" spans="1:18">
      <c r="A801" s="217"/>
      <c r="B801" s="217" t="s">
        <v>341</v>
      </c>
      <c r="C801" s="218">
        <v>24237</v>
      </c>
      <c r="D801" s="214" t="str">
        <f>IF(B801="","",IFERROR(INDEX(Vöruskrá!F:F,MATCH(B801,Vöruskrá!B:B,0)),""))</f>
        <v>Hrísgrjón 100%</v>
      </c>
      <c r="E801" s="214" t="str">
        <f>IF(B801="","",IFERROR(IF(INDEX(Vöruskrá!G:G,MATCH(B801,Vöruskrá!B:B,0))="","Engir skráðir",INDEX(Vöruskrá!G:G,MATCH(B801,Vöruskrá!B:B,0))),"Engir skráðir"))</f>
        <v>Engir skráðir</v>
      </c>
      <c r="F801" s="214">
        <f>IF(B801="","",IFERROR(INDEX(Vöruskrá!H:H,MATCH(B801,Vöruskrá!B:B,0)),""))</f>
        <v>0</v>
      </c>
      <c r="G801" s="215">
        <f>IF(OR(B801="",C801=""),"",IFERROR(IFERROR(INDEX(Vöruskrá!J:J,MATCH(B801,Vöruskrá!B:B,0)),0)*C801/100000,""))</f>
        <v>88.465050000000005</v>
      </c>
      <c r="H801" s="215">
        <f>IF(OR(B801="",C801=""),"",IFERROR(IFERROR(INDEX(Vöruskrá!K:K,MATCH(B801,Vöruskrá!B:B,0)),0)*C801/100000,""))</f>
        <v>0.16965899999999998</v>
      </c>
      <c r="I801" s="215">
        <f>IF(OR(B801="",C801=""),"",IFERROR(IFERROR(INDEX(Vöruskrá!L:L,MATCH(B801,Vöruskrá!B:B,0)),0)*C801/100000,""))</f>
        <v>4.8474000000000003E-2</v>
      </c>
      <c r="J801" s="215">
        <f>IF(OR(B801="",C801=""),"",IFERROR(IFERROR(INDEX(Vöruskrá!M:M,MATCH(B801,Vöruskrá!B:B,0)),0)*C801/100000,""))</f>
        <v>19.389600000000002</v>
      </c>
      <c r="K801" s="215">
        <f>IF(OR(B801="",C801=""),"",IFERROR(IFERROR(INDEX(Vöruskrá!N:N,MATCH(B801,Vöruskrá!B:B,0)),0)*C801/100000,""))</f>
        <v>2.4237000000000002E-2</v>
      </c>
      <c r="L801" s="215">
        <f>IF(OR(B801="",C801=""),"",IFERROR(IFERROR(INDEX(Vöruskrá!O:O,MATCH(B801,Vöruskrá!B:B,0)),0)*C801/100000,""))</f>
        <v>1.7208269999999999</v>
      </c>
      <c r="M801" s="215">
        <f>IF(OR(B801="",C801=""),"",IFERROR(IFERROR(INDEX(Vöruskrá!P:P,MATCH(B801,Vöruskrá!B:B,0)),0)*C801/100000,""))</f>
        <v>0</v>
      </c>
      <c r="N801" s="215">
        <f>IF(OR(B801="",C801=""),"",IFERROR(IFERROR(INDEX(Vöruskrá!Q:Q,MATCH(B801,Vöruskrá!B:B,0)),0)*C801/100000,""))</f>
        <v>0.315081</v>
      </c>
      <c r="O801" s="216">
        <f>IF(OR(B801="",C801=""),"",IFERROR(C801/1000*IFERROR(INDEX(Vöruskrá!R:R,MATCH(B801,Vöruskrá!B:B,0)),0)/1000,""))</f>
        <v>0</v>
      </c>
      <c r="P801" s="217"/>
      <c r="Q801" s="204"/>
      <c r="R801" s="6"/>
    </row>
    <row r="802" spans="1:18">
      <c r="A802" s="219"/>
      <c r="B802" s="219" t="s">
        <v>849</v>
      </c>
      <c r="C802" s="220">
        <v>72710</v>
      </c>
      <c r="D802" s="214" t="str">
        <f>IF(B802="","",IFERROR(INDEX(Vöruskrá!F:F,MATCH(B802,Vöruskrá!B:B,0)),""))</f>
        <v>**Mjólk**. Fitusprengd og gerilsneydd.</v>
      </c>
      <c r="E802" s="214" t="str">
        <f>IF(B802="","",IFERROR(IF(INDEX(Vöruskrá!G:G,MATCH(B802,Vöruskrá!B:B,0))="","Engir skráðir",INDEX(Vöruskrá!G:G,MATCH(B802,Vöruskrá!B:B,0))),"Engir skráðir"))</f>
        <v>Mjólk</v>
      </c>
      <c r="F802" s="214">
        <f>IF(B802="","",IFERROR(INDEX(Vöruskrá!H:H,MATCH(B802,Vöruskrá!B:B,0)),""))</f>
        <v>0</v>
      </c>
      <c r="G802" s="215">
        <f>IF(OR(B802="",C802=""),"",IFERROR(IFERROR(INDEX(Vöruskrá!J:J,MATCH(B802,Vöruskrá!B:B,0)),0)*C802/100000,""))</f>
        <v>48.715699999999998</v>
      </c>
      <c r="H802" s="215">
        <f>IF(OR(B802="",C802=""),"",IFERROR(IFERROR(INDEX(Vöruskrá!K:K,MATCH(B802,Vöruskrá!B:B,0)),0)*C802/100000,""))</f>
        <v>2.83569</v>
      </c>
      <c r="I802" s="215">
        <f>IF(OR(B802="",C802=""),"",IFERROR(IFERROR(INDEX(Vöruskrá!L:L,MATCH(B802,Vöruskrá!B:B,0)),0)*C802/100000,""))</f>
        <v>1.6723300000000001</v>
      </c>
      <c r="J802" s="215">
        <f>IF(OR(B802="",C802=""),"",IFERROR(IFERROR(INDEX(Vöruskrá!M:M,MATCH(B802,Vöruskrá!B:B,0)),0)*C802/100000,""))</f>
        <v>3.41737</v>
      </c>
      <c r="K802" s="215">
        <f>IF(OR(B802="",C802=""),"",IFERROR(IFERROR(INDEX(Vöruskrá!N:N,MATCH(B802,Vöruskrá!B:B,0)),0)*C802/100000,""))</f>
        <v>3.41737</v>
      </c>
      <c r="L802" s="215">
        <f>IF(OR(B802="",C802=""),"",IFERROR(IFERROR(INDEX(Vöruskrá!O:O,MATCH(B802,Vöruskrá!B:B,0)),0)*C802/100000,""))</f>
        <v>2.3994300000000002</v>
      </c>
      <c r="M802" s="215">
        <f>IF(OR(B802="",C802=""),"",IFERROR(IFERROR(INDEX(Vöruskrá!P:P,MATCH(B802,Vöruskrá!B:B,0)),0)*C802/100000,""))</f>
        <v>7.2709999999999997E-2</v>
      </c>
      <c r="N802" s="215">
        <f>IF(OR(B802="",C802=""),"",IFERROR(IFERROR(INDEX(Vöruskrá!Q:Q,MATCH(B802,Vöruskrá!B:B,0)),0)*C802/100000,""))</f>
        <v>0</v>
      </c>
      <c r="O802" s="216">
        <f>IF(OR(B802="",C802=""),"",IFERROR(C802/1000*IFERROR(INDEX(Vöruskrá!R:R,MATCH(B802,Vöruskrá!B:B,0)),0)/1000,""))</f>
        <v>0</v>
      </c>
      <c r="P802" s="219"/>
      <c r="Q802" s="203"/>
      <c r="R802" s="27"/>
    </row>
    <row r="803" spans="1:18">
      <c r="A803" s="217"/>
      <c r="B803" s="217" t="s">
        <v>477</v>
      </c>
      <c r="C803" s="218">
        <v>1454</v>
      </c>
      <c r="D803" s="214" t="str">
        <f>IF(B803="","",IFERROR(INDEX(Vöruskrá!F:F,MATCH(B803,Vöruskrá!B:B,0)),""))</f>
        <v>Súkrósi</v>
      </c>
      <c r="E803" s="214" t="str">
        <f>IF(B803="","",IFERROR(IF(INDEX(Vöruskrá!G:G,MATCH(B803,Vöruskrá!B:B,0))="","Engir skráðir",INDEX(Vöruskrá!G:G,MATCH(B803,Vöruskrá!B:B,0))),"Engir skráðir"))</f>
        <v>Engir skráðir</v>
      </c>
      <c r="F803" s="214">
        <f>IF(B803="","",IFERROR(INDEX(Vöruskrá!H:H,MATCH(B803,Vöruskrá!B:B,0)),""))</f>
        <v>0</v>
      </c>
      <c r="G803" s="215">
        <f>IF(OR(B803="",C803=""),"",IFERROR(IFERROR(INDEX(Vöruskrá!J:J,MATCH(B803,Vöruskrá!B:B,0)),0)*C803/100000,""))</f>
        <v>5.8159999999999998</v>
      </c>
      <c r="H803" s="215">
        <f>IF(OR(B803="",C803=""),"",IFERROR(IFERROR(INDEX(Vöruskrá!K:K,MATCH(B803,Vöruskrá!B:B,0)),0)*C803/100000,""))</f>
        <v>0</v>
      </c>
      <c r="I803" s="215">
        <f>IF(OR(B803="",C803=""),"",IFERROR(IFERROR(INDEX(Vöruskrá!L:L,MATCH(B803,Vöruskrá!B:B,0)),0)*C803/100000,""))</f>
        <v>0</v>
      </c>
      <c r="J803" s="215">
        <f>IF(OR(B803="",C803=""),"",IFERROR(IFERROR(INDEX(Vöruskrá!M:M,MATCH(B803,Vöruskrá!B:B,0)),0)*C803/100000,""))</f>
        <v>1.454</v>
      </c>
      <c r="K803" s="215">
        <f>IF(OR(B803="",C803=""),"",IFERROR(IFERROR(INDEX(Vöruskrá!N:N,MATCH(B803,Vöruskrá!B:B,0)),0)*C803/100000,""))</f>
        <v>1.454</v>
      </c>
      <c r="L803" s="215">
        <f>IF(OR(B803="",C803=""),"",IFERROR(IFERROR(INDEX(Vöruskrá!O:O,MATCH(B803,Vöruskrá!B:B,0)),0)*C803/100000,""))</f>
        <v>0</v>
      </c>
      <c r="M803" s="215">
        <f>IF(OR(B803="",C803=""),"",IFERROR(IFERROR(INDEX(Vöruskrá!P:P,MATCH(B803,Vöruskrá!B:B,0)),0)*C803/100000,""))</f>
        <v>0</v>
      </c>
      <c r="N803" s="215">
        <f>IF(OR(B803="",C803=""),"",IFERROR(IFERROR(INDEX(Vöruskrá!Q:Q,MATCH(B803,Vöruskrá!B:B,0)),0)*C803/100000,""))</f>
        <v>0</v>
      </c>
      <c r="O803" s="216">
        <f>IF(OR(B803="",C803=""),"",IFERROR(C803/1000*IFERROR(INDEX(Vöruskrá!R:R,MATCH(B803,Vöruskrá!B:B,0)),0)/1000,""))</f>
        <v>0</v>
      </c>
      <c r="P803" s="217"/>
      <c r="Q803" s="204"/>
      <c r="R803" s="6"/>
    </row>
    <row r="804" spans="1:18">
      <c r="A804" s="219"/>
      <c r="B804" s="219" t="s">
        <v>299</v>
      </c>
      <c r="C804" s="220">
        <v>388</v>
      </c>
      <c r="D804" s="214" t="str">
        <f>IF(B804="","",IFERROR(INDEX(Vöruskrá!F:F,MATCH(B804,Vöruskrá!B:B,0)),""))</f>
        <v>Salt (salt, kekkjavarnarefni E535, lyftiefni E500).</v>
      </c>
      <c r="E804" s="214" t="str">
        <f>IF(B804="","",IFERROR(IF(INDEX(Vöruskrá!G:G,MATCH(B804,Vöruskrá!B:B,0))="","Engir skráðir",INDEX(Vöruskrá!G:G,MATCH(B804,Vöruskrá!B:B,0))),"Engir skráðir"))</f>
        <v>Engir skráðir</v>
      </c>
      <c r="F804" s="214" t="str">
        <f>IF(B804="","",IFERROR(INDEX(Vöruskrá!H:H,MATCH(B804,Vöruskrá!B:B,0)),""))</f>
        <v>Framleitt á svæði þar sem unnið er með mjólk, glúten, egg, sesam, sellerí, soja og sinnep.</v>
      </c>
      <c r="G804" s="215">
        <f>IF(OR(B804="",C804=""),"",IFERROR(IFERROR(INDEX(Vöruskrá!J:J,MATCH(B804,Vöruskrá!B:B,0)),0)*C804/100000,""))</f>
        <v>0</v>
      </c>
      <c r="H804" s="215">
        <f>IF(OR(B804="",C804=""),"",IFERROR(IFERROR(INDEX(Vöruskrá!K:K,MATCH(B804,Vöruskrá!B:B,0)),0)*C804/100000,""))</f>
        <v>0</v>
      </c>
      <c r="I804" s="215">
        <f>IF(OR(B804="",C804=""),"",IFERROR(IFERROR(INDEX(Vöruskrá!L:L,MATCH(B804,Vöruskrá!B:B,0)),0)*C804/100000,""))</f>
        <v>0</v>
      </c>
      <c r="J804" s="215">
        <f>IF(OR(B804="",C804=""),"",IFERROR(IFERROR(INDEX(Vöruskrá!M:M,MATCH(B804,Vöruskrá!B:B,0)),0)*C804/100000,""))</f>
        <v>0</v>
      </c>
      <c r="K804" s="215">
        <f>IF(OR(B804="",C804=""),"",IFERROR(IFERROR(INDEX(Vöruskrá!N:N,MATCH(B804,Vöruskrá!B:B,0)),0)*C804/100000,""))</f>
        <v>0</v>
      </c>
      <c r="L804" s="215">
        <f>IF(OR(B804="",C804=""),"",IFERROR(IFERROR(INDEX(Vöruskrá!O:O,MATCH(B804,Vöruskrá!B:B,0)),0)*C804/100000,""))</f>
        <v>0</v>
      </c>
      <c r="M804" s="215">
        <f>IF(OR(B804="",C804=""),"",IFERROR(IFERROR(INDEX(Vöruskrá!P:P,MATCH(B804,Vöruskrá!B:B,0)),0)*C804/100000,""))</f>
        <v>0.38800000000000001</v>
      </c>
      <c r="N804" s="215">
        <f>IF(OR(B804="",C804=""),"",IFERROR(IFERROR(INDEX(Vöruskrá!Q:Q,MATCH(B804,Vöruskrá!B:B,0)),0)*C804/100000,""))</f>
        <v>0</v>
      </c>
      <c r="O804" s="216">
        <f>IF(OR(B804="",C804=""),"",IFERROR(C804/1000*IFERROR(INDEX(Vöruskrá!R:R,MATCH(B804,Vöruskrá!B:B,0)),0)/1000,""))</f>
        <v>0</v>
      </c>
      <c r="P804" s="219"/>
      <c r="Q804" s="203"/>
      <c r="R804" s="27"/>
    </row>
    <row r="805" spans="1:18">
      <c r="A805" s="217"/>
      <c r="B805" s="217" t="s">
        <v>3682</v>
      </c>
      <c r="C805" s="218">
        <v>242</v>
      </c>
      <c r="D805" s="214">
        <f>IF(B805="","",IFERROR(INDEX(Vöruskrá!F:F,MATCH(B805,Vöruskrá!B:B,0)),""))</f>
        <v>0</v>
      </c>
      <c r="E805" s="214" t="str">
        <f>IF(B805="","",IFERROR(IF(INDEX(Vöruskrá!G:G,MATCH(B805,Vöruskrá!B:B,0))="","Engir skráðir",INDEX(Vöruskrá!G:G,MATCH(B805,Vöruskrá!B:B,0))),"Engir skráðir"))</f>
        <v>Engir skráðir</v>
      </c>
      <c r="F805" s="214">
        <f>IF(B805="","",IFERROR(INDEX(Vöruskrá!H:H,MATCH(B805,Vöruskrá!B:B,0)),""))</f>
        <v>0</v>
      </c>
      <c r="G805" s="215">
        <f>IF(OR(B805="",C805=""),"",IFERROR(IFERROR(INDEX(Vöruskrá!J:J,MATCH(B805,Vöruskrá!B:B,0)),0)*C805/100000,""))</f>
        <v>0</v>
      </c>
      <c r="H805" s="215">
        <f>IF(OR(B805="",C805=""),"",IFERROR(IFERROR(INDEX(Vöruskrá!K:K,MATCH(B805,Vöruskrá!B:B,0)),0)*C805/100000,""))</f>
        <v>0</v>
      </c>
      <c r="I805" s="215">
        <f>IF(OR(B805="",C805=""),"",IFERROR(IFERROR(INDEX(Vöruskrá!L:L,MATCH(B805,Vöruskrá!B:B,0)),0)*C805/100000,""))</f>
        <v>0</v>
      </c>
      <c r="J805" s="215">
        <f>IF(OR(B805="",C805=""),"",IFERROR(IFERROR(INDEX(Vöruskrá!M:M,MATCH(B805,Vöruskrá!B:B,0)),0)*C805/100000,""))</f>
        <v>0</v>
      </c>
      <c r="K805" s="215">
        <f>IF(OR(B805="",C805=""),"",IFERROR(IFERROR(INDEX(Vöruskrá!N:N,MATCH(B805,Vöruskrá!B:B,0)),0)*C805/100000,""))</f>
        <v>0</v>
      </c>
      <c r="L805" s="215">
        <f>IF(OR(B805="",C805=""),"",IFERROR(IFERROR(INDEX(Vöruskrá!O:O,MATCH(B805,Vöruskrá!B:B,0)),0)*C805/100000,""))</f>
        <v>0</v>
      </c>
      <c r="M805" s="215">
        <f>IF(OR(B805="",C805=""),"",IFERROR(IFERROR(INDEX(Vöruskrá!P:P,MATCH(B805,Vöruskrá!B:B,0)),0)*C805/100000,""))</f>
        <v>0</v>
      </c>
      <c r="N805" s="215">
        <f>IF(OR(B805="",C805=""),"",IFERROR(IFERROR(INDEX(Vöruskrá!Q:Q,MATCH(B805,Vöruskrá!B:B,0)),0)*C805/100000,""))</f>
        <v>0</v>
      </c>
      <c r="O805" s="216">
        <f>IF(OR(B805="",C805=""),"",IFERROR(C805/1000*IFERROR(INDEX(Vöruskrá!R:R,MATCH(B805,Vöruskrá!B:B,0)),0)/1000,""))</f>
        <v>0</v>
      </c>
      <c r="P805" s="217"/>
      <c r="Q805" s="204"/>
      <c r="R805" s="6"/>
    </row>
    <row r="806" spans="1:18">
      <c r="A806" s="219"/>
      <c r="B806" s="219" t="s">
        <v>445</v>
      </c>
      <c r="C806" s="220">
        <v>969</v>
      </c>
      <c r="D806" s="214" t="str">
        <f>IF(B806="","",IFERROR(INDEX(Vöruskrá!F:F,MATCH(B806,Vöruskrá!B:B,0)),""))</f>
        <v>**Rjómi**, salt.</v>
      </c>
      <c r="E806" s="214" t="str">
        <f>IF(B806="","",IFERROR(IF(INDEX(Vöruskrá!G:G,MATCH(B806,Vöruskrá!B:B,0))="","Engir skráðir",INDEX(Vöruskrá!G:G,MATCH(B806,Vöruskrá!B:B,0))),"Engir skráðir"))</f>
        <v>Mjólk</v>
      </c>
      <c r="F806" s="214">
        <f>IF(B806="","",IFERROR(INDEX(Vöruskrá!H:H,MATCH(B806,Vöruskrá!B:B,0)),""))</f>
        <v>0</v>
      </c>
      <c r="G806" s="215">
        <f>IF(OR(B806="",C806=""),"",IFERROR(IFERROR(INDEX(Vöruskrá!J:J,MATCH(B806,Vöruskrá!B:B,0)),0)*C806/100000,""))</f>
        <v>7.1512200000000004</v>
      </c>
      <c r="H806" s="215">
        <f>IF(OR(B806="",C806=""),"",IFERROR(IFERROR(INDEX(Vöruskrá!K:K,MATCH(B806,Vöruskrá!B:B,0)),0)*C806/100000,""))</f>
        <v>0.79457999999999995</v>
      </c>
      <c r="I806" s="215">
        <f>IF(OR(B806="",C806=""),"",IFERROR(IFERROR(INDEX(Vöruskrá!L:L,MATCH(B806,Vöruskrá!B:B,0)),0)*C806/100000,""))</f>
        <v>0.47481000000000001</v>
      </c>
      <c r="J806" s="215">
        <f>IF(OR(B806="",C806=""),"",IFERROR(IFERROR(INDEX(Vöruskrá!M:M,MATCH(B806,Vöruskrá!B:B,0)),0)*C806/100000,""))</f>
        <v>3.8760000000000001E-3</v>
      </c>
      <c r="K806" s="215">
        <f>IF(OR(B806="",C806=""),"",IFERROR(IFERROR(INDEX(Vöruskrá!N:N,MATCH(B806,Vöruskrá!B:B,0)),0)*C806/100000,""))</f>
        <v>3.8760000000000001E-3</v>
      </c>
      <c r="L806" s="215">
        <f>IF(OR(B806="",C806=""),"",IFERROR(IFERROR(INDEX(Vöruskrá!O:O,MATCH(B806,Vöruskrá!B:B,0)),0)*C806/100000,""))</f>
        <v>5.8139999999999997E-3</v>
      </c>
      <c r="M806" s="215">
        <f>IF(OR(B806="",C806=""),"",IFERROR(IFERROR(INDEX(Vöruskrá!P:P,MATCH(B806,Vöruskrá!B:B,0)),0)*C806/100000,""))</f>
        <v>1.1627999999999999E-2</v>
      </c>
      <c r="N806" s="215">
        <f>IF(OR(B806="",C806=""),"",IFERROR(IFERROR(INDEX(Vöruskrá!Q:Q,MATCH(B806,Vöruskrá!B:B,0)),0)*C806/100000,""))</f>
        <v>0</v>
      </c>
      <c r="O806" s="216">
        <f>IF(OR(B806="",C806=""),"",IFERROR(C806/1000*IFERROR(INDEX(Vöruskrá!R:R,MATCH(B806,Vöruskrá!B:B,0)),0)/1000,""))</f>
        <v>0</v>
      </c>
      <c r="P806" s="219"/>
      <c r="Q806" s="203"/>
      <c r="R806" s="27"/>
    </row>
    <row r="807" spans="1:18" ht="26">
      <c r="A807" s="176" t="s">
        <v>3811</v>
      </c>
      <c r="B807" s="176"/>
      <c r="C807" s="177"/>
      <c r="D807" s="211" t="str">
        <f>_xlfn.TEXTJOIN(" | ",TRUE,D808:D811)</f>
        <v>**Mjólk**, sykur (5.0%), maíssterkja, vanilluþykkni (0,1%), vanillukorn, sítrónusafi, skyrgerlar, laktasi. | 0 | Súkrósi | **Mjólk**. Fitusprengd og gerilsneydd.</v>
      </c>
      <c r="E807" s="211" t="str" cm="1">
        <f t="array" ref="E807">IFERROR(_xlfn.TEXTJOIN(", ",TRUE,_xlfn.UNIQUE(_xlfn._xlws.FILTER(E808:E811,(E808:E811&lt;&gt;"Engir skráðir")*(E808:E811&lt;&gt;"")))),"Engir skráðir")</f>
        <v>Mjólk (laktósalaus), Mjólk</v>
      </c>
      <c r="F807" s="211"/>
      <c r="G807" s="212">
        <f>IFERROR(SUM(G808:G811)/(SUM($C$808:$C$811)/100000),"")</f>
        <v>87.716359999999995</v>
      </c>
      <c r="H807" s="212">
        <f>IFERROR(SUM(H808:H811)/(SUM($C$808:$C$811)/100000),"")</f>
        <v>0.85039199999999993</v>
      </c>
      <c r="I807" s="212">
        <f>IFERROR(SUM(I808:I811)/(SUM($C$808:$C$811)/100000),"")</f>
        <v>0.51968399999999992</v>
      </c>
      <c r="J807" s="212">
        <f>IFERROR(SUM(J808:J811)/(SUM($C$808:$C$811)/100000),"")</f>
        <v>10.897616000000001</v>
      </c>
      <c r="K807" s="212">
        <f>IFERROR(SUM(K808:K811)/(SUM($C$808:$C$811)/100000),"")</f>
        <v>10.897616000000001</v>
      </c>
      <c r="L807" s="212">
        <f>IFERROR(SUM(L808:L811)/(SUM($C$808:$C$811)/100000),"")</f>
        <v>9.1810840000000002</v>
      </c>
      <c r="M807" s="212">
        <f>IFERROR(SUM(M808:M811)/(SUM($C$808:$C$811)/100000),"")</f>
        <v>9.4488000000000003E-2</v>
      </c>
      <c r="N807" s="212">
        <f>IFERROR(SUM(N808:N811)/(SUM($C$808:$C$811)/100000),"")</f>
        <v>0</v>
      </c>
      <c r="O807" s="213" t="str">
        <f>IF(OR(B807="",C807=""),"",IFERROR(C807/1000*IFERROR(INDEX(Vöruskrá!R:R,MATCH(B807,Vöruskrá!B:B,0)),0)/1000,""))</f>
        <v/>
      </c>
      <c r="P807" s="176" t="s">
        <v>3812</v>
      </c>
      <c r="Q807" s="204"/>
      <c r="R807" s="6"/>
    </row>
    <row r="808" spans="1:18">
      <c r="A808" s="217"/>
      <c r="B808" s="217" t="s">
        <v>109</v>
      </c>
      <c r="C808" s="218">
        <v>78740</v>
      </c>
      <c r="D808" s="214" t="str">
        <f>IF(B808="","",IFERROR(INDEX(Vöruskrá!F:F,MATCH(B808,Vöruskrá!B:B,0)),""))</f>
        <v>**Mjólk**, sykur (5.0%), maíssterkja, vanilluþykkni (0,1%), vanillukorn, sítrónusafi, skyrgerlar, laktasi.</v>
      </c>
      <c r="E808" s="214" t="str">
        <f>IF(B808="","",IFERROR(IF(INDEX(Vöruskrá!G:G,MATCH(B808,Vöruskrá!B:B,0))="","Engir skráðir",INDEX(Vöruskrá!G:G,MATCH(B808,Vöruskrá!B:B,0))),"Engir skráðir"))</f>
        <v>Mjólk (laktósalaus)</v>
      </c>
      <c r="F808" s="214">
        <f>IF(B808="","",IFERROR(INDEX(Vöruskrá!H:H,MATCH(B808,Vöruskrá!B:B,0)),""))</f>
        <v>0</v>
      </c>
      <c r="G808" s="215">
        <f>IF(OR(B808="",C808=""),"",IFERROR(IFERROR(INDEX(Vöruskrá!J:J,MATCH(B808,Vöruskrá!B:B,0)),0)*C808/100000,""))</f>
        <v>61.417200000000001</v>
      </c>
      <c r="H808" s="215">
        <f>IF(OR(B808="",C808=""),"",IFERROR(IFERROR(INDEX(Vöruskrá!K:K,MATCH(B808,Vöruskrá!B:B,0)),0)*C808/100000,""))</f>
        <v>0.23622000000000001</v>
      </c>
      <c r="I808" s="215">
        <f>IF(OR(B808="",C808=""),"",IFERROR(IFERROR(INDEX(Vöruskrá!L:L,MATCH(B808,Vöruskrá!B:B,0)),0)*C808/100000,""))</f>
        <v>0.15748000000000001</v>
      </c>
      <c r="J808" s="215">
        <f>IF(OR(B808="",C808=""),"",IFERROR(IFERROR(INDEX(Vöruskrá!M:M,MATCH(B808,Vöruskrá!B:B,0)),0)*C808/100000,""))</f>
        <v>6.2204600000000001</v>
      </c>
      <c r="K808" s="215">
        <f>IF(OR(B808="",C808=""),"",IFERROR(IFERROR(INDEX(Vöruskrá!N:N,MATCH(B808,Vöruskrá!B:B,0)),0)*C808/100000,""))</f>
        <v>6.2204600000000001</v>
      </c>
      <c r="L808" s="215">
        <f>IF(OR(B808="",C808=""),"",IFERROR(IFERROR(INDEX(Vöruskrá!O:O,MATCH(B808,Vöruskrá!B:B,0)),0)*C808/100000,""))</f>
        <v>8.6614000000000004</v>
      </c>
      <c r="M808" s="215">
        <f>IF(OR(B808="",C808=""),"",IFERROR(IFERROR(INDEX(Vöruskrá!P:P,MATCH(B808,Vöruskrá!B:B,0)),0)*C808/100000,""))</f>
        <v>7.8740000000000004E-2</v>
      </c>
      <c r="N808" s="215">
        <f>IF(OR(B808="",C808=""),"",IFERROR(IFERROR(INDEX(Vöruskrá!Q:Q,MATCH(B808,Vöruskrá!B:B,0)),0)*C808/100000,""))</f>
        <v>0</v>
      </c>
      <c r="O808" s="216">
        <f>IF(OR(B808="",C808=""),"",IFERROR(C808/1000*IFERROR(INDEX(Vöruskrá!R:R,MATCH(B808,Vöruskrá!B:B,0)),0)/1000,""))</f>
        <v>0</v>
      </c>
      <c r="P808" s="217"/>
      <c r="Q808" s="203"/>
      <c r="R808" s="27"/>
    </row>
    <row r="809" spans="1:18">
      <c r="A809" s="219"/>
      <c r="B809" s="219" t="s">
        <v>3682</v>
      </c>
      <c r="C809" s="220">
        <v>1575</v>
      </c>
      <c r="D809" s="214">
        <f>IF(B809="","",IFERROR(INDEX(Vöruskrá!F:F,MATCH(B809,Vöruskrá!B:B,0)),""))</f>
        <v>0</v>
      </c>
      <c r="E809" s="214" t="str">
        <f>IF(B809="","",IFERROR(IF(INDEX(Vöruskrá!G:G,MATCH(B809,Vöruskrá!B:B,0))="","Engir skráðir",INDEX(Vöruskrá!G:G,MATCH(B809,Vöruskrá!B:B,0))),"Engir skráðir"))</f>
        <v>Engir skráðir</v>
      </c>
      <c r="F809" s="214">
        <f>IF(B809="","",IFERROR(INDEX(Vöruskrá!H:H,MATCH(B809,Vöruskrá!B:B,0)),""))</f>
        <v>0</v>
      </c>
      <c r="G809" s="215">
        <f>IF(OR(B809="",C809=""),"",IFERROR(IFERROR(INDEX(Vöruskrá!J:J,MATCH(B809,Vöruskrá!B:B,0)),0)*C809/100000,""))</f>
        <v>0</v>
      </c>
      <c r="H809" s="215">
        <f>IF(OR(B809="",C809=""),"",IFERROR(IFERROR(INDEX(Vöruskrá!K:K,MATCH(B809,Vöruskrá!B:B,0)),0)*C809/100000,""))</f>
        <v>0</v>
      </c>
      <c r="I809" s="215">
        <f>IF(OR(B809="",C809=""),"",IFERROR(IFERROR(INDEX(Vöruskrá!L:L,MATCH(B809,Vöruskrá!B:B,0)),0)*C809/100000,""))</f>
        <v>0</v>
      </c>
      <c r="J809" s="215">
        <f>IF(OR(B809="",C809=""),"",IFERROR(IFERROR(INDEX(Vöruskrá!M:M,MATCH(B809,Vöruskrá!B:B,0)),0)*C809/100000,""))</f>
        <v>0</v>
      </c>
      <c r="K809" s="215">
        <f>IF(OR(B809="",C809=""),"",IFERROR(IFERROR(INDEX(Vöruskrá!N:N,MATCH(B809,Vöruskrá!B:B,0)),0)*C809/100000,""))</f>
        <v>0</v>
      </c>
      <c r="L809" s="215">
        <f>IF(OR(B809="",C809=""),"",IFERROR(IFERROR(INDEX(Vöruskrá!O:O,MATCH(B809,Vöruskrá!B:B,0)),0)*C809/100000,""))</f>
        <v>0</v>
      </c>
      <c r="M809" s="215">
        <f>IF(OR(B809="",C809=""),"",IFERROR(IFERROR(INDEX(Vöruskrá!P:P,MATCH(B809,Vöruskrá!B:B,0)),0)*C809/100000,""))</f>
        <v>0</v>
      </c>
      <c r="N809" s="215">
        <f>IF(OR(B809="",C809=""),"",IFERROR(IFERROR(INDEX(Vöruskrá!Q:Q,MATCH(B809,Vöruskrá!B:B,0)),0)*C809/100000,""))</f>
        <v>0</v>
      </c>
      <c r="O809" s="216">
        <f>IF(OR(B809="",C809=""),"",IFERROR(C809/1000*IFERROR(INDEX(Vöruskrá!R:R,MATCH(B809,Vöruskrá!B:B,0)),0)/1000,""))</f>
        <v>0</v>
      </c>
      <c r="P809" s="219"/>
      <c r="Q809" s="204"/>
      <c r="R809" s="6"/>
    </row>
    <row r="810" spans="1:18">
      <c r="A810" s="217"/>
      <c r="B810" s="217" t="s">
        <v>477</v>
      </c>
      <c r="C810" s="218">
        <v>3937</v>
      </c>
      <c r="D810" s="214" t="str">
        <f>IF(B810="","",IFERROR(INDEX(Vöruskrá!F:F,MATCH(B810,Vöruskrá!B:B,0)),""))</f>
        <v>Súkrósi</v>
      </c>
      <c r="E810" s="214" t="str">
        <f>IF(B810="","",IFERROR(IF(INDEX(Vöruskrá!G:G,MATCH(B810,Vöruskrá!B:B,0))="","Engir skráðir",INDEX(Vöruskrá!G:G,MATCH(B810,Vöruskrá!B:B,0))),"Engir skráðir"))</f>
        <v>Engir skráðir</v>
      </c>
      <c r="F810" s="214">
        <f>IF(B810="","",IFERROR(INDEX(Vöruskrá!H:H,MATCH(B810,Vöruskrá!B:B,0)),""))</f>
        <v>0</v>
      </c>
      <c r="G810" s="215">
        <f>IF(OR(B810="",C810=""),"",IFERROR(IFERROR(INDEX(Vöruskrá!J:J,MATCH(B810,Vöruskrá!B:B,0)),0)*C810/100000,""))</f>
        <v>15.747999999999999</v>
      </c>
      <c r="H810" s="215">
        <f>IF(OR(B810="",C810=""),"",IFERROR(IFERROR(INDEX(Vöruskrá!K:K,MATCH(B810,Vöruskrá!B:B,0)),0)*C810/100000,""))</f>
        <v>0</v>
      </c>
      <c r="I810" s="215">
        <f>IF(OR(B810="",C810=""),"",IFERROR(IFERROR(INDEX(Vöruskrá!L:L,MATCH(B810,Vöruskrá!B:B,0)),0)*C810/100000,""))</f>
        <v>0</v>
      </c>
      <c r="J810" s="215">
        <f>IF(OR(B810="",C810=""),"",IFERROR(IFERROR(INDEX(Vöruskrá!M:M,MATCH(B810,Vöruskrá!B:B,0)),0)*C810/100000,""))</f>
        <v>3.9369999999999998</v>
      </c>
      <c r="K810" s="215">
        <f>IF(OR(B810="",C810=""),"",IFERROR(IFERROR(INDEX(Vöruskrá!N:N,MATCH(B810,Vöruskrá!B:B,0)),0)*C810/100000,""))</f>
        <v>3.9369999999999998</v>
      </c>
      <c r="L810" s="215">
        <f>IF(OR(B810="",C810=""),"",IFERROR(IFERROR(INDEX(Vöruskrá!O:O,MATCH(B810,Vöruskrá!B:B,0)),0)*C810/100000,""))</f>
        <v>0</v>
      </c>
      <c r="M810" s="215">
        <f>IF(OR(B810="",C810=""),"",IFERROR(IFERROR(INDEX(Vöruskrá!P:P,MATCH(B810,Vöruskrá!B:B,0)),0)*C810/100000,""))</f>
        <v>0</v>
      </c>
      <c r="N810" s="215">
        <f>IF(OR(B810="",C810=""),"",IFERROR(IFERROR(INDEX(Vöruskrá!Q:Q,MATCH(B810,Vöruskrá!B:B,0)),0)*C810/100000,""))</f>
        <v>0</v>
      </c>
      <c r="O810" s="216">
        <f>IF(OR(B810="",C810=""),"",IFERROR(C810/1000*IFERROR(INDEX(Vöruskrá!R:R,MATCH(B810,Vöruskrá!B:B,0)),0)/1000,""))</f>
        <v>0</v>
      </c>
      <c r="P810" s="217"/>
      <c r="Q810" s="203"/>
      <c r="R810" s="27"/>
    </row>
    <row r="811" spans="1:18">
      <c r="A811" s="219"/>
      <c r="B811" s="219" t="s">
        <v>849</v>
      </c>
      <c r="C811" s="220">
        <v>15748</v>
      </c>
      <c r="D811" s="214" t="str">
        <f>IF(B811="","",IFERROR(INDEX(Vöruskrá!F:F,MATCH(B811,Vöruskrá!B:B,0)),""))</f>
        <v>**Mjólk**. Fitusprengd og gerilsneydd.</v>
      </c>
      <c r="E811" s="214" t="str">
        <f>IF(B811="","",IFERROR(IF(INDEX(Vöruskrá!G:G,MATCH(B811,Vöruskrá!B:B,0))="","Engir skráðir",INDEX(Vöruskrá!G:G,MATCH(B811,Vöruskrá!B:B,0))),"Engir skráðir"))</f>
        <v>Mjólk</v>
      </c>
      <c r="F811" s="214">
        <f>IF(B811="","",IFERROR(INDEX(Vöruskrá!H:H,MATCH(B811,Vöruskrá!B:B,0)),""))</f>
        <v>0</v>
      </c>
      <c r="G811" s="215">
        <f>IF(OR(B811="",C811=""),"",IFERROR(IFERROR(INDEX(Vöruskrá!J:J,MATCH(B811,Vöruskrá!B:B,0)),0)*C811/100000,""))</f>
        <v>10.551159999999999</v>
      </c>
      <c r="H811" s="215">
        <f>IF(OR(B811="",C811=""),"",IFERROR(IFERROR(INDEX(Vöruskrá!K:K,MATCH(B811,Vöruskrá!B:B,0)),0)*C811/100000,""))</f>
        <v>0.61417199999999994</v>
      </c>
      <c r="I811" s="215">
        <f>IF(OR(B811="",C811=""),"",IFERROR(IFERROR(INDEX(Vöruskrá!L:L,MATCH(B811,Vöruskrá!B:B,0)),0)*C811/100000,""))</f>
        <v>0.36220399999999991</v>
      </c>
      <c r="J811" s="215">
        <f>IF(OR(B811="",C811=""),"",IFERROR(IFERROR(INDEX(Vöruskrá!M:M,MATCH(B811,Vöruskrá!B:B,0)),0)*C811/100000,""))</f>
        <v>0.74015600000000004</v>
      </c>
      <c r="K811" s="215">
        <f>IF(OR(B811="",C811=""),"",IFERROR(IFERROR(INDEX(Vöruskrá!N:N,MATCH(B811,Vöruskrá!B:B,0)),0)*C811/100000,""))</f>
        <v>0.74015600000000004</v>
      </c>
      <c r="L811" s="215">
        <f>IF(OR(B811="",C811=""),"",IFERROR(IFERROR(INDEX(Vöruskrá!O:O,MATCH(B811,Vöruskrá!B:B,0)),0)*C811/100000,""))</f>
        <v>0.51968399999999992</v>
      </c>
      <c r="M811" s="215">
        <f>IF(OR(B811="",C811=""),"",IFERROR(IFERROR(INDEX(Vöruskrá!P:P,MATCH(B811,Vöruskrá!B:B,0)),0)*C811/100000,""))</f>
        <v>1.5748000000000002E-2</v>
      </c>
      <c r="N811" s="215">
        <f>IF(OR(B811="",C811=""),"",IFERROR(IFERROR(INDEX(Vöruskrá!Q:Q,MATCH(B811,Vöruskrá!B:B,0)),0)*C811/100000,""))</f>
        <v>0</v>
      </c>
      <c r="O811" s="216">
        <f>IF(OR(B811="",C811=""),"",IFERROR(C811/1000*IFERROR(INDEX(Vöruskrá!R:R,MATCH(B811,Vöruskrá!B:B,0)),0)/1000,""))</f>
        <v>0</v>
      </c>
      <c r="P811" s="219"/>
      <c r="Q811" s="204"/>
      <c r="R811" s="6"/>
    </row>
    <row r="812" spans="1:18">
      <c r="A812" s="176" t="s">
        <v>3813</v>
      </c>
      <c r="B812" s="176"/>
      <c r="C812" s="177"/>
      <c r="D812" s="211" t="str">
        <f>_xlfn.TEXTJOIN(" | ",TRUE,D813:D819)</f>
        <v>0 | Tómatar 100%. | Hvítlaukur | Salt, maltódextrín, sterkja, sykur, gerextrakt, grænmeti 8,6% (laukur, gulrætur, blaðlaukur), bragðefni, gulrótarsafaduft, krydd. Saltinnihald í tilbúnu soði er 0,7%. | Laukur | 0 | Salt (salt, kekkjavarnarefni E535, lyftiefni E500).</v>
      </c>
      <c r="E812" s="211" t="str" cm="1">
        <f t="array" ref="E812">IFERROR(_xlfn.TEXTJOIN(", ",TRUE,_xlfn.UNIQUE(_xlfn._xlws.FILTER(E813:E819,(E813:E819&lt;&gt;"Engir skráðir")*(E813:E819&lt;&gt;"")))),"Engir skráðir")</f>
        <v>Engir skráðir</v>
      </c>
      <c r="F812" s="211"/>
      <c r="G812" s="212">
        <f>IFERROR(SUM(G813:G819)/(SUM($C$813:$C$819)/100000),"")</f>
        <v>99.587158856148733</v>
      </c>
      <c r="H812" s="212">
        <f>IFERROR(SUM(H813:H819)/(SUM($C$813:$C$819)/100000),"")</f>
        <v>0.95169620528433196</v>
      </c>
      <c r="I812" s="212">
        <f>IFERROR(SUM(I813:I819)/(SUM($C$813:$C$819)/100000),"")</f>
        <v>0.46624442753071654</v>
      </c>
      <c r="J812" s="212">
        <f>IFERROR(SUM(J813:J819)/(SUM($C$813:$C$819)/100000),"")</f>
        <v>19.942442100685007</v>
      </c>
      <c r="K812" s="212">
        <f>IFERROR(SUM(K813:K819)/(SUM($C$813:$C$819)/100000),"")</f>
        <v>6.2340480591497229</v>
      </c>
      <c r="L812" s="212">
        <f>IFERROR(SUM(L813:L819)/(SUM($C$813:$C$819)/100000),"")</f>
        <v>3.0698575622485591</v>
      </c>
      <c r="M812" s="212">
        <f>IFERROR(SUM(M813:M819)/(SUM($C$813:$C$819)/100000),"")</f>
        <v>21.420191366750029</v>
      </c>
      <c r="N812" s="212">
        <f>IFERROR(SUM(N813:N819)/(SUM($C$813:$C$819)/100000),"")</f>
        <v>0.11116233554419919</v>
      </c>
      <c r="O812" s="213" t="str">
        <f>IF(OR(B812="",C812=""),"",IFERROR(C812/1000*IFERROR(INDEX(Vöruskrá!R:R,MATCH(B812,Vöruskrá!B:B,0)),0)/1000,""))</f>
        <v/>
      </c>
      <c r="P812" s="176" t="s">
        <v>3814</v>
      </c>
      <c r="Q812" s="203"/>
      <c r="R812" s="27"/>
    </row>
    <row r="813" spans="1:18">
      <c r="A813" s="217"/>
      <c r="B813" s="217" t="s">
        <v>3673</v>
      </c>
      <c r="C813" s="218">
        <v>26767</v>
      </c>
      <c r="D813" s="214">
        <f>IF(B813="","",IFERROR(INDEX(Vöruskrá!F:F,MATCH(B813,Vöruskrá!B:B,0)),""))</f>
        <v>0</v>
      </c>
      <c r="E813" s="214" t="str">
        <f>IF(B813="","",IFERROR(IF(INDEX(Vöruskrá!G:G,MATCH(B813,Vöruskrá!B:B,0))="","Engir skráðir",INDEX(Vöruskrá!G:G,MATCH(B813,Vöruskrá!B:B,0))),"Engir skráðir"))</f>
        <v>Engir skráðir</v>
      </c>
      <c r="F813" s="214">
        <f>IF(B813="","",IFERROR(INDEX(Vöruskrá!H:H,MATCH(B813,Vöruskrá!B:B,0)),""))</f>
        <v>0</v>
      </c>
      <c r="G813" s="215">
        <f>IF(OR(B813="",C813=""),"",IFERROR(IFERROR(INDEX(Vöruskrá!J:J,MATCH(B813,Vöruskrá!B:B,0)),0)*C813/100000,""))</f>
        <v>0</v>
      </c>
      <c r="H813" s="215">
        <f>IF(OR(B813="",C813=""),"",IFERROR(IFERROR(INDEX(Vöruskrá!K:K,MATCH(B813,Vöruskrá!B:B,0)),0)*C813/100000,""))</f>
        <v>0</v>
      </c>
      <c r="I813" s="215">
        <f>IF(OR(B813="",C813=""),"",IFERROR(IFERROR(INDEX(Vöruskrá!L:L,MATCH(B813,Vöruskrá!B:B,0)),0)*C813/100000,""))</f>
        <v>0</v>
      </c>
      <c r="J813" s="215">
        <f>IF(OR(B813="",C813=""),"",IFERROR(IFERROR(INDEX(Vöruskrá!M:M,MATCH(B813,Vöruskrá!B:B,0)),0)*C813/100000,""))</f>
        <v>0</v>
      </c>
      <c r="K813" s="215">
        <f>IF(OR(B813="",C813=""),"",IFERROR(IFERROR(INDEX(Vöruskrá!N:N,MATCH(B813,Vöruskrá!B:B,0)),0)*C813/100000,""))</f>
        <v>0</v>
      </c>
      <c r="L813" s="215">
        <f>IF(OR(B813="",C813=""),"",IFERROR(IFERROR(INDEX(Vöruskrá!O:O,MATCH(B813,Vöruskrá!B:B,0)),0)*C813/100000,""))</f>
        <v>0</v>
      </c>
      <c r="M813" s="215">
        <f>IF(OR(B813="",C813=""),"",IFERROR(IFERROR(INDEX(Vöruskrá!P:P,MATCH(B813,Vöruskrá!B:B,0)),0)*C813/100000,""))</f>
        <v>0</v>
      </c>
      <c r="N813" s="215">
        <f>IF(OR(B813="",C813=""),"",IFERROR(IFERROR(INDEX(Vöruskrá!Q:Q,MATCH(B813,Vöruskrá!B:B,0)),0)*C813/100000,""))</f>
        <v>0</v>
      </c>
      <c r="O813" s="216">
        <f>IF(OR(B813="",C813=""),"",IFERROR(C813/1000*IFERROR(INDEX(Vöruskrá!R:R,MATCH(B813,Vöruskrá!B:B,0)),0)/1000,""))</f>
        <v>0</v>
      </c>
      <c r="P813" s="217"/>
      <c r="Q813" s="204"/>
      <c r="R813" s="6"/>
    </row>
    <row r="814" spans="1:18">
      <c r="A814" s="219"/>
      <c r="B814" s="219" t="s">
        <v>743</v>
      </c>
      <c r="C814" s="220">
        <v>10707</v>
      </c>
      <c r="D814" s="214" t="str">
        <f>IF(B814="","",IFERROR(INDEX(Vöruskrá!F:F,MATCH(B814,Vöruskrá!B:B,0)),""))</f>
        <v>Tómatar 100%.</v>
      </c>
      <c r="E814" s="214" t="str">
        <f>IF(B814="","",IFERROR(IF(INDEX(Vöruskrá!G:G,MATCH(B814,Vöruskrá!B:B,0))="","Engir skráðir",INDEX(Vöruskrá!G:G,MATCH(B814,Vöruskrá!B:B,0))),"Engir skráðir"))</f>
        <v>Engir skráðir</v>
      </c>
      <c r="F814" s="214">
        <f>IF(B814="","",IFERROR(INDEX(Vöruskrá!H:H,MATCH(B814,Vöruskrá!B:B,0)),""))</f>
        <v>0</v>
      </c>
      <c r="G814" s="215">
        <f>IF(OR(B814="",C814=""),"",IFERROR(IFERROR(INDEX(Vöruskrá!J:J,MATCH(B814,Vöruskrá!B:B,0)),0)*C814/100000,""))</f>
        <v>2.99796</v>
      </c>
      <c r="H814" s="215">
        <f>IF(OR(B814="",C814=""),"",IFERROR(IFERROR(INDEX(Vöruskrá!K:K,MATCH(B814,Vöruskrá!B:B,0)),0)*C814/100000,""))</f>
        <v>1.0707000000000001E-2</v>
      </c>
      <c r="I814" s="215">
        <f>IF(OR(B814="",C814=""),"",IFERROR(IFERROR(INDEX(Vöruskrá!L:L,MATCH(B814,Vöruskrá!B:B,0)),0)*C814/100000,""))</f>
        <v>0</v>
      </c>
      <c r="J814" s="215">
        <f>IF(OR(B814="",C814=""),"",IFERROR(IFERROR(INDEX(Vöruskrá!M:M,MATCH(B814,Vöruskrá!B:B,0)),0)*C814/100000,""))</f>
        <v>0.53534999999999999</v>
      </c>
      <c r="K814" s="215">
        <f>IF(OR(B814="",C814=""),"",IFERROR(IFERROR(INDEX(Vöruskrá!N:N,MATCH(B814,Vöruskrá!B:B,0)),0)*C814/100000,""))</f>
        <v>0.36403799999999997</v>
      </c>
      <c r="L814" s="215">
        <f>IF(OR(B814="",C814=""),"",IFERROR(IFERROR(INDEX(Vöruskrá!O:O,MATCH(B814,Vöruskrá!B:B,0)),0)*C814/100000,""))</f>
        <v>0.160605</v>
      </c>
      <c r="M814" s="215">
        <f>IF(OR(B814="",C814=""),"",IFERROR(IFERROR(INDEX(Vöruskrá!P:P,MATCH(B814,Vöruskrá!B:B,0)),0)*C814/100000,""))</f>
        <v>0</v>
      </c>
      <c r="N814" s="215">
        <f>IF(OR(B814="",C814=""),"",IFERROR(IFERROR(INDEX(Vöruskrá!Q:Q,MATCH(B814,Vöruskrá!B:B,0)),0)*C814/100000,""))</f>
        <v>0</v>
      </c>
      <c r="O814" s="216">
        <f>IF(OR(B814="",C814=""),"",IFERROR(C814/1000*IFERROR(INDEX(Vöruskrá!R:R,MATCH(B814,Vöruskrá!B:B,0)),0)/1000,""))</f>
        <v>0</v>
      </c>
      <c r="P814" s="219"/>
      <c r="Q814" s="203"/>
      <c r="R814" s="27"/>
    </row>
    <row r="815" spans="1:18">
      <c r="A815" s="217"/>
      <c r="B815" s="217" t="s">
        <v>1017</v>
      </c>
      <c r="C815" s="218">
        <v>535</v>
      </c>
      <c r="D815" s="214" t="str">
        <f>IF(B815="","",IFERROR(INDEX(Vöruskrá!F:F,MATCH(B815,Vöruskrá!B:B,0)),""))</f>
        <v>Hvítlaukur</v>
      </c>
      <c r="E815" s="214" t="str">
        <f>IF(B815="","",IFERROR(IF(INDEX(Vöruskrá!G:G,MATCH(B815,Vöruskrá!B:B,0))="","Engir skráðir",INDEX(Vöruskrá!G:G,MATCH(B815,Vöruskrá!B:B,0))),"Engir skráðir"))</f>
        <v>Engir skráðir</v>
      </c>
      <c r="F815" s="214">
        <f>IF(B815="","",IFERROR(INDEX(Vöruskrá!H:H,MATCH(B815,Vöruskrá!B:B,0)),""))</f>
        <v>0</v>
      </c>
      <c r="G815" s="215">
        <f>IF(OR(B815="",C815=""),"",IFERROR(IFERROR(INDEX(Vöruskrá!J:J,MATCH(B815,Vöruskrá!B:B,0)),0)*C815/100000,""))</f>
        <v>0.79715000000000003</v>
      </c>
      <c r="H815" s="215">
        <f>IF(OR(B815="",C815=""),"",IFERROR(IFERROR(INDEX(Vöruskrá!K:K,MATCH(B815,Vöruskrá!B:B,0)),0)*C815/100000,""))</f>
        <v>2.6749999999999999E-3</v>
      </c>
      <c r="I815" s="215">
        <f>IF(OR(B815="",C815=""),"",IFERROR(IFERROR(INDEX(Vöruskrá!L:L,MATCH(B815,Vöruskrá!B:B,0)),0)*C815/100000,""))</f>
        <v>5.3499999999999999E-4</v>
      </c>
      <c r="J815" s="215">
        <f>IF(OR(B815="",C815=""),"",IFERROR(IFERROR(INDEX(Vöruskrá!M:M,MATCH(B815,Vöruskrá!B:B,0)),0)*C815/100000,""))</f>
        <v>0.17708499999999999</v>
      </c>
      <c r="K815" s="215">
        <f>IF(OR(B815="",C815=""),"",IFERROR(IFERROR(INDEX(Vöruskrá!N:N,MATCH(B815,Vöruskrá!B:B,0)),0)*C815/100000,""))</f>
        <v>5.3499999999999997E-3</v>
      </c>
      <c r="L815" s="215">
        <f>IF(OR(B815="",C815=""),"",IFERROR(IFERROR(INDEX(Vöruskrá!O:O,MATCH(B815,Vöruskrá!B:B,0)),0)*C815/100000,""))</f>
        <v>3.424E-2</v>
      </c>
      <c r="M815" s="215">
        <f>IF(OR(B815="",C815=""),"",IFERROR(IFERROR(INDEX(Vöruskrá!P:P,MATCH(B815,Vöruskrá!B:B,0)),0)*C815/100000,""))</f>
        <v>0</v>
      </c>
      <c r="N815" s="215">
        <f>IF(OR(B815="",C815=""),"",IFERROR(IFERROR(INDEX(Vöruskrá!Q:Q,MATCH(B815,Vöruskrá!B:B,0)),0)*C815/100000,""))</f>
        <v>1.1235E-2</v>
      </c>
      <c r="O815" s="216">
        <f>IF(OR(B815="",C815=""),"",IFERROR(C815/1000*IFERROR(INDEX(Vöruskrá!R:R,MATCH(B815,Vöruskrá!B:B,0)),0)/1000,""))</f>
        <v>0</v>
      </c>
      <c r="P815" s="217"/>
      <c r="Q815" s="204"/>
      <c r="R815" s="6"/>
    </row>
    <row r="816" spans="1:18">
      <c r="A816" s="219"/>
      <c r="B816" s="219" t="s">
        <v>330</v>
      </c>
      <c r="C816" s="220">
        <v>42827</v>
      </c>
      <c r="D816" s="214" t="str">
        <f>IF(B816="","",IFERROR(INDEX(Vöruskrá!F:F,MATCH(B816,Vöruskrá!B:B,0)),""))</f>
        <v>Salt, maltódextrín, sterkja, sykur, gerextrakt, grænmeti 8,6% (laukur, gulrætur, blaðlaukur), bragðefni, gulrótarsafaduft, krydd. Saltinnihald í tilbúnu soði er 0,7%.</v>
      </c>
      <c r="E816" s="214" t="str">
        <f>IF(B816="","",IFERROR(IF(INDEX(Vöruskrá!G:G,MATCH(B816,Vöruskrá!B:B,0))="","Engir skráðir",INDEX(Vöruskrá!G:G,MATCH(B816,Vöruskrá!B:B,0))),"Engir skráðir"))</f>
        <v>Engir skráðir</v>
      </c>
      <c r="F816" s="214">
        <f>IF(B816="","",IFERROR(INDEX(Vöruskrá!H:H,MATCH(B816,Vöruskrá!B:B,0)),""))</f>
        <v>0</v>
      </c>
      <c r="G816" s="215">
        <f>IF(OR(B816="",C816=""),"",IFERROR(IFERROR(INDEX(Vöruskrá!J:J,MATCH(B816,Vöruskrá!B:B,0)),0)*C816/100000,""))</f>
        <v>85.653999999999996</v>
      </c>
      <c r="H816" s="215">
        <f>IF(OR(B816="",C816=""),"",IFERROR(IFERROR(INDEX(Vöruskrá!K:K,MATCH(B816,Vöruskrá!B:B,0)),0)*C816/100000,""))</f>
        <v>0.85653999999999997</v>
      </c>
      <c r="I816" s="215">
        <f>IF(OR(B816="",C816=""),"",IFERROR(IFERROR(INDEX(Vöruskrá!L:L,MATCH(B816,Vöruskrá!B:B,0)),0)*C816/100000,""))</f>
        <v>0.42826999999999998</v>
      </c>
      <c r="J816" s="215">
        <f>IF(OR(B816="",C816=""),"",IFERROR(IFERROR(INDEX(Vöruskrá!M:M,MATCH(B816,Vöruskrá!B:B,0)),0)*C816/100000,""))</f>
        <v>17.130800000000001</v>
      </c>
      <c r="K816" s="215">
        <f>IF(OR(B816="",C816=""),"",IFERROR(IFERROR(INDEX(Vöruskrá!N:N,MATCH(B816,Vöruskrá!B:B,0)),0)*C816/100000,""))</f>
        <v>5.13924</v>
      </c>
      <c r="L816" s="215">
        <f>IF(OR(B816="",C816=""),"",IFERROR(IFERROR(INDEX(Vöruskrá!O:O,MATCH(B816,Vöruskrá!B:B,0)),0)*C816/100000,""))</f>
        <v>2.56962</v>
      </c>
      <c r="M816" s="215">
        <f>IF(OR(B816="",C816=""),"",IFERROR(IFERROR(INDEX(Vöruskrá!P:P,MATCH(B816,Vöruskrá!B:B,0)),0)*C816/100000,""))</f>
        <v>19.27215</v>
      </c>
      <c r="N816" s="215">
        <f>IF(OR(B816="",C816=""),"",IFERROR(IFERROR(INDEX(Vöruskrá!Q:Q,MATCH(B816,Vöruskrá!B:B,0)),0)*C816/100000,""))</f>
        <v>0</v>
      </c>
      <c r="O816" s="216">
        <f>IF(OR(B816="",C816=""),"",IFERROR(C816/1000*IFERROR(INDEX(Vöruskrá!R:R,MATCH(B816,Vöruskrá!B:B,0)),0)/1000,""))</f>
        <v>0</v>
      </c>
      <c r="P816" s="219"/>
      <c r="Q816" s="203"/>
      <c r="R816" s="27"/>
    </row>
    <row r="817" spans="1:18">
      <c r="A817" s="217"/>
      <c r="B817" s="217" t="s">
        <v>1010</v>
      </c>
      <c r="C817" s="218">
        <v>5353</v>
      </c>
      <c r="D817" s="214" t="str">
        <f>IF(B817="","",IFERROR(INDEX(Vöruskrá!F:F,MATCH(B817,Vöruskrá!B:B,0)),""))</f>
        <v>Laukur</v>
      </c>
      <c r="E817" s="214" t="str">
        <f>IF(B817="","",IFERROR(IF(INDEX(Vöruskrá!G:G,MATCH(B817,Vöruskrá!B:B,0))="","Engir skráðir",INDEX(Vöruskrá!G:G,MATCH(B817,Vöruskrá!B:B,0))),"Engir skráðir"))</f>
        <v>Engir skráðir</v>
      </c>
      <c r="F817" s="214">
        <f>IF(B817="","",IFERROR(INDEX(Vöruskrá!H:H,MATCH(B817,Vöruskrá!B:B,0)),""))</f>
        <v>0</v>
      </c>
      <c r="G817" s="215">
        <f>IF(OR(B817="",C817=""),"",IFERROR(IFERROR(INDEX(Vöruskrá!J:J,MATCH(B817,Vöruskrá!B:B,0)),0)*C817/100000,""))</f>
        <v>2.1412</v>
      </c>
      <c r="H817" s="215">
        <f>IF(OR(B817="",C817=""),"",IFERROR(IFERROR(INDEX(Vöruskrá!K:K,MATCH(B817,Vöruskrá!B:B,0)),0)*C817/100000,""))</f>
        <v>5.353000000000001E-3</v>
      </c>
      <c r="I817" s="215">
        <f>IF(OR(B817="",C817=""),"",IFERROR(IFERROR(INDEX(Vöruskrá!L:L,MATCH(B817,Vöruskrá!B:B,0)),0)*C817/100000,""))</f>
        <v>0</v>
      </c>
      <c r="J817" s="215">
        <f>IF(OR(B817="",C817=""),"",IFERROR(IFERROR(INDEX(Vöruskrá!M:M,MATCH(B817,Vöruskrá!B:B,0)),0)*C817/100000,""))</f>
        <v>0.49782900000000002</v>
      </c>
      <c r="K817" s="215">
        <f>IF(OR(B817="",C817=""),"",IFERROR(IFERROR(INDEX(Vöruskrá!N:N,MATCH(B817,Vöruskrá!B:B,0)),0)*C817/100000,""))</f>
        <v>0.22482600000000003</v>
      </c>
      <c r="L817" s="215">
        <f>IF(OR(B817="",C817=""),"",IFERROR(IFERROR(INDEX(Vöruskrá!O:O,MATCH(B817,Vöruskrá!B:B,0)),0)*C817/100000,""))</f>
        <v>5.8883000000000005E-2</v>
      </c>
      <c r="M817" s="215">
        <f>IF(OR(B817="",C817=""),"",IFERROR(IFERROR(INDEX(Vöruskrá!P:P,MATCH(B817,Vöruskrá!B:B,0)),0)*C817/100000,""))</f>
        <v>0</v>
      </c>
      <c r="N817" s="215">
        <f>IF(OR(B817="",C817=""),"",IFERROR(IFERROR(INDEX(Vöruskrá!Q:Q,MATCH(B817,Vöruskrá!B:B,0)),0)*C817/100000,""))</f>
        <v>9.1000999999999999E-2</v>
      </c>
      <c r="O817" s="216">
        <f>IF(OR(B817="",C817=""),"",IFERROR(C817/1000*IFERROR(INDEX(Vöruskrá!R:R,MATCH(B817,Vöruskrá!B:B,0)),0)/1000,""))</f>
        <v>0</v>
      </c>
      <c r="P817" s="217"/>
      <c r="Q817" s="204"/>
      <c r="R817" s="6"/>
    </row>
    <row r="818" spans="1:18">
      <c r="A818" s="219"/>
      <c r="B818" s="219" t="s">
        <v>3660</v>
      </c>
      <c r="C818" s="220">
        <v>5353</v>
      </c>
      <c r="D818" s="214">
        <f>IF(B818="","",IFERROR(INDEX(Vöruskrá!F:F,MATCH(B818,Vöruskrá!B:B,0)),""))</f>
        <v>0</v>
      </c>
      <c r="E818" s="214" t="str">
        <f>IF(B818="","",IFERROR(IF(INDEX(Vöruskrá!G:G,MATCH(B818,Vöruskrá!B:B,0))="","Engir skráðir",INDEX(Vöruskrá!G:G,MATCH(B818,Vöruskrá!B:B,0))),"Engir skráðir"))</f>
        <v>Engir skráðir</v>
      </c>
      <c r="F818" s="214">
        <f>IF(B818="","",IFERROR(INDEX(Vöruskrá!H:H,MATCH(B818,Vöruskrá!B:B,0)),""))</f>
        <v>0</v>
      </c>
      <c r="G818" s="215">
        <f>IF(OR(B818="",C818=""),"",IFERROR(IFERROR(INDEX(Vöruskrá!J:J,MATCH(B818,Vöruskrá!B:B,0)),0)*C818/100000,""))</f>
        <v>0</v>
      </c>
      <c r="H818" s="215">
        <f>IF(OR(B818="",C818=""),"",IFERROR(IFERROR(INDEX(Vöruskrá!K:K,MATCH(B818,Vöruskrá!B:B,0)),0)*C818/100000,""))</f>
        <v>0</v>
      </c>
      <c r="I818" s="215">
        <f>IF(OR(B818="",C818=""),"",IFERROR(IFERROR(INDEX(Vöruskrá!L:L,MATCH(B818,Vöruskrá!B:B,0)),0)*C818/100000,""))</f>
        <v>0</v>
      </c>
      <c r="J818" s="215">
        <f>IF(OR(B818="",C818=""),"",IFERROR(IFERROR(INDEX(Vöruskrá!M:M,MATCH(B818,Vöruskrá!B:B,0)),0)*C818/100000,""))</f>
        <v>0</v>
      </c>
      <c r="K818" s="215">
        <f>IF(OR(B818="",C818=""),"",IFERROR(IFERROR(INDEX(Vöruskrá!N:N,MATCH(B818,Vöruskrá!B:B,0)),0)*C818/100000,""))</f>
        <v>0</v>
      </c>
      <c r="L818" s="215">
        <f>IF(OR(B818="",C818=""),"",IFERROR(IFERROR(INDEX(Vöruskrá!O:O,MATCH(B818,Vöruskrá!B:B,0)),0)*C818/100000,""))</f>
        <v>0</v>
      </c>
      <c r="M818" s="215">
        <f>IF(OR(B818="",C818=""),"",IFERROR(IFERROR(INDEX(Vöruskrá!P:P,MATCH(B818,Vöruskrá!B:B,0)),0)*C818/100000,""))</f>
        <v>0</v>
      </c>
      <c r="N818" s="215">
        <f>IF(OR(B818="",C818=""),"",IFERROR(IFERROR(INDEX(Vöruskrá!Q:Q,MATCH(B818,Vöruskrá!B:B,0)),0)*C818/100000,""))</f>
        <v>0</v>
      </c>
      <c r="O818" s="216">
        <f>IF(OR(B818="",C818=""),"",IFERROR(C818/1000*IFERROR(INDEX(Vöruskrá!R:R,MATCH(B818,Vöruskrá!B:B,0)),0)/1000,""))</f>
        <v>0</v>
      </c>
      <c r="P818" s="219"/>
      <c r="Q818" s="203"/>
      <c r="R818" s="27"/>
    </row>
    <row r="819" spans="1:18">
      <c r="A819" s="217"/>
      <c r="B819" s="217" t="s">
        <v>299</v>
      </c>
      <c r="C819" s="218">
        <v>428</v>
      </c>
      <c r="D819" s="214" t="str">
        <f>IF(B819="","",IFERROR(INDEX(Vöruskrá!F:F,MATCH(B819,Vöruskrá!B:B,0)),""))</f>
        <v>Salt (salt, kekkjavarnarefni E535, lyftiefni E500).</v>
      </c>
      <c r="E819" s="214" t="str">
        <f>IF(B819="","",IFERROR(IF(INDEX(Vöruskrá!G:G,MATCH(B819,Vöruskrá!B:B,0))="","Engir skráðir",INDEX(Vöruskrá!G:G,MATCH(B819,Vöruskrá!B:B,0))),"Engir skráðir"))</f>
        <v>Engir skráðir</v>
      </c>
      <c r="F819" s="214" t="str">
        <f>IF(B819="","",IFERROR(INDEX(Vöruskrá!H:H,MATCH(B819,Vöruskrá!B:B,0)),""))</f>
        <v>Framleitt á svæði þar sem unnið er með mjólk, glúten, egg, sesam, sellerí, soja og sinnep.</v>
      </c>
      <c r="G819" s="215">
        <f>IF(OR(B819="",C819=""),"",IFERROR(IFERROR(INDEX(Vöruskrá!J:J,MATCH(B819,Vöruskrá!B:B,0)),0)*C819/100000,""))</f>
        <v>0</v>
      </c>
      <c r="H819" s="215">
        <f>IF(OR(B819="",C819=""),"",IFERROR(IFERROR(INDEX(Vöruskrá!K:K,MATCH(B819,Vöruskrá!B:B,0)),0)*C819/100000,""))</f>
        <v>0</v>
      </c>
      <c r="I819" s="215">
        <f>IF(OR(B819="",C819=""),"",IFERROR(IFERROR(INDEX(Vöruskrá!L:L,MATCH(B819,Vöruskrá!B:B,0)),0)*C819/100000,""))</f>
        <v>0</v>
      </c>
      <c r="J819" s="215">
        <f>IF(OR(B819="",C819=""),"",IFERROR(IFERROR(INDEX(Vöruskrá!M:M,MATCH(B819,Vöruskrá!B:B,0)),0)*C819/100000,""))</f>
        <v>0</v>
      </c>
      <c r="K819" s="215">
        <f>IF(OR(B819="",C819=""),"",IFERROR(IFERROR(INDEX(Vöruskrá!N:N,MATCH(B819,Vöruskrá!B:B,0)),0)*C819/100000,""))</f>
        <v>0</v>
      </c>
      <c r="L819" s="215">
        <f>IF(OR(B819="",C819=""),"",IFERROR(IFERROR(INDEX(Vöruskrá!O:O,MATCH(B819,Vöruskrá!B:B,0)),0)*C819/100000,""))</f>
        <v>0</v>
      </c>
      <c r="M819" s="215">
        <f>IF(OR(B819="",C819=""),"",IFERROR(IFERROR(INDEX(Vöruskrá!P:P,MATCH(B819,Vöruskrá!B:B,0)),0)*C819/100000,""))</f>
        <v>0.42799999999999999</v>
      </c>
      <c r="N819" s="215">
        <f>IF(OR(B819="",C819=""),"",IFERROR(IFERROR(INDEX(Vöruskrá!Q:Q,MATCH(B819,Vöruskrá!B:B,0)),0)*C819/100000,""))</f>
        <v>0</v>
      </c>
      <c r="O819" s="216">
        <f>IF(OR(B819="",C819=""),"",IFERROR(C819/1000*IFERROR(INDEX(Vöruskrá!R:R,MATCH(B819,Vöruskrá!B:B,0)),0)/1000,""))</f>
        <v>0</v>
      </c>
      <c r="P819" s="217"/>
      <c r="Q819" s="204"/>
      <c r="R819" s="6"/>
    </row>
    <row r="820" spans="1:18" ht="26">
      <c r="A820" s="176" t="s">
        <v>3815</v>
      </c>
      <c r="B820" s="176"/>
      <c r="C820" s="177"/>
      <c r="D820" s="211" t="str">
        <f>_xlfn.TEXTJOIN(" | ",TRUE,D821:D828)</f>
        <v>0 | Laukur | Hvítlaukur | 0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v>
      </c>
      <c r="E820" s="211" t="str" cm="1">
        <f t="array" ref="E820">IFERROR(_xlfn.TEXTJOIN(", ",TRUE,_xlfn.UNIQUE(_xlfn._xlws.FILTER(E821:E828,(E821:E828&lt;&gt;"Engir skráðir")*(E821:E828&lt;&gt;"")))),"Engir skráðir")</f>
        <v>Engir skráðir</v>
      </c>
      <c r="F820" s="211"/>
      <c r="G820" s="212">
        <f>IFERROR(SUM(G821:G828)/(SUM($C$821:$C$828)/100000),"")</f>
        <v>221.33043000000001</v>
      </c>
      <c r="H820" s="212">
        <f>IFERROR(SUM(H821:H828)/(SUM($C$821:$C$828)/100000),"")</f>
        <v>5.1730949999999991</v>
      </c>
      <c r="I820" s="212">
        <f>IFERROR(SUM(I821:I828)/(SUM($C$821:$C$828)/100000),"")</f>
        <v>2.1592549999999999</v>
      </c>
      <c r="J820" s="212">
        <f>IFERROR(SUM(J821:J828)/(SUM($C$821:$C$828)/100000),"")</f>
        <v>40.245568999999996</v>
      </c>
      <c r="K820" s="212">
        <f>IFERROR(SUM(K821:K828)/(SUM($C$821:$C$828)/100000),"")</f>
        <v>2.7949860000000002</v>
      </c>
      <c r="L820" s="212">
        <f>IFERROR(SUM(L821:L828)/(SUM($C$821:$C$828)/100000),"")</f>
        <v>3.4986279999999996</v>
      </c>
      <c r="M820" s="212">
        <f>IFERROR(SUM(M821:M828)/(SUM($C$821:$C$828)/100000),"")</f>
        <v>7.2526840000000012</v>
      </c>
      <c r="N820" s="212">
        <f>IFERROR(SUM(N821:N828)/(SUM($C$821:$C$828)/100000),"")</f>
        <v>0.37555899999999998</v>
      </c>
      <c r="O820" s="213" t="str">
        <f>IF(OR(B820="",C820=""),"",IFERROR(C820/1000*IFERROR(INDEX(Vöruskrá!R:R,MATCH(B820,Vöruskrá!B:B,0)),0)/1000,""))</f>
        <v/>
      </c>
      <c r="P820" s="176" t="s">
        <v>3816</v>
      </c>
      <c r="Q820" s="203"/>
      <c r="R820" s="27"/>
    </row>
    <row r="821" spans="1:18">
      <c r="A821" s="217"/>
      <c r="B821" s="217" t="s">
        <v>3660</v>
      </c>
      <c r="C821" s="218">
        <v>23966</v>
      </c>
      <c r="D821" s="214">
        <f>IF(B821="","",IFERROR(INDEX(Vöruskrá!F:F,MATCH(B821,Vöruskrá!B:B,0)),""))</f>
        <v>0</v>
      </c>
      <c r="E821" s="214" t="str">
        <f>IF(B821="","",IFERROR(IF(INDEX(Vöruskrá!G:G,MATCH(B821,Vöruskrá!B:B,0))="","Engir skráðir",INDEX(Vöruskrá!G:G,MATCH(B821,Vöruskrá!B:B,0))),"Engir skráðir"))</f>
        <v>Engir skráðir</v>
      </c>
      <c r="F821" s="214">
        <f>IF(B821="","",IFERROR(INDEX(Vöruskrá!H:H,MATCH(B821,Vöruskrá!B:B,0)),""))</f>
        <v>0</v>
      </c>
      <c r="G821" s="215">
        <f>IF(OR(B821="",C821=""),"",IFERROR(IFERROR(INDEX(Vöruskrá!J:J,MATCH(B821,Vöruskrá!B:B,0)),0)*C821/100000,""))</f>
        <v>0</v>
      </c>
      <c r="H821" s="215">
        <f>IF(OR(B821="",C821=""),"",IFERROR(IFERROR(INDEX(Vöruskrá!K:K,MATCH(B821,Vöruskrá!B:B,0)),0)*C821/100000,""))</f>
        <v>0</v>
      </c>
      <c r="I821" s="215">
        <f>IF(OR(B821="",C821=""),"",IFERROR(IFERROR(INDEX(Vöruskrá!L:L,MATCH(B821,Vöruskrá!B:B,0)),0)*C821/100000,""))</f>
        <v>0</v>
      </c>
      <c r="J821" s="215">
        <f>IF(OR(B821="",C821=""),"",IFERROR(IFERROR(INDEX(Vöruskrá!M:M,MATCH(B821,Vöruskrá!B:B,0)),0)*C821/100000,""))</f>
        <v>0</v>
      </c>
      <c r="K821" s="215">
        <f>IF(OR(B821="",C821=""),"",IFERROR(IFERROR(INDEX(Vöruskrá!N:N,MATCH(B821,Vöruskrá!B:B,0)),0)*C821/100000,""))</f>
        <v>0</v>
      </c>
      <c r="L821" s="215">
        <f>IF(OR(B821="",C821=""),"",IFERROR(IFERROR(INDEX(Vöruskrá!O:O,MATCH(B821,Vöruskrá!B:B,0)),0)*C821/100000,""))</f>
        <v>0</v>
      </c>
      <c r="M821" s="215">
        <f>IF(OR(B821="",C821=""),"",IFERROR(IFERROR(INDEX(Vöruskrá!P:P,MATCH(B821,Vöruskrá!B:B,0)),0)*C821/100000,""))</f>
        <v>0</v>
      </c>
      <c r="N821" s="215">
        <f>IF(OR(B821="",C821=""),"",IFERROR(IFERROR(INDEX(Vöruskrá!Q:Q,MATCH(B821,Vöruskrá!B:B,0)),0)*C821/100000,""))</f>
        <v>0</v>
      </c>
      <c r="O821" s="216">
        <f>IF(OR(B821="",C821=""),"",IFERROR(C821/1000*IFERROR(INDEX(Vöruskrá!R:R,MATCH(B821,Vöruskrá!B:B,0)),0)/1000,""))</f>
        <v>0</v>
      </c>
      <c r="P821" s="217"/>
      <c r="Q821" s="204"/>
      <c r="R821" s="6"/>
    </row>
    <row r="822" spans="1:18">
      <c r="A822" s="219"/>
      <c r="B822" s="219" t="s">
        <v>1010</v>
      </c>
      <c r="C822" s="220">
        <v>5992</v>
      </c>
      <c r="D822" s="214" t="str">
        <f>IF(B822="","",IFERROR(INDEX(Vöruskrá!F:F,MATCH(B822,Vöruskrá!B:B,0)),""))</f>
        <v>Laukur</v>
      </c>
      <c r="E822" s="214" t="str">
        <f>IF(B822="","",IFERROR(IF(INDEX(Vöruskrá!G:G,MATCH(B822,Vöruskrá!B:B,0))="","Engir skráðir",INDEX(Vöruskrá!G:G,MATCH(B822,Vöruskrá!B:B,0))),"Engir skráðir"))</f>
        <v>Engir skráðir</v>
      </c>
      <c r="F822" s="214">
        <f>IF(B822="","",IFERROR(INDEX(Vöruskrá!H:H,MATCH(B822,Vöruskrá!B:B,0)),""))</f>
        <v>0</v>
      </c>
      <c r="G822" s="215">
        <f>IF(OR(B822="",C822=""),"",IFERROR(IFERROR(INDEX(Vöruskrá!J:J,MATCH(B822,Vöruskrá!B:B,0)),0)*C822/100000,""))</f>
        <v>2.3967999999999998</v>
      </c>
      <c r="H822" s="215">
        <f>IF(OR(B822="",C822=""),"",IFERROR(IFERROR(INDEX(Vöruskrá!K:K,MATCH(B822,Vöruskrá!B:B,0)),0)*C822/100000,""))</f>
        <v>5.9920000000000008E-3</v>
      </c>
      <c r="I822" s="215">
        <f>IF(OR(B822="",C822=""),"",IFERROR(IFERROR(INDEX(Vöruskrá!L:L,MATCH(B822,Vöruskrá!B:B,0)),0)*C822/100000,""))</f>
        <v>0</v>
      </c>
      <c r="J822" s="215">
        <f>IF(OR(B822="",C822=""),"",IFERROR(IFERROR(INDEX(Vöruskrá!M:M,MATCH(B822,Vöruskrá!B:B,0)),0)*C822/100000,""))</f>
        <v>0.55725600000000008</v>
      </c>
      <c r="K822" s="215">
        <f>IF(OR(B822="",C822=""),"",IFERROR(IFERROR(INDEX(Vöruskrá!N:N,MATCH(B822,Vöruskrá!B:B,0)),0)*C822/100000,""))</f>
        <v>0.251664</v>
      </c>
      <c r="L822" s="215">
        <f>IF(OR(B822="",C822=""),"",IFERROR(IFERROR(INDEX(Vöruskrá!O:O,MATCH(B822,Vöruskrá!B:B,0)),0)*C822/100000,""))</f>
        <v>6.5912000000000012E-2</v>
      </c>
      <c r="M822" s="215">
        <f>IF(OR(B822="",C822=""),"",IFERROR(IFERROR(INDEX(Vöruskrá!P:P,MATCH(B822,Vöruskrá!B:B,0)),0)*C822/100000,""))</f>
        <v>0</v>
      </c>
      <c r="N822" s="215">
        <f>IF(OR(B822="",C822=""),"",IFERROR(IFERROR(INDEX(Vöruskrá!Q:Q,MATCH(B822,Vöruskrá!B:B,0)),0)*C822/100000,""))</f>
        <v>0.101864</v>
      </c>
      <c r="O822" s="216">
        <f>IF(OR(B822="",C822=""),"",IFERROR(C822/1000*IFERROR(INDEX(Vöruskrá!R:R,MATCH(B822,Vöruskrá!B:B,0)),0)/1000,""))</f>
        <v>0</v>
      </c>
      <c r="P822" s="219"/>
      <c r="Q822" s="203"/>
      <c r="R822" s="27"/>
    </row>
    <row r="823" spans="1:18">
      <c r="A823" s="217"/>
      <c r="B823" s="217" t="s">
        <v>1017</v>
      </c>
      <c r="C823" s="218">
        <v>479</v>
      </c>
      <c r="D823" s="214" t="str">
        <f>IF(B823="","",IFERROR(INDEX(Vöruskrá!F:F,MATCH(B823,Vöruskrá!B:B,0)),""))</f>
        <v>Hvítlaukur</v>
      </c>
      <c r="E823" s="214" t="str">
        <f>IF(B823="","",IFERROR(IF(INDEX(Vöruskrá!G:G,MATCH(B823,Vöruskrá!B:B,0))="","Engir skráðir",INDEX(Vöruskrá!G:G,MATCH(B823,Vöruskrá!B:B,0))),"Engir skráðir"))</f>
        <v>Engir skráðir</v>
      </c>
      <c r="F823" s="214">
        <f>IF(B823="","",IFERROR(INDEX(Vöruskrá!H:H,MATCH(B823,Vöruskrá!B:B,0)),""))</f>
        <v>0</v>
      </c>
      <c r="G823" s="215">
        <f>IF(OR(B823="",C823=""),"",IFERROR(IFERROR(INDEX(Vöruskrá!J:J,MATCH(B823,Vöruskrá!B:B,0)),0)*C823/100000,""))</f>
        <v>0.71370999999999996</v>
      </c>
      <c r="H823" s="215">
        <f>IF(OR(B823="",C823=""),"",IFERROR(IFERROR(INDEX(Vöruskrá!K:K,MATCH(B823,Vöruskrá!B:B,0)),0)*C823/100000,""))</f>
        <v>2.395E-3</v>
      </c>
      <c r="I823" s="215">
        <f>IF(OR(B823="",C823=""),"",IFERROR(IFERROR(INDEX(Vöruskrá!L:L,MATCH(B823,Vöruskrá!B:B,0)),0)*C823/100000,""))</f>
        <v>4.7900000000000004E-4</v>
      </c>
      <c r="J823" s="215">
        <f>IF(OR(B823="",C823=""),"",IFERROR(IFERROR(INDEX(Vöruskrá!M:M,MATCH(B823,Vöruskrá!B:B,0)),0)*C823/100000,""))</f>
        <v>0.15854900000000002</v>
      </c>
      <c r="K823" s="215">
        <f>IF(OR(B823="",C823=""),"",IFERROR(IFERROR(INDEX(Vöruskrá!N:N,MATCH(B823,Vöruskrá!B:B,0)),0)*C823/100000,""))</f>
        <v>4.79E-3</v>
      </c>
      <c r="L823" s="215">
        <f>IF(OR(B823="",C823=""),"",IFERROR(IFERROR(INDEX(Vöruskrá!O:O,MATCH(B823,Vöruskrá!B:B,0)),0)*C823/100000,""))</f>
        <v>3.0656000000000003E-2</v>
      </c>
      <c r="M823" s="215">
        <f>IF(OR(B823="",C823=""),"",IFERROR(IFERROR(INDEX(Vöruskrá!P:P,MATCH(B823,Vöruskrá!B:B,0)),0)*C823/100000,""))</f>
        <v>0</v>
      </c>
      <c r="N823" s="215">
        <f>IF(OR(B823="",C823=""),"",IFERROR(IFERROR(INDEX(Vöruskrá!Q:Q,MATCH(B823,Vöruskrá!B:B,0)),0)*C823/100000,""))</f>
        <v>1.0059E-2</v>
      </c>
      <c r="O823" s="216">
        <f>IF(OR(B823="",C823=""),"",IFERROR(C823/1000*IFERROR(INDEX(Vöruskrá!R:R,MATCH(B823,Vöruskrá!B:B,0)),0)/1000,""))</f>
        <v>0</v>
      </c>
      <c r="P823" s="217"/>
      <c r="Q823" s="204"/>
      <c r="R823" s="6"/>
    </row>
    <row r="824" spans="1:18">
      <c r="A824" s="219"/>
      <c r="B824" s="219" t="s">
        <v>3683</v>
      </c>
      <c r="C824" s="220">
        <v>5992</v>
      </c>
      <c r="D824" s="214">
        <f>IF(B824="","",IFERROR(INDEX(Vöruskrá!F:F,MATCH(B824,Vöruskrá!B:B,0)),""))</f>
        <v>0</v>
      </c>
      <c r="E824" s="214" t="str">
        <f>IF(B824="","",IFERROR(IF(INDEX(Vöruskrá!G:G,MATCH(B824,Vöruskrá!B:B,0))="","Engir skráðir",INDEX(Vöruskrá!G:G,MATCH(B824,Vöruskrá!B:B,0))),"Engir skráðir"))</f>
        <v>Engir skráðir</v>
      </c>
      <c r="F824" s="214">
        <f>IF(B824="","",IFERROR(INDEX(Vöruskrá!H:H,MATCH(B824,Vöruskrá!B:B,0)),""))</f>
        <v>0</v>
      </c>
      <c r="G824" s="215">
        <f>IF(OR(B824="",C824=""),"",IFERROR(IFERROR(INDEX(Vöruskrá!J:J,MATCH(B824,Vöruskrá!B:B,0)),0)*C824/100000,""))</f>
        <v>0</v>
      </c>
      <c r="H824" s="215">
        <f>IF(OR(B824="",C824=""),"",IFERROR(IFERROR(INDEX(Vöruskrá!K:K,MATCH(B824,Vöruskrá!B:B,0)),0)*C824/100000,""))</f>
        <v>0</v>
      </c>
      <c r="I824" s="215">
        <f>IF(OR(B824="",C824=""),"",IFERROR(IFERROR(INDEX(Vöruskrá!L:L,MATCH(B824,Vöruskrá!B:B,0)),0)*C824/100000,""))</f>
        <v>0</v>
      </c>
      <c r="J824" s="215">
        <f>IF(OR(B824="",C824=""),"",IFERROR(IFERROR(INDEX(Vöruskrá!M:M,MATCH(B824,Vöruskrá!B:B,0)),0)*C824/100000,""))</f>
        <v>0</v>
      </c>
      <c r="K824" s="215">
        <f>IF(OR(B824="",C824=""),"",IFERROR(IFERROR(INDEX(Vöruskrá!N:N,MATCH(B824,Vöruskrá!B:B,0)),0)*C824/100000,""))</f>
        <v>0</v>
      </c>
      <c r="L824" s="215">
        <f>IF(OR(B824="",C824=""),"",IFERROR(IFERROR(INDEX(Vöruskrá!O:O,MATCH(B824,Vöruskrá!B:B,0)),0)*C824/100000,""))</f>
        <v>0</v>
      </c>
      <c r="M824" s="215">
        <f>IF(OR(B824="",C824=""),"",IFERROR(IFERROR(INDEX(Vöruskrá!P:P,MATCH(B824,Vöruskrá!B:B,0)),0)*C824/100000,""))</f>
        <v>0</v>
      </c>
      <c r="N824" s="215">
        <f>IF(OR(B824="",C824=""),"",IFERROR(IFERROR(INDEX(Vöruskrá!Q:Q,MATCH(B824,Vöruskrá!B:B,0)),0)*C824/100000,""))</f>
        <v>0</v>
      </c>
      <c r="O824" s="216">
        <f>IF(OR(B824="",C824=""),"",IFERROR(C824/1000*IFERROR(INDEX(Vöruskrá!R:R,MATCH(B824,Vöruskrá!B:B,0)),0)/1000,""))</f>
        <v>0</v>
      </c>
      <c r="P824" s="219"/>
      <c r="Q824" s="203"/>
      <c r="R824" s="27"/>
    </row>
    <row r="825" spans="1:18">
      <c r="A825" s="217"/>
      <c r="B825" s="217" t="s">
        <v>789</v>
      </c>
      <c r="C825" s="218">
        <v>59916</v>
      </c>
      <c r="D825" s="214" t="str">
        <f>IF(B825="","",IFERROR(INDEX(Vöruskrá!F:F,MATCH(B825,Vöruskrá!B:B,0)),""))</f>
        <v>Nautakraftur (vatn, nautakraftur, nautafeiti), umbreytt tapiókasterkja, bragðefni, salt, glúkósasíróp, sykur, hrísgrjónamjöl, litarefni (karamellusykur E150), kartöflusterkja, maísmjöl, repjuolía, maltódextrín, gerextrakt, jurt.</v>
      </c>
      <c r="E825" s="214" t="str">
        <f>IF(B825="","",IFERROR(IF(INDEX(Vöruskrá!G:G,MATCH(B825,Vöruskrá!B:B,0))="","Engir skráðir",INDEX(Vöruskrá!G:G,MATCH(B825,Vöruskrá!B:B,0))),"Engir skráðir"))</f>
        <v>Engir skráðir</v>
      </c>
      <c r="F825" s="214">
        <f>IF(B825="","",IFERROR(INDEX(Vöruskrá!H:H,MATCH(B825,Vöruskrá!B:B,0)),""))</f>
        <v>0</v>
      </c>
      <c r="G825" s="215">
        <f>IF(OR(B825="",C825=""),"",IFERROR(IFERROR(INDEX(Vöruskrá!J:J,MATCH(B825,Vöruskrá!B:B,0)),0)*C825/100000,""))</f>
        <v>216.29676000000001</v>
      </c>
      <c r="H825" s="215">
        <f>IF(OR(B825="",C825=""),"",IFERROR(IFERROR(INDEX(Vöruskrá!K:K,MATCH(B825,Vöruskrá!B:B,0)),0)*C825/100000,""))</f>
        <v>5.1527759999999994</v>
      </c>
      <c r="I825" s="215">
        <f>IF(OR(B825="",C825=""),"",IFERROR(IFERROR(INDEX(Vöruskrá!L:L,MATCH(B825,Vöruskrá!B:B,0)),0)*C825/100000,""))</f>
        <v>2.1569760000000002</v>
      </c>
      <c r="J825" s="215">
        <f>IF(OR(B825="",C825=""),"",IFERROR(IFERROR(INDEX(Vöruskrá!M:M,MATCH(B825,Vöruskrá!B:B,0)),0)*C825/100000,""))</f>
        <v>39.125147999999996</v>
      </c>
      <c r="K825" s="215">
        <f>IF(OR(B825="",C825=""),"",IFERROR(IFERROR(INDEX(Vöruskrá!N:N,MATCH(B825,Vöruskrá!B:B,0)),0)*C825/100000,""))</f>
        <v>2.3966400000000001</v>
      </c>
      <c r="L825" s="215">
        <f>IF(OR(B825="",C825=""),"",IFERROR(IFERROR(INDEX(Vöruskrá!O:O,MATCH(B825,Vöruskrá!B:B,0)),0)*C825/100000,""))</f>
        <v>3.3552959999999996</v>
      </c>
      <c r="M825" s="215">
        <f>IF(OR(B825="",C825=""),"",IFERROR(IFERROR(INDEX(Vöruskrá!P:P,MATCH(B825,Vöruskrá!B:B,0)),0)*C825/100000,""))</f>
        <v>6.7705080000000004</v>
      </c>
      <c r="N825" s="215">
        <f>IF(OR(B825="",C825=""),"",IFERROR(IFERROR(INDEX(Vöruskrá!Q:Q,MATCH(B825,Vöruskrá!B:B,0)),0)*C825/100000,""))</f>
        <v>0.17974799999999999</v>
      </c>
      <c r="O825" s="216">
        <f>IF(OR(B825="",C825=""),"",IFERROR(C825/1000*IFERROR(INDEX(Vöruskrá!R:R,MATCH(B825,Vöruskrá!B:B,0)),0)/1000,""))</f>
        <v>0</v>
      </c>
      <c r="P825" s="217"/>
      <c r="Q825" s="204"/>
      <c r="R825" s="6"/>
    </row>
    <row r="826" spans="1:18">
      <c r="A826" s="219"/>
      <c r="B826" s="219" t="s">
        <v>1006</v>
      </c>
      <c r="C826" s="220">
        <v>2996</v>
      </c>
      <c r="D826" s="214" t="str">
        <f>IF(B826="","",IFERROR(INDEX(Vöruskrá!F:F,MATCH(B826,Vöruskrá!B:B,0)),""))</f>
        <v>Gulrætur</v>
      </c>
      <c r="E826" s="214" t="str">
        <f>IF(B826="","",IFERROR(IF(INDEX(Vöruskrá!G:G,MATCH(B826,Vöruskrá!B:B,0))="","Engir skráðir",INDEX(Vöruskrá!G:G,MATCH(B826,Vöruskrá!B:B,0))),"Engir skráðir"))</f>
        <v>Engir skráðir</v>
      </c>
      <c r="F826" s="214">
        <f>IF(B826="","",IFERROR(INDEX(Vöruskrá!H:H,MATCH(B826,Vöruskrá!B:B,0)),""))</f>
        <v>0</v>
      </c>
      <c r="G826" s="215">
        <f>IF(OR(B826="",C826=""),"",IFERROR(IFERROR(INDEX(Vöruskrá!J:J,MATCH(B826,Vöruskrá!B:B,0)),0)*C826/100000,""))</f>
        <v>1.2283599999999999</v>
      </c>
      <c r="H826" s="215">
        <f>IF(OR(B826="",C826=""),"",IFERROR(IFERROR(INDEX(Vöruskrá!K:K,MATCH(B826,Vöruskrá!B:B,0)),0)*C826/100000,""))</f>
        <v>5.9920000000000008E-3</v>
      </c>
      <c r="I826" s="215">
        <f>IF(OR(B826="",C826=""),"",IFERROR(IFERROR(INDEX(Vöruskrá!L:L,MATCH(B826,Vöruskrá!B:B,0)),0)*C826/100000,""))</f>
        <v>0</v>
      </c>
      <c r="J826" s="215">
        <f>IF(OR(B826="",C826=""),"",IFERROR(IFERROR(INDEX(Vöruskrá!M:M,MATCH(B826,Vöruskrá!B:B,0)),0)*C826/100000,""))</f>
        <v>0.28761599999999998</v>
      </c>
      <c r="K826" s="215">
        <f>IF(OR(B826="",C826=""),"",IFERROR(IFERROR(INDEX(Vöruskrá!N:N,MATCH(B826,Vöruskrá!B:B,0)),0)*C826/100000,""))</f>
        <v>0.14081200000000002</v>
      </c>
      <c r="L826" s="215">
        <f>IF(OR(B826="",C826=""),"",IFERROR(IFERROR(INDEX(Vöruskrá!O:O,MATCH(B826,Vöruskrá!B:B,0)),0)*C826/100000,""))</f>
        <v>2.6964000000000002E-2</v>
      </c>
      <c r="M826" s="215">
        <f>IF(OR(B826="",C826=""),"",IFERROR(IFERROR(INDEX(Vöruskrá!P:P,MATCH(B826,Vöruskrá!B:B,0)),0)*C826/100000,""))</f>
        <v>2.9960000000000004E-3</v>
      </c>
      <c r="N826" s="215">
        <f>IF(OR(B826="",C826=""),"",IFERROR(IFERROR(INDEX(Vöruskrá!Q:Q,MATCH(B826,Vöruskrá!B:B,0)),0)*C826/100000,""))</f>
        <v>8.388799999999999E-2</v>
      </c>
      <c r="O826" s="216">
        <f>IF(OR(B826="",C826=""),"",IFERROR(C826/1000*IFERROR(INDEX(Vöruskrá!R:R,MATCH(B826,Vöruskrá!B:B,0)),0)/1000,""))</f>
        <v>0</v>
      </c>
      <c r="P826" s="219"/>
      <c r="Q826" s="203"/>
      <c r="R826" s="27"/>
    </row>
    <row r="827" spans="1:18">
      <c r="A827" s="217"/>
      <c r="B827" s="217" t="s">
        <v>299</v>
      </c>
      <c r="C827" s="218">
        <v>479</v>
      </c>
      <c r="D827" s="214" t="str">
        <f>IF(B827="","",IFERROR(INDEX(Vöruskrá!F:F,MATCH(B827,Vöruskrá!B:B,0)),""))</f>
        <v>Salt (salt, kekkjavarnarefni E535, lyftiefni E500).</v>
      </c>
      <c r="E827" s="214" t="str">
        <f>IF(B827="","",IFERROR(IF(INDEX(Vöruskrá!G:G,MATCH(B827,Vöruskrá!B:B,0))="","Engir skráðir",INDEX(Vöruskrá!G:G,MATCH(B827,Vöruskrá!B:B,0))),"Engir skráðir"))</f>
        <v>Engir skráðir</v>
      </c>
      <c r="F827" s="214" t="str">
        <f>IF(B827="","",IFERROR(INDEX(Vöruskrá!H:H,MATCH(B827,Vöruskrá!B:B,0)),""))</f>
        <v>Framleitt á svæði þar sem unnið er með mjólk, glúten, egg, sesam, sellerí, soja og sinnep.</v>
      </c>
      <c r="G827" s="215">
        <f>IF(OR(B827="",C827=""),"",IFERROR(IFERROR(INDEX(Vöruskrá!J:J,MATCH(B827,Vöruskrá!B:B,0)),0)*C827/100000,""))</f>
        <v>0</v>
      </c>
      <c r="H827" s="215">
        <f>IF(OR(B827="",C827=""),"",IFERROR(IFERROR(INDEX(Vöruskrá!K:K,MATCH(B827,Vöruskrá!B:B,0)),0)*C827/100000,""))</f>
        <v>0</v>
      </c>
      <c r="I827" s="215">
        <f>IF(OR(B827="",C827=""),"",IFERROR(IFERROR(INDEX(Vöruskrá!L:L,MATCH(B827,Vöruskrá!B:B,0)),0)*C827/100000,""))</f>
        <v>0</v>
      </c>
      <c r="J827" s="215">
        <f>IF(OR(B827="",C827=""),"",IFERROR(IFERROR(INDEX(Vöruskrá!M:M,MATCH(B827,Vöruskrá!B:B,0)),0)*C827/100000,""))</f>
        <v>0</v>
      </c>
      <c r="K827" s="215">
        <f>IF(OR(B827="",C827=""),"",IFERROR(IFERROR(INDEX(Vöruskrá!N:N,MATCH(B827,Vöruskrá!B:B,0)),0)*C827/100000,""))</f>
        <v>0</v>
      </c>
      <c r="L827" s="215">
        <f>IF(OR(B827="",C827=""),"",IFERROR(IFERROR(INDEX(Vöruskrá!O:O,MATCH(B827,Vöruskrá!B:B,0)),0)*C827/100000,""))</f>
        <v>0</v>
      </c>
      <c r="M827" s="215">
        <f>IF(OR(B827="",C827=""),"",IFERROR(IFERROR(INDEX(Vöruskrá!P:P,MATCH(B827,Vöruskrá!B:B,0)),0)*C827/100000,""))</f>
        <v>0.47899999999999998</v>
      </c>
      <c r="N827" s="215">
        <f>IF(OR(B827="",C827=""),"",IFERROR(IFERROR(INDEX(Vöruskrá!Q:Q,MATCH(B827,Vöruskrá!B:B,0)),0)*C827/100000,""))</f>
        <v>0</v>
      </c>
      <c r="O827" s="216">
        <f>IF(OR(B827="",C827=""),"",IFERROR(C827/1000*IFERROR(INDEX(Vöruskrá!R:R,MATCH(B827,Vöruskrá!B:B,0)),0)/1000,""))</f>
        <v>0</v>
      </c>
      <c r="P827" s="217"/>
      <c r="Q827" s="204"/>
      <c r="R827" s="6"/>
    </row>
    <row r="828" spans="1:18">
      <c r="A828" s="219"/>
      <c r="B828" s="219" t="s">
        <v>819</v>
      </c>
      <c r="C828" s="220">
        <v>180</v>
      </c>
      <c r="D828" s="214" t="str">
        <f>IF(B828="","",IFERROR(INDEX(Vöruskrá!F:F,MATCH(B828,Vöruskrá!B:B,0)),""))</f>
        <v>Svartur pipar 100% (Piper nigrum), hitaþurrkað.</v>
      </c>
      <c r="E828" s="214" t="str">
        <f>IF(B828="","",IFERROR(IF(INDEX(Vöruskrá!G:G,MATCH(B828,Vöruskrá!B:B,0))="","Engir skráðir",INDEX(Vöruskrá!G:G,MATCH(B828,Vöruskrá!B:B,0))),"Engir skráðir"))</f>
        <v>Engir skráðir</v>
      </c>
      <c r="F828" s="214" t="str">
        <f>IF(B828="","",IFERROR(INDEX(Vöruskrá!H:H,MATCH(B828,Vöruskrá!B:B,0)),""))</f>
        <v>Framleitt á svæði þar sem unnið er með glúten, fisk, krabbadýr, lindýr, mjólk, soja, sellerí, sinnep og sesam.</v>
      </c>
      <c r="G828" s="215">
        <f>IF(OR(B828="",C828=""),"",IFERROR(IFERROR(INDEX(Vöruskrá!J:J,MATCH(B828,Vöruskrá!B:B,0)),0)*C828/100000,""))</f>
        <v>0.69479999999999997</v>
      </c>
      <c r="H828" s="215">
        <f>IF(OR(B828="",C828=""),"",IFERROR(IFERROR(INDEX(Vöruskrá!K:K,MATCH(B828,Vöruskrá!B:B,0)),0)*C828/100000,""))</f>
        <v>5.94E-3</v>
      </c>
      <c r="I828" s="215">
        <f>IF(OR(B828="",C828=""),"",IFERROR(IFERROR(INDEX(Vöruskrá!L:L,MATCH(B828,Vöruskrá!B:B,0)),0)*C828/100000,""))</f>
        <v>1.8E-3</v>
      </c>
      <c r="J828" s="215">
        <f>IF(OR(B828="",C828=""),"",IFERROR(IFERROR(INDEX(Vöruskrá!M:M,MATCH(B828,Vöruskrá!B:B,0)),0)*C828/100000,""))</f>
        <v>0.11700000000000001</v>
      </c>
      <c r="K828" s="215">
        <f>IF(OR(B828="",C828=""),"",IFERROR(IFERROR(INDEX(Vöruskrá!N:N,MATCH(B828,Vöruskrá!B:B,0)),0)*C828/100000,""))</f>
        <v>1.08E-3</v>
      </c>
      <c r="L828" s="215">
        <f>IF(OR(B828="",C828=""),"",IFERROR(IFERROR(INDEX(Vöruskrá!O:O,MATCH(B828,Vöruskrá!B:B,0)),0)*C828/100000,""))</f>
        <v>1.9800000000000002E-2</v>
      </c>
      <c r="M828" s="215">
        <f>IF(OR(B828="",C828=""),"",IFERROR(IFERROR(INDEX(Vöruskrá!P:P,MATCH(B828,Vöruskrá!B:B,0)),0)*C828/100000,""))</f>
        <v>1.8000000000000001E-4</v>
      </c>
      <c r="N828" s="215">
        <f>IF(OR(B828="",C828=""),"",IFERROR(IFERROR(INDEX(Vöruskrá!Q:Q,MATCH(B828,Vöruskrá!B:B,0)),0)*C828/100000,""))</f>
        <v>0</v>
      </c>
      <c r="O828" s="216">
        <f>IF(OR(B828="",C828=""),"",IFERROR(C828/1000*IFERROR(INDEX(Vöruskrá!R:R,MATCH(B828,Vöruskrá!B:B,0)),0)/1000,""))</f>
        <v>0</v>
      </c>
      <c r="P828" s="219"/>
      <c r="Q828" s="203"/>
      <c r="R828" s="27"/>
    </row>
    <row r="829" spans="1:18" ht="26">
      <c r="A829" s="176" t="s">
        <v>3817</v>
      </c>
      <c r="B829" s="176"/>
      <c r="C829" s="177"/>
      <c r="D829" s="211" t="str">
        <f>_xlfn.TEXTJOIN(" | ",TRUE,D830:D837)</f>
        <v>0 | 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v>
      </c>
      <c r="E829" s="211" t="str" cm="1">
        <f t="array" ref="E829">IFERROR(_xlfn.TEXTJOIN(", ",TRUE,_xlfn.UNIQUE(_xlfn._xlws.FILTER(E830:E837,(E830:E837&lt;&gt;"Engir skráðir")*(E830:E837&lt;&gt;"")))),"Engir skráðir")</f>
        <v>Mjólk, Engir</v>
      </c>
      <c r="F829" s="211"/>
      <c r="G829" s="212">
        <f>IFERROR(SUM(G830:G837)/(SUM($C$830:$C$837)/100000),"")</f>
        <v>541.66296674066518</v>
      </c>
      <c r="H829" s="212">
        <f>IFERROR(SUM(H830:H837)/(SUM($C$830:$C$837)/100000),"")</f>
        <v>3.4399432011359772</v>
      </c>
      <c r="I829" s="212">
        <f>IFERROR(SUM(I830:I837)/(SUM($C$830:$C$837)/100000),"")</f>
        <v>1.6204745905081901</v>
      </c>
      <c r="J829" s="212">
        <f>IFERROR(SUM(J830:J837)/(SUM($C$830:$C$837)/100000),"")</f>
        <v>18.814432711345773</v>
      </c>
      <c r="K829" s="212">
        <f>IFERROR(SUM(K830:K837)/(SUM($C$830:$C$837)/100000),"")</f>
        <v>14.319201615967682</v>
      </c>
      <c r="L829" s="212">
        <f>IFERROR(SUM(L830:L837)/(SUM($C$830:$C$837)/100000),"")</f>
        <v>12.144785104297915</v>
      </c>
      <c r="M829" s="212">
        <f>IFERROR(SUM(M830:M837)/(SUM($C$830:$C$837)/100000),"")</f>
        <v>17.757437851242976</v>
      </c>
      <c r="N829" s="212">
        <f>IFERROR(SUM(N830:N837)/(SUM($C$830:$C$837)/100000),"")</f>
        <v>0.47298154036919265</v>
      </c>
      <c r="O829" s="213" t="str">
        <f>IF(OR(B829="",C829=""),"",IFERROR(C829/1000*IFERROR(INDEX(Vöruskrá!R:R,MATCH(B829,Vöruskrá!B:B,0)),0)/1000,""))</f>
        <v/>
      </c>
      <c r="P829" s="176" t="s">
        <v>3818</v>
      </c>
      <c r="Q829" s="204"/>
      <c r="R829" s="6"/>
    </row>
    <row r="830" spans="1:18">
      <c r="A830" s="217"/>
      <c r="B830" s="217" t="s">
        <v>3665</v>
      </c>
      <c r="C830" s="218">
        <v>24570</v>
      </c>
      <c r="D830" s="214">
        <f>IF(B830="","",IFERROR(INDEX(Vöruskrá!F:F,MATCH(B830,Vöruskrá!B:B,0)),""))</f>
        <v>0</v>
      </c>
      <c r="E830" s="214" t="str">
        <f>IF(B830="","",IFERROR(IF(INDEX(Vöruskrá!G:G,MATCH(B830,Vöruskrá!B:B,0))="","Engir skráðir",INDEX(Vöruskrá!G:G,MATCH(B830,Vöruskrá!B:B,0))),"Engir skráðir"))</f>
        <v>Engir skráðir</v>
      </c>
      <c r="F830" s="214">
        <f>IF(B830="","",IFERROR(INDEX(Vöruskrá!H:H,MATCH(B830,Vöruskrá!B:B,0)),""))</f>
        <v>0</v>
      </c>
      <c r="G830" s="215">
        <f>IF(OR(B830="",C830=""),"",IFERROR(IFERROR(INDEX(Vöruskrá!J:J,MATCH(B830,Vöruskrá!B:B,0)),0)*C830/100000,""))</f>
        <v>0</v>
      </c>
      <c r="H830" s="215">
        <f>IF(OR(B830="",C830=""),"",IFERROR(IFERROR(INDEX(Vöruskrá!K:K,MATCH(B830,Vöruskrá!B:B,0)),0)*C830/100000,""))</f>
        <v>0</v>
      </c>
      <c r="I830" s="215">
        <f>IF(OR(B830="",C830=""),"",IFERROR(IFERROR(INDEX(Vöruskrá!L:L,MATCH(B830,Vöruskrá!B:B,0)),0)*C830/100000,""))</f>
        <v>0</v>
      </c>
      <c r="J830" s="215">
        <f>IF(OR(B830="",C830=""),"",IFERROR(IFERROR(INDEX(Vöruskrá!M:M,MATCH(B830,Vöruskrá!B:B,0)),0)*C830/100000,""))</f>
        <v>0</v>
      </c>
      <c r="K830" s="215">
        <f>IF(OR(B830="",C830=""),"",IFERROR(IFERROR(INDEX(Vöruskrá!N:N,MATCH(B830,Vöruskrá!B:B,0)),0)*C830/100000,""))</f>
        <v>0</v>
      </c>
      <c r="L830" s="215">
        <f>IF(OR(B830="",C830=""),"",IFERROR(IFERROR(INDEX(Vöruskrá!O:O,MATCH(B830,Vöruskrá!B:B,0)),0)*C830/100000,""))</f>
        <v>0</v>
      </c>
      <c r="M830" s="215">
        <f>IF(OR(B830="",C830=""),"",IFERROR(IFERROR(INDEX(Vöruskrá!P:P,MATCH(B830,Vöruskrá!B:B,0)),0)*C830/100000,""))</f>
        <v>0</v>
      </c>
      <c r="N830" s="215">
        <f>IF(OR(B830="",C830=""),"",IFERROR(IFERROR(INDEX(Vöruskrá!Q:Q,MATCH(B830,Vöruskrá!B:B,0)),0)*C830/100000,""))</f>
        <v>0</v>
      </c>
      <c r="O830" s="216">
        <f>IF(OR(B830="",C830=""),"",IFERROR(C830/1000*IFERROR(INDEX(Vöruskrá!R:R,MATCH(B830,Vöruskrá!B:B,0)),0)/1000,""))</f>
        <v>0</v>
      </c>
      <c r="P830" s="217"/>
      <c r="Q830" s="203"/>
      <c r="R830" s="27"/>
    </row>
    <row r="831" spans="1:18">
      <c r="A831" s="219"/>
      <c r="B831" s="219" t="s">
        <v>1285</v>
      </c>
      <c r="C831" s="220">
        <v>49140</v>
      </c>
      <c r="D831" s="214" t="str">
        <f>IF(B831="","",IFERROR(INDEX(Vöruskrá!F:F,MATCH(B831,Vöruskrá!B:B,0)),""))</f>
        <v>Vatn, kjúklingasoð, bragðefni, glúkósasíróp, salt, gerþykkni, sykur</v>
      </c>
      <c r="E831" s="214" t="str">
        <f>IF(B831="","",IFERROR(IF(INDEX(Vöruskrá!G:G,MATCH(B831,Vöruskrá!B:B,0))="","Engir skráðir",INDEX(Vöruskrá!G:G,MATCH(B831,Vöruskrá!B:B,0))),"Engir skráðir"))</f>
        <v>Engir skráðir</v>
      </c>
      <c r="F831" s="214">
        <f>IF(B831="","",IFERROR(INDEX(Vöruskrá!H:H,MATCH(B831,Vöruskrá!B:B,0)),""))</f>
        <v>0</v>
      </c>
      <c r="G831" s="215">
        <f>IF(OR(B831="",C831=""),"",IFERROR(IFERROR(INDEX(Vöruskrá!J:J,MATCH(B831,Vöruskrá!B:B,0)),0)*C831/100000,""))</f>
        <v>508.59899999999999</v>
      </c>
      <c r="H831" s="215">
        <f>IF(OR(B831="",C831=""),"",IFERROR(IFERROR(INDEX(Vöruskrá!K:K,MATCH(B831,Vöruskrá!B:B,0)),0)*C831/100000,""))</f>
        <v>1.1302199999999998</v>
      </c>
      <c r="I831" s="215">
        <f>IF(OR(B831="",C831=""),"",IFERROR(IFERROR(INDEX(Vöruskrá!L:L,MATCH(B831,Vöruskrá!B:B,0)),0)*C831/100000,""))</f>
        <v>0.2457</v>
      </c>
      <c r="J831" s="215">
        <f>IF(OR(B831="",C831=""),"",IFERROR(IFERROR(INDEX(Vöruskrá!M:M,MATCH(B831,Vöruskrá!B:B,0)),0)*C831/100000,""))</f>
        <v>16.216200000000001</v>
      </c>
      <c r="K831" s="215">
        <f>IF(OR(B831="",C831=""),"",IFERROR(IFERROR(INDEX(Vöruskrá!N:N,MATCH(B831,Vöruskrá!B:B,0)),0)*C831/100000,""))</f>
        <v>13.41522</v>
      </c>
      <c r="L831" s="215">
        <f>IF(OR(B831="",C831=""),"",IFERROR(IFERROR(INDEX(Vöruskrá!O:O,MATCH(B831,Vöruskrá!B:B,0)),0)*C831/100000,""))</f>
        <v>11.5479</v>
      </c>
      <c r="M831" s="215">
        <f>IF(OR(B831="",C831=""),"",IFERROR(IFERROR(INDEX(Vöruskrá!P:P,MATCH(B831,Vöruskrá!B:B,0)),0)*C831/100000,""))</f>
        <v>16.707599999999999</v>
      </c>
      <c r="N831" s="215">
        <f>IF(OR(B831="",C831=""),"",IFERROR(IFERROR(INDEX(Vöruskrá!Q:Q,MATCH(B831,Vöruskrá!B:B,0)),0)*C831/100000,""))</f>
        <v>0.2457</v>
      </c>
      <c r="O831" s="216">
        <f>IF(OR(B831="",C831=""),"",IFERROR(C831/1000*IFERROR(INDEX(Vöruskrá!R:R,MATCH(B831,Vöruskrá!B:B,0)),0)/1000,""))</f>
        <v>0</v>
      </c>
      <c r="P831" s="219"/>
      <c r="Q831" s="204"/>
      <c r="R831" s="6"/>
    </row>
    <row r="832" spans="1:18">
      <c r="A832" s="217"/>
      <c r="B832" s="217" t="s">
        <v>489</v>
      </c>
      <c r="C832" s="218">
        <v>1229</v>
      </c>
      <c r="D832" s="214" t="str">
        <f>IF(B832="","",IFERROR(INDEX(Vöruskrá!F:F,MATCH(B832,Vöruskrá!B:B,0)),""))</f>
        <v>Salt, chilipipar, kúmen, hvítlaukur, svartur pipar, cayennepipar, laukur, engifer, sykur, sýrustillir (sítrónusýra), kekkjavarnarefni (E552), repjuolía, kryddþykkni.</v>
      </c>
      <c r="E832" s="214" t="str">
        <f>IF(B832="","",IFERROR(IF(INDEX(Vöruskrá!G:G,MATCH(B832,Vöruskrá!B:B,0))="","Engir skráðir",INDEX(Vöruskrá!G:G,MATCH(B832,Vöruskrá!B:B,0))),"Engir skráðir"))</f>
        <v>Engir skráðir</v>
      </c>
      <c r="F832" s="214" t="str">
        <f>IF(B832="","",IFERROR(INDEX(Vöruskrá!H:H,MATCH(B832,Vöruskrá!B:B,0)),""))</f>
        <v>Framleitt á svæði þar sem unnið er með glúten, fisk, krabbadýr, lindýr, mjólk, soja, sellerí, sinnep og sesam.</v>
      </c>
      <c r="G832" s="215">
        <f>IF(OR(B832="",C832=""),"",IFERROR(IFERROR(INDEX(Vöruskrá!J:J,MATCH(B832,Vöruskrá!B:B,0)),0)*C832/100000,""))</f>
        <v>2.72838</v>
      </c>
      <c r="H832" s="215">
        <f>IF(OR(B832="",C832=""),"",IFERROR(IFERROR(INDEX(Vöruskrá!K:K,MATCH(B832,Vöruskrá!B:B,0)),0)*C832/100000,""))</f>
        <v>7.374E-2</v>
      </c>
      <c r="I832" s="215">
        <f>IF(OR(B832="",C832=""),"",IFERROR(IFERROR(INDEX(Vöruskrá!L:L,MATCH(B832,Vöruskrá!B:B,0)),0)*C832/100000,""))</f>
        <v>1.1061000000000001E-2</v>
      </c>
      <c r="J832" s="215">
        <f>IF(OR(B832="",C832=""),"",IFERROR(IFERROR(INDEX(Vöruskrá!M:M,MATCH(B832,Vöruskrá!B:B,0)),0)*C832/100000,""))</f>
        <v>0.36870000000000003</v>
      </c>
      <c r="K832" s="215">
        <f>IF(OR(B832="",C832=""),"",IFERROR(IFERROR(INDEX(Vöruskrá!N:N,MATCH(B832,Vöruskrá!B:B,0)),0)*C832/100000,""))</f>
        <v>5.6533999999999994E-2</v>
      </c>
      <c r="L832" s="215">
        <f>IF(OR(B832="",C832=""),"",IFERROR(IFERROR(INDEX(Vöruskrá!O:O,MATCH(B832,Vöruskrá!B:B,0)),0)*C832/100000,""))</f>
        <v>8.7259000000000003E-2</v>
      </c>
      <c r="M832" s="215">
        <f>IF(OR(B832="",C832=""),"",IFERROR(IFERROR(INDEX(Vöruskrá!P:P,MATCH(B832,Vöruskrá!B:B,0)),0)*C832/100000,""))</f>
        <v>0.55305000000000004</v>
      </c>
      <c r="N832" s="215">
        <f>IF(OR(B832="",C832=""),"",IFERROR(IFERROR(INDEX(Vöruskrá!Q:Q,MATCH(B832,Vöruskrá!B:B,0)),0)*C832/100000,""))</f>
        <v>0</v>
      </c>
      <c r="O832" s="216">
        <f>IF(OR(B832="",C832=""),"",IFERROR(C832/1000*IFERROR(INDEX(Vöruskrá!R:R,MATCH(B832,Vöruskrá!B:B,0)),0)/1000,""))</f>
        <v>0</v>
      </c>
      <c r="P832" s="217"/>
      <c r="Q832" s="203"/>
      <c r="R832" s="27"/>
    </row>
    <row r="833" spans="1:18">
      <c r="A833" s="219"/>
      <c r="B833" s="219" t="s">
        <v>1058</v>
      </c>
      <c r="C833" s="220">
        <v>6143</v>
      </c>
      <c r="D833" s="214" t="str">
        <f>IF(B833="","",IFERROR(INDEX(Vöruskrá!F:F,MATCH(B833,Vöruskrá!B:B,0)),""))</f>
        <v>Rjómi (**mjólk**)</v>
      </c>
      <c r="E833" s="214" t="str">
        <f>IF(B833="","",IFERROR(IF(INDEX(Vöruskrá!G:G,MATCH(B833,Vöruskrá!B:B,0))="","Engir skráðir",INDEX(Vöruskrá!G:G,MATCH(B833,Vöruskrá!B:B,0))),"Engir skráðir"))</f>
        <v>Mjólk</v>
      </c>
      <c r="F833" s="214">
        <f>IF(B833="","",IFERROR(INDEX(Vöruskrá!H:H,MATCH(B833,Vöruskrá!B:B,0)),""))</f>
        <v>0</v>
      </c>
      <c r="G833" s="215">
        <f>IF(OR(B833="",C833=""),"",IFERROR(IFERROR(INDEX(Vöruskrá!J:J,MATCH(B833,Vöruskrá!B:B,0)),0)*C833/100000,""))</f>
        <v>20.886199999999999</v>
      </c>
      <c r="H833" s="215">
        <f>IF(OR(B833="",C833=""),"",IFERROR(IFERROR(INDEX(Vöruskrá!K:K,MATCH(B833,Vöruskrá!B:B,0)),0)*C833/100000,""))</f>
        <v>2.1500499999999998</v>
      </c>
      <c r="I833" s="215">
        <f>IF(OR(B833="",C833=""),"",IFERROR(IFERROR(INDEX(Vöruskrá!L:L,MATCH(B833,Vöruskrá!B:B,0)),0)*C833/100000,""))</f>
        <v>1.3514600000000001</v>
      </c>
      <c r="J833" s="215">
        <f>IF(OR(B833="",C833=""),"",IFERROR(IFERROR(INDEX(Vöruskrá!M:M,MATCH(B833,Vöruskrá!B:B,0)),0)*C833/100000,""))</f>
        <v>0.18429000000000001</v>
      </c>
      <c r="K833" s="215">
        <f>IF(OR(B833="",C833=""),"",IFERROR(IFERROR(INDEX(Vöruskrá!N:N,MATCH(B833,Vöruskrá!B:B,0)),0)*C833/100000,""))</f>
        <v>0.18429000000000001</v>
      </c>
      <c r="L833" s="215">
        <f>IF(OR(B833="",C833=""),"",IFERROR(IFERROR(INDEX(Vöruskrá!O:O,MATCH(B833,Vöruskrá!B:B,0)),0)*C833/100000,""))</f>
        <v>0.15357499999999999</v>
      </c>
      <c r="M833" s="215">
        <f>IF(OR(B833="",C833=""),"",IFERROR(IFERROR(INDEX(Vöruskrá!P:P,MATCH(B833,Vöruskrá!B:B,0)),0)*C833/100000,""))</f>
        <v>0</v>
      </c>
      <c r="N833" s="215">
        <f>IF(OR(B833="",C833=""),"",IFERROR(IFERROR(INDEX(Vöruskrá!Q:Q,MATCH(B833,Vöruskrá!B:B,0)),0)*C833/100000,""))</f>
        <v>0</v>
      </c>
      <c r="O833" s="216">
        <f>IF(OR(B833="",C833=""),"",IFERROR(C833/1000*IFERROR(INDEX(Vöruskrá!R:R,MATCH(B833,Vöruskrá!B:B,0)),0)/1000,""))</f>
        <v>0</v>
      </c>
      <c r="P833" s="219"/>
      <c r="Q833" s="204"/>
      <c r="R833" s="6"/>
    </row>
    <row r="834" spans="1:18">
      <c r="A834" s="217"/>
      <c r="B834" s="217" t="s">
        <v>1097</v>
      </c>
      <c r="C834" s="218">
        <v>6143</v>
      </c>
      <c r="D834" s="214" t="str">
        <f>IF(B834="","",IFERROR(INDEX(Vöruskrá!F:F,MATCH(B834,Vöruskrá!B:B,0)),""))</f>
        <v>Maís (Zea mays)</v>
      </c>
      <c r="E834" s="214" t="str">
        <f>IF(B834="","",IFERROR(IF(INDEX(Vöruskrá!G:G,MATCH(B834,Vöruskrá!B:B,0))="","Engir skráðir",INDEX(Vöruskrá!G:G,MATCH(B834,Vöruskrá!B:B,0))),"Engir skráðir"))</f>
        <v>Engir</v>
      </c>
      <c r="F834" s="214" t="str">
        <f>IF(B834="","",IFERROR(INDEX(Vöruskrá!H:H,MATCH(B834,Vöruskrá!B:B,0)),""))</f>
        <v>https://garri.overcastcdn.com/documents/42001141.pdf</v>
      </c>
      <c r="G834" s="215">
        <f>IF(OR(B834="",C834=""),"",IFERROR(IFERROR(INDEX(Vöruskrá!J:J,MATCH(B834,Vöruskrá!B:B,0)),0)*C834/100000,""))</f>
        <v>5.2829800000000002</v>
      </c>
      <c r="H834" s="215">
        <f>IF(OR(B834="",C834=""),"",IFERROR(IFERROR(INDEX(Vöruskrá!K:K,MATCH(B834,Vöruskrá!B:B,0)),0)*C834/100000,""))</f>
        <v>7.371599999999999E-2</v>
      </c>
      <c r="I834" s="215">
        <f>IF(OR(B834="",C834=""),"",IFERROR(IFERROR(INDEX(Vöruskrá!L:L,MATCH(B834,Vöruskrá!B:B,0)),0)*C834/100000,""))</f>
        <v>1.2286000000000002E-2</v>
      </c>
      <c r="J834" s="215">
        <f>IF(OR(B834="",C834=""),"",IFERROR(IFERROR(INDEX(Vöruskrá!M:M,MATCH(B834,Vöruskrá!B:B,0)),0)*C834/100000,""))</f>
        <v>1.16717</v>
      </c>
      <c r="K834" s="215">
        <f>IF(OR(B834="",C834=""),"",IFERROR(IFERROR(INDEX(Vöruskrá!N:N,MATCH(B834,Vöruskrá!B:B,0)),0)*C834/100000,""))</f>
        <v>0.19657600000000003</v>
      </c>
      <c r="L834" s="215">
        <f>IF(OR(B834="",C834=""),"",IFERROR(IFERROR(INDEX(Vöruskrá!O:O,MATCH(B834,Vöruskrá!B:B,0)),0)*C834/100000,""))</f>
        <v>0.19657600000000003</v>
      </c>
      <c r="M834" s="215">
        <f>IF(OR(B834="",C834=""),"",IFERROR(IFERROR(INDEX(Vöruskrá!P:P,MATCH(B834,Vöruskrá!B:B,0)),0)*C834/100000,""))</f>
        <v>6.1430000000000009E-3</v>
      </c>
      <c r="N834" s="215">
        <f>IF(OR(B834="",C834=""),"",IFERROR(IFERROR(INDEX(Vöruskrá!Q:Q,MATCH(B834,Vöruskrá!B:B,0)),0)*C834/100000,""))</f>
        <v>0.12286</v>
      </c>
      <c r="O834" s="216">
        <f>IF(OR(B834="",C834=""),"",IFERROR(C834/1000*IFERROR(INDEX(Vöruskrá!R:R,MATCH(B834,Vöruskrá!B:B,0)),0)/1000,""))</f>
        <v>0</v>
      </c>
      <c r="P834" s="217"/>
      <c r="Q834" s="203"/>
      <c r="R834" s="27"/>
    </row>
    <row r="835" spans="1:18">
      <c r="A835" s="219"/>
      <c r="B835" s="219" t="s">
        <v>1010</v>
      </c>
      <c r="C835" s="220">
        <v>6143</v>
      </c>
      <c r="D835" s="214" t="str">
        <f>IF(B835="","",IFERROR(INDEX(Vöruskrá!F:F,MATCH(B835,Vöruskrá!B:B,0)),""))</f>
        <v>Laukur</v>
      </c>
      <c r="E835" s="214" t="str">
        <f>IF(B835="","",IFERROR(IF(INDEX(Vöruskrá!G:G,MATCH(B835,Vöruskrá!B:B,0))="","Engir skráðir",INDEX(Vöruskrá!G:G,MATCH(B835,Vöruskrá!B:B,0))),"Engir skráðir"))</f>
        <v>Engir skráðir</v>
      </c>
      <c r="F835" s="214">
        <f>IF(B835="","",IFERROR(INDEX(Vöruskrá!H:H,MATCH(B835,Vöruskrá!B:B,0)),""))</f>
        <v>0</v>
      </c>
      <c r="G835" s="215">
        <f>IF(OR(B835="",C835=""),"",IFERROR(IFERROR(INDEX(Vöruskrá!J:J,MATCH(B835,Vöruskrá!B:B,0)),0)*C835/100000,""))</f>
        <v>2.4571999999999998</v>
      </c>
      <c r="H835" s="215">
        <f>IF(OR(B835="",C835=""),"",IFERROR(IFERROR(INDEX(Vöruskrá!K:K,MATCH(B835,Vöruskrá!B:B,0)),0)*C835/100000,""))</f>
        <v>6.1430000000000009E-3</v>
      </c>
      <c r="I835" s="215">
        <f>IF(OR(B835="",C835=""),"",IFERROR(IFERROR(INDEX(Vöruskrá!L:L,MATCH(B835,Vöruskrá!B:B,0)),0)*C835/100000,""))</f>
        <v>0</v>
      </c>
      <c r="J835" s="215">
        <f>IF(OR(B835="",C835=""),"",IFERROR(IFERROR(INDEX(Vöruskrá!M:M,MATCH(B835,Vöruskrá!B:B,0)),0)*C835/100000,""))</f>
        <v>0.571299</v>
      </c>
      <c r="K835" s="215">
        <f>IF(OR(B835="",C835=""),"",IFERROR(IFERROR(INDEX(Vöruskrá!N:N,MATCH(B835,Vöruskrá!B:B,0)),0)*C835/100000,""))</f>
        <v>0.25800600000000001</v>
      </c>
      <c r="L835" s="215">
        <f>IF(OR(B835="",C835=""),"",IFERROR(IFERROR(INDEX(Vöruskrá!O:O,MATCH(B835,Vöruskrá!B:B,0)),0)*C835/100000,""))</f>
        <v>6.7573000000000008E-2</v>
      </c>
      <c r="M835" s="215">
        <f>IF(OR(B835="",C835=""),"",IFERROR(IFERROR(INDEX(Vöruskrá!P:P,MATCH(B835,Vöruskrá!B:B,0)),0)*C835/100000,""))</f>
        <v>0</v>
      </c>
      <c r="N835" s="215">
        <f>IF(OR(B835="",C835=""),"",IFERROR(IFERROR(INDEX(Vöruskrá!Q:Q,MATCH(B835,Vöruskrá!B:B,0)),0)*C835/100000,""))</f>
        <v>0.10443100000000001</v>
      </c>
      <c r="O835" s="216">
        <f>IF(OR(B835="",C835=""),"",IFERROR(C835/1000*IFERROR(INDEX(Vöruskrá!R:R,MATCH(B835,Vöruskrá!B:B,0)),0)/1000,""))</f>
        <v>0</v>
      </c>
      <c r="P835" s="219"/>
      <c r="Q835" s="204"/>
      <c r="R835" s="6"/>
    </row>
    <row r="836" spans="1:18">
      <c r="A836" s="217"/>
      <c r="B836" s="217" t="s">
        <v>743</v>
      </c>
      <c r="C836" s="218">
        <v>6143</v>
      </c>
      <c r="D836" s="214" t="str">
        <f>IF(B836="","",IFERROR(INDEX(Vöruskrá!F:F,MATCH(B836,Vöruskrá!B:B,0)),""))</f>
        <v>Tómatar 100%.</v>
      </c>
      <c r="E836" s="214" t="str">
        <f>IF(B836="","",IFERROR(IF(INDEX(Vöruskrá!G:G,MATCH(B836,Vöruskrá!B:B,0))="","Engir skráðir",INDEX(Vöruskrá!G:G,MATCH(B836,Vöruskrá!B:B,0))),"Engir skráðir"))</f>
        <v>Engir skráðir</v>
      </c>
      <c r="F836" s="214">
        <f>IF(B836="","",IFERROR(INDEX(Vöruskrá!H:H,MATCH(B836,Vöruskrá!B:B,0)),""))</f>
        <v>0</v>
      </c>
      <c r="G836" s="215">
        <f>IF(OR(B836="",C836=""),"",IFERROR(IFERROR(INDEX(Vöruskrá!J:J,MATCH(B836,Vöruskrá!B:B,0)),0)*C836/100000,""))</f>
        <v>1.72004</v>
      </c>
      <c r="H836" s="215">
        <f>IF(OR(B836="",C836=""),"",IFERROR(IFERROR(INDEX(Vöruskrá!K:K,MATCH(B836,Vöruskrá!B:B,0)),0)*C836/100000,""))</f>
        <v>6.1430000000000009E-3</v>
      </c>
      <c r="I836" s="215">
        <f>IF(OR(B836="",C836=""),"",IFERROR(IFERROR(INDEX(Vöruskrá!L:L,MATCH(B836,Vöruskrá!B:B,0)),0)*C836/100000,""))</f>
        <v>0</v>
      </c>
      <c r="J836" s="215">
        <f>IF(OR(B836="",C836=""),"",IFERROR(IFERROR(INDEX(Vöruskrá!M:M,MATCH(B836,Vöruskrá!B:B,0)),0)*C836/100000,""))</f>
        <v>0.30714999999999998</v>
      </c>
      <c r="K836" s="215">
        <f>IF(OR(B836="",C836=""),"",IFERROR(IFERROR(INDEX(Vöruskrá!N:N,MATCH(B836,Vöruskrá!B:B,0)),0)*C836/100000,""))</f>
        <v>0.20886200000000002</v>
      </c>
      <c r="L836" s="215">
        <f>IF(OR(B836="",C836=""),"",IFERROR(IFERROR(INDEX(Vöruskrá!O:O,MATCH(B836,Vöruskrá!B:B,0)),0)*C836/100000,""))</f>
        <v>9.2145000000000005E-2</v>
      </c>
      <c r="M836" s="215">
        <f>IF(OR(B836="",C836=""),"",IFERROR(IFERROR(INDEX(Vöruskrá!P:P,MATCH(B836,Vöruskrá!B:B,0)),0)*C836/100000,""))</f>
        <v>0</v>
      </c>
      <c r="N836" s="215">
        <f>IF(OR(B836="",C836=""),"",IFERROR(IFERROR(INDEX(Vöruskrá!Q:Q,MATCH(B836,Vöruskrá!B:B,0)),0)*C836/100000,""))</f>
        <v>0</v>
      </c>
      <c r="O836" s="216">
        <f>IF(OR(B836="",C836=""),"",IFERROR(C836/1000*IFERROR(INDEX(Vöruskrá!R:R,MATCH(B836,Vöruskrá!B:B,0)),0)/1000,""))</f>
        <v>0</v>
      </c>
      <c r="P836" s="217"/>
      <c r="Q836" s="203"/>
      <c r="R836" s="27"/>
    </row>
    <row r="837" spans="1:18">
      <c r="A837" s="219"/>
      <c r="B837" s="219" t="s">
        <v>299</v>
      </c>
      <c r="C837" s="220">
        <v>491</v>
      </c>
      <c r="D837" s="214" t="str">
        <f>IF(B837="","",IFERROR(INDEX(Vöruskrá!F:F,MATCH(B837,Vöruskrá!B:B,0)),""))</f>
        <v>Salt (salt, kekkjavarnarefni E535, lyftiefni E500).</v>
      </c>
      <c r="E837" s="214" t="str">
        <f>IF(B837="","",IFERROR(IF(INDEX(Vöruskrá!G:G,MATCH(B837,Vöruskrá!B:B,0))="","Engir skráðir",INDEX(Vöruskrá!G:G,MATCH(B837,Vöruskrá!B:B,0))),"Engir skráðir"))</f>
        <v>Engir skráðir</v>
      </c>
      <c r="F837" s="214" t="str">
        <f>IF(B837="","",IFERROR(INDEX(Vöruskrá!H:H,MATCH(B837,Vöruskrá!B:B,0)),""))</f>
        <v>Framleitt á svæði þar sem unnið er með mjólk, glúten, egg, sesam, sellerí, soja og sinnep.</v>
      </c>
      <c r="G837" s="215">
        <f>IF(OR(B837="",C837=""),"",IFERROR(IFERROR(INDEX(Vöruskrá!J:J,MATCH(B837,Vöruskrá!B:B,0)),0)*C837/100000,""))</f>
        <v>0</v>
      </c>
      <c r="H837" s="215">
        <f>IF(OR(B837="",C837=""),"",IFERROR(IFERROR(INDEX(Vöruskrá!K:K,MATCH(B837,Vöruskrá!B:B,0)),0)*C837/100000,""))</f>
        <v>0</v>
      </c>
      <c r="I837" s="215">
        <f>IF(OR(B837="",C837=""),"",IFERROR(IFERROR(INDEX(Vöruskrá!L:L,MATCH(B837,Vöruskrá!B:B,0)),0)*C837/100000,""))</f>
        <v>0</v>
      </c>
      <c r="J837" s="215">
        <f>IF(OR(B837="",C837=""),"",IFERROR(IFERROR(INDEX(Vöruskrá!M:M,MATCH(B837,Vöruskrá!B:B,0)),0)*C837/100000,""))</f>
        <v>0</v>
      </c>
      <c r="K837" s="215">
        <f>IF(OR(B837="",C837=""),"",IFERROR(IFERROR(INDEX(Vöruskrá!N:N,MATCH(B837,Vöruskrá!B:B,0)),0)*C837/100000,""))</f>
        <v>0</v>
      </c>
      <c r="L837" s="215">
        <f>IF(OR(B837="",C837=""),"",IFERROR(IFERROR(INDEX(Vöruskrá!O:O,MATCH(B837,Vöruskrá!B:B,0)),0)*C837/100000,""))</f>
        <v>0</v>
      </c>
      <c r="M837" s="215">
        <f>IF(OR(B837="",C837=""),"",IFERROR(IFERROR(INDEX(Vöruskrá!P:P,MATCH(B837,Vöruskrá!B:B,0)),0)*C837/100000,""))</f>
        <v>0.49099999999999999</v>
      </c>
      <c r="N837" s="215">
        <f>IF(OR(B837="",C837=""),"",IFERROR(IFERROR(INDEX(Vöruskrá!Q:Q,MATCH(B837,Vöruskrá!B:B,0)),0)*C837/100000,""))</f>
        <v>0</v>
      </c>
      <c r="O837" s="216">
        <f>IF(OR(B837="",C837=""),"",IFERROR(C837/1000*IFERROR(INDEX(Vöruskrá!R:R,MATCH(B837,Vöruskrá!B:B,0)),0)/1000,""))</f>
        <v>0</v>
      </c>
      <c r="P837" s="219"/>
      <c r="Q837" s="204"/>
      <c r="R837" s="6"/>
    </row>
    <row r="838" spans="1:18" ht="39">
      <c r="A838" s="176" t="s">
        <v>3819</v>
      </c>
      <c r="B838" s="176"/>
      <c r="C838" s="177"/>
      <c r="D838" s="211" t="str">
        <f>_xlfn.TEXTJOIN(" | ",TRUE,D839:D856)</f>
        <v>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0 | Vatn</v>
      </c>
      <c r="E838" s="211" t="str" cm="1">
        <f t="array" ref="E838">IFERROR(_xlfn.TEXTJOIN(", ",TRUE,_xlfn.UNIQUE(_xlfn._xlws.FILTER(E839:E856,(E839:E856&lt;&gt;"Engir skráðir")*(E839:E856&lt;&gt;"")))),"Engir skráðir")</f>
        <v>Súlfít</v>
      </c>
      <c r="F838" s="211"/>
      <c r="G838" s="212">
        <f>IFERROR(SUM(G839:G856)/(SUM($C$839:$C$856)/100000),"")</f>
        <v>47.84561999999999</v>
      </c>
      <c r="H838" s="212">
        <f>IFERROR(SUM(H839:H856)/(SUM($C$839:$C$856)/100000),"")</f>
        <v>1.9257259999999996</v>
      </c>
      <c r="I838" s="212">
        <f>IFERROR(SUM(I839:I856)/(SUM($C$839:$C$856)/100000),"")</f>
        <v>0.73271199999999992</v>
      </c>
      <c r="J838" s="212">
        <f>IFERROR(SUM(J839:J856)/(SUM($C$839:$C$856)/100000),"")</f>
        <v>6.244419999999999</v>
      </c>
      <c r="K838" s="212">
        <f>IFERROR(SUM(K839:K856)/(SUM($C$839:$C$856)/100000),"")</f>
        <v>3.5105299999999997</v>
      </c>
      <c r="L838" s="212">
        <f>IFERROR(SUM(L839:L856)/(SUM($C$839:$C$856)/100000),"")</f>
        <v>1.2085940000000002</v>
      </c>
      <c r="M838" s="212">
        <f>IFERROR(SUM(M839:M856)/(SUM($C$839:$C$856)/100000),"")</f>
        <v>2.4035639999999998</v>
      </c>
      <c r="N838" s="212">
        <f>IFERROR(SUM(N839:N856)/(SUM($C$839:$C$856)/100000),"")</f>
        <v>0.40865000000000001</v>
      </c>
      <c r="O838" s="213" t="str">
        <f>IF(OR(B838="",C838=""),"",IFERROR(C838/1000*IFERROR(INDEX(Vöruskrá!R:R,MATCH(B838,Vöruskrá!B:B,0)),0)/1000,""))</f>
        <v/>
      </c>
      <c r="P838" s="176" t="s">
        <v>3820</v>
      </c>
      <c r="Q838" s="203"/>
      <c r="R838" s="27"/>
    </row>
    <row r="839" spans="1:18">
      <c r="A839" s="217"/>
      <c r="B839" s="217" t="s">
        <v>784</v>
      </c>
      <c r="C839" s="218">
        <v>5500</v>
      </c>
      <c r="D839" s="214" t="str">
        <f>IF(B839="","",IFERROR(INDEX(Vöruskrá!F:F,MATCH(B839,Vöruskrá!B:B,0)),""))</f>
        <v>Pálmafita, tómatduft (20,5%), umbreytt sterkja, sykur, salt, bragðefni, sterkja, repjuolía, laukduft, þurrkað glúkósasíróp, þykkingarefni (xantangúmmí E415), sýra (eplasýra, mjólkursýra), hvítur pipar.</v>
      </c>
      <c r="E839" s="214" t="str">
        <f>IF(B839="","",IFERROR(IF(INDEX(Vöruskrá!G:G,MATCH(B839,Vöruskrá!B:B,0))="","Engir skráðir",INDEX(Vöruskrá!G:G,MATCH(B839,Vöruskrá!B:B,0))),"Engir skráðir"))</f>
        <v>Engir skráðir</v>
      </c>
      <c r="F839" s="214">
        <f>IF(B839="","",IFERROR(INDEX(Vöruskrá!H:H,MATCH(B839,Vöruskrá!B:B,0)),""))</f>
        <v>0</v>
      </c>
      <c r="G839" s="215">
        <f>IF(OR(B839="",C839=""),"",IFERROR(IFERROR(INDEX(Vöruskrá!J:J,MATCH(B839,Vöruskrá!B:B,0)),0)*C839/100000,""))</f>
        <v>26.29</v>
      </c>
      <c r="H839" s="215">
        <f>IF(OR(B839="",C839=""),"",IFERROR(IFERROR(INDEX(Vöruskrá!K:K,MATCH(B839,Vöruskrá!B:B,0)),0)*C839/100000,""))</f>
        <v>1.617</v>
      </c>
      <c r="I839" s="215">
        <f>IF(OR(B839="",C839=""),"",IFERROR(IFERROR(INDEX(Vöruskrá!L:L,MATCH(B839,Vöruskrá!B:B,0)),0)*C839/100000,""))</f>
        <v>0.69850000000000001</v>
      </c>
      <c r="J839" s="215">
        <f>IF(OR(B839="",C839=""),"",IFERROR(IFERROR(INDEX(Vöruskrá!M:M,MATCH(B839,Vöruskrá!B:B,0)),0)*C839/100000,""))</f>
        <v>2.585</v>
      </c>
      <c r="K839" s="215">
        <f>IF(OR(B839="",C839=""),"",IFERROR(IFERROR(INDEX(Vöruskrá!N:N,MATCH(B839,Vöruskrá!B:B,0)),0)*C839/100000,""))</f>
        <v>1.0669999999999999</v>
      </c>
      <c r="L839" s="215">
        <f>IF(OR(B839="",C839=""),"",IFERROR(IFERROR(INDEX(Vöruskrá!O:O,MATCH(B839,Vöruskrá!B:B,0)),0)*C839/100000,""))</f>
        <v>0.26400000000000001</v>
      </c>
      <c r="M839" s="215">
        <f>IF(OR(B839="",C839=""),"",IFERROR(IFERROR(INDEX(Vöruskrá!P:P,MATCH(B839,Vöruskrá!B:B,0)),0)*C839/100000,""))</f>
        <v>0.51700000000000002</v>
      </c>
      <c r="N839" s="215">
        <f>IF(OR(B839="",C839=""),"",IFERROR(IFERROR(INDEX(Vöruskrá!Q:Q,MATCH(B839,Vöruskrá!B:B,0)),0)*C839/100000,""))</f>
        <v>0.18149999999999999</v>
      </c>
      <c r="O839" s="216">
        <f>IF(OR(B839="",C839=""),"",IFERROR(C839/1000*IFERROR(INDEX(Vöruskrá!R:R,MATCH(B839,Vöruskrá!B:B,0)),0)/1000,""))</f>
        <v>0</v>
      </c>
      <c r="P839" s="217"/>
      <c r="Q839" s="204"/>
      <c r="R839" s="6"/>
    </row>
    <row r="840" spans="1:18">
      <c r="A840" s="219"/>
      <c r="B840" s="219" t="s">
        <v>743</v>
      </c>
      <c r="C840" s="220">
        <v>6000</v>
      </c>
      <c r="D840" s="214" t="str">
        <f>IF(B840="","",IFERROR(INDEX(Vöruskrá!F:F,MATCH(B840,Vöruskrá!B:B,0)),""))</f>
        <v>Tómatar 100%.</v>
      </c>
      <c r="E840" s="214" t="str">
        <f>IF(B840="","",IFERROR(IF(INDEX(Vöruskrá!G:G,MATCH(B840,Vöruskrá!B:B,0))="","Engir skráðir",INDEX(Vöruskrá!G:G,MATCH(B840,Vöruskrá!B:B,0))),"Engir skráðir"))</f>
        <v>Engir skráðir</v>
      </c>
      <c r="F840" s="214">
        <f>IF(B840="","",IFERROR(INDEX(Vöruskrá!H:H,MATCH(B840,Vöruskrá!B:B,0)),""))</f>
        <v>0</v>
      </c>
      <c r="G840" s="215">
        <f>IF(OR(B840="",C840=""),"",IFERROR(IFERROR(INDEX(Vöruskrá!J:J,MATCH(B840,Vöruskrá!B:B,0)),0)*C840/100000,""))</f>
        <v>1.68</v>
      </c>
      <c r="H840" s="215">
        <f>IF(OR(B840="",C840=""),"",IFERROR(IFERROR(INDEX(Vöruskrá!K:K,MATCH(B840,Vöruskrá!B:B,0)),0)*C840/100000,""))</f>
        <v>6.0000000000000001E-3</v>
      </c>
      <c r="I840" s="215">
        <f>IF(OR(B840="",C840=""),"",IFERROR(IFERROR(INDEX(Vöruskrá!L:L,MATCH(B840,Vöruskrá!B:B,0)),0)*C840/100000,""))</f>
        <v>0</v>
      </c>
      <c r="J840" s="215">
        <f>IF(OR(B840="",C840=""),"",IFERROR(IFERROR(INDEX(Vöruskrá!M:M,MATCH(B840,Vöruskrá!B:B,0)),0)*C840/100000,""))</f>
        <v>0.3</v>
      </c>
      <c r="K840" s="215">
        <f>IF(OR(B840="",C840=""),"",IFERROR(IFERROR(INDEX(Vöruskrá!N:N,MATCH(B840,Vöruskrá!B:B,0)),0)*C840/100000,""))</f>
        <v>0.20399999999999999</v>
      </c>
      <c r="L840" s="215">
        <f>IF(OR(B840="",C840=""),"",IFERROR(IFERROR(INDEX(Vöruskrá!O:O,MATCH(B840,Vöruskrá!B:B,0)),0)*C840/100000,""))</f>
        <v>0.09</v>
      </c>
      <c r="M840" s="215">
        <f>IF(OR(B840="",C840=""),"",IFERROR(IFERROR(INDEX(Vöruskrá!P:P,MATCH(B840,Vöruskrá!B:B,0)),0)*C840/100000,""))</f>
        <v>0</v>
      </c>
      <c r="N840" s="215">
        <f>IF(OR(B840="",C840=""),"",IFERROR(IFERROR(INDEX(Vöruskrá!Q:Q,MATCH(B840,Vöruskrá!B:B,0)),0)*C840/100000,""))</f>
        <v>0</v>
      </c>
      <c r="O840" s="216">
        <f>IF(OR(B840="",C840=""),"",IFERROR(C840/1000*IFERROR(INDEX(Vöruskrá!R:R,MATCH(B840,Vöruskrá!B:B,0)),0)/1000,""))</f>
        <v>0</v>
      </c>
      <c r="P840" s="219"/>
      <c r="Q840" s="203"/>
      <c r="R840" s="27"/>
    </row>
    <row r="841" spans="1:18">
      <c r="A841" s="217"/>
      <c r="B841" s="217" t="s">
        <v>420</v>
      </c>
      <c r="C841" s="218">
        <v>3000</v>
      </c>
      <c r="D841" s="214" t="str">
        <f>IF(B841="","",IFERROR(INDEX(Vöruskrá!F:F,MATCH(B841,Vöruskrá!B:B,0)),""))</f>
        <v>Tómatar (81%) (hakkaðir tómatar, tómatpúrra), laukur (8%), grænt chili, salt, maíssterkja, krydd og kryddjurtir (chilipipar, hvítlaukur, kúmen, cayennepipar, kóríander, oregano), jalapeño (0,6%), paprika, vínedik, límónusafi.</v>
      </c>
      <c r="E841" s="214" t="str">
        <f>IF(B841="","",IFERROR(IF(INDEX(Vöruskrá!G:G,MATCH(B841,Vöruskrá!B:B,0))="","Engir skráðir",INDEX(Vöruskrá!G:G,MATCH(B841,Vöruskrá!B:B,0))),"Engir skráðir"))</f>
        <v>Engir skráðir</v>
      </c>
      <c r="F841" s="214">
        <f>IF(B841="","",IFERROR(INDEX(Vöruskrá!H:H,MATCH(B841,Vöruskrá!B:B,0)),""))</f>
        <v>0</v>
      </c>
      <c r="G841" s="215">
        <f>IF(OR(B841="",C841=""),"",IFERROR(IFERROR(INDEX(Vöruskrá!J:J,MATCH(B841,Vöruskrá!B:B,0)),0)*C841/100000,""))</f>
        <v>0.99</v>
      </c>
      <c r="H841" s="215">
        <f>IF(OR(B841="",C841=""),"",IFERROR(IFERROR(INDEX(Vöruskrá!K:K,MATCH(B841,Vöruskrá!B:B,0)),0)*C841/100000,""))</f>
        <v>0</v>
      </c>
      <c r="I841" s="215">
        <f>IF(OR(B841="",C841=""),"",IFERROR(IFERROR(INDEX(Vöruskrá!L:L,MATCH(B841,Vöruskrá!B:B,0)),0)*C841/100000,""))</f>
        <v>0</v>
      </c>
      <c r="J841" s="215">
        <f>IF(OR(B841="",C841=""),"",IFERROR(IFERROR(INDEX(Vöruskrá!M:M,MATCH(B841,Vöruskrá!B:B,0)),0)*C841/100000,""))</f>
        <v>0.16500000000000001</v>
      </c>
      <c r="K841" s="215">
        <f>IF(OR(B841="",C841=""),"",IFERROR(IFERROR(INDEX(Vöruskrá!N:N,MATCH(B841,Vöruskrá!B:B,0)),0)*C841/100000,""))</f>
        <v>0.14399999999999999</v>
      </c>
      <c r="L841" s="215">
        <f>IF(OR(B841="",C841=""),"",IFERROR(IFERROR(INDEX(Vöruskrá!O:O,MATCH(B841,Vöruskrá!B:B,0)),0)*C841/100000,""))</f>
        <v>4.8000000000000001E-2</v>
      </c>
      <c r="M841" s="215">
        <f>IF(OR(B841="",C841=""),"",IFERROR(IFERROR(INDEX(Vöruskrá!P:P,MATCH(B841,Vöruskrá!B:B,0)),0)*C841/100000,""))</f>
        <v>0.03</v>
      </c>
      <c r="N841" s="215">
        <f>IF(OR(B841="",C841=""),"",IFERROR(IFERROR(INDEX(Vöruskrá!Q:Q,MATCH(B841,Vöruskrá!B:B,0)),0)*C841/100000,""))</f>
        <v>5.7000000000000002E-2</v>
      </c>
      <c r="O841" s="216">
        <f>IF(OR(B841="",C841=""),"",IFERROR(C841/1000*IFERROR(INDEX(Vöruskrá!R:R,MATCH(B841,Vöruskrá!B:B,0)),0)/1000,""))</f>
        <v>0</v>
      </c>
      <c r="P841" s="217"/>
      <c r="Q841" s="204"/>
      <c r="R841" s="6"/>
    </row>
    <row r="842" spans="1:18">
      <c r="A842" s="219"/>
      <c r="B842" s="219" t="s">
        <v>739</v>
      </c>
      <c r="C842" s="220">
        <v>2500</v>
      </c>
      <c r="D842" s="214" t="str">
        <f>IF(B842="","",IFERROR(INDEX(Vöruskrá!F:F,MATCH(B842,Vöruskrá!B:B,0)),""))</f>
        <v>Rauð paprika 33%, græn paprika 33%, gul paprika 34%</v>
      </c>
      <c r="E842" s="214" t="str">
        <f>IF(B842="","",IFERROR(IF(INDEX(Vöruskrá!G:G,MATCH(B842,Vöruskrá!B:B,0))="","Engir skráðir",INDEX(Vöruskrá!G:G,MATCH(B842,Vöruskrá!B:B,0))),"Engir skráðir"))</f>
        <v>Engir skráðir</v>
      </c>
      <c r="F842" s="214">
        <f>IF(B842="","",IFERROR(INDEX(Vöruskrá!H:H,MATCH(B842,Vöruskrá!B:B,0)),""))</f>
        <v>0</v>
      </c>
      <c r="G842" s="215">
        <f>IF(OR(B842="",C842=""),"",IFERROR(IFERROR(INDEX(Vöruskrá!J:J,MATCH(B842,Vöruskrá!B:B,0)),0)*C842/100000,""))</f>
        <v>0.7</v>
      </c>
      <c r="H842" s="215">
        <f>IF(OR(B842="",C842=""),"",IFERROR(IFERROR(INDEX(Vöruskrá!K:K,MATCH(B842,Vöruskrá!B:B,0)),0)*C842/100000,""))</f>
        <v>0.01</v>
      </c>
      <c r="I842" s="215">
        <f>IF(OR(B842="",C842=""),"",IFERROR(IFERROR(INDEX(Vöruskrá!L:L,MATCH(B842,Vöruskrá!B:B,0)),0)*C842/100000,""))</f>
        <v>2.5000000000000001E-3</v>
      </c>
      <c r="J842" s="215">
        <f>IF(OR(B842="",C842=""),"",IFERROR(IFERROR(INDEX(Vöruskrá!M:M,MATCH(B842,Vöruskrá!B:B,0)),0)*C842/100000,""))</f>
        <v>0.1125</v>
      </c>
      <c r="K842" s="215">
        <f>IF(OR(B842="",C842=""),"",IFERROR(IFERROR(INDEX(Vöruskrá!N:N,MATCH(B842,Vöruskrá!B:B,0)),0)*C842/100000,""))</f>
        <v>0.1075</v>
      </c>
      <c r="L842" s="215">
        <f>IF(OR(B842="",C842=""),"",IFERROR(IFERROR(INDEX(Vöruskrá!O:O,MATCH(B842,Vöruskrá!B:B,0)),0)*C842/100000,""))</f>
        <v>2.2499999999999999E-2</v>
      </c>
      <c r="M842" s="215">
        <f>IF(OR(B842="",C842=""),"",IFERROR(IFERROR(INDEX(Vöruskrá!P:P,MATCH(B842,Vöruskrá!B:B,0)),0)*C842/100000,""))</f>
        <v>0</v>
      </c>
      <c r="N842" s="215">
        <f>IF(OR(B842="",C842=""),"",IFERROR(IFERROR(INDEX(Vöruskrá!Q:Q,MATCH(B842,Vöruskrá!B:B,0)),0)*C842/100000,""))</f>
        <v>0.04</v>
      </c>
      <c r="O842" s="216">
        <f>IF(OR(B842="",C842=""),"",IFERROR(C842/1000*IFERROR(INDEX(Vöruskrá!R:R,MATCH(B842,Vöruskrá!B:B,0)),0)/1000,""))</f>
        <v>0</v>
      </c>
      <c r="P842" s="219"/>
      <c r="Q842" s="203"/>
      <c r="R842" s="27"/>
    </row>
    <row r="843" spans="1:18">
      <c r="A843" s="217"/>
      <c r="B843" s="217" t="s">
        <v>564</v>
      </c>
      <c r="C843" s="218">
        <v>2000</v>
      </c>
      <c r="D843" s="214" t="str">
        <f>IF(B843="","",IFERROR(INDEX(Vöruskrá!F:F,MATCH(B843,Vöruskrá!B:B,0)),""))</f>
        <v>Laukur (90%), repjuolía (10%).</v>
      </c>
      <c r="E843" s="214" t="str">
        <f>IF(B843="","",IFERROR(IF(INDEX(Vöruskrá!G:G,MATCH(B843,Vöruskrá!B:B,0))="","Engir skráðir",INDEX(Vöruskrá!G:G,MATCH(B843,Vöruskrá!B:B,0))),"Engir skráðir"))</f>
        <v>Engir skráðir</v>
      </c>
      <c r="F843" s="214">
        <f>IF(B843="","",IFERROR(INDEX(Vöruskrá!H:H,MATCH(B843,Vöruskrá!B:B,0)),""))</f>
        <v>0</v>
      </c>
      <c r="G843" s="215">
        <f>IF(OR(B843="",C843=""),"",IFERROR(IFERROR(INDEX(Vöruskrá!J:J,MATCH(B843,Vöruskrá!B:B,0)),0)*C843/100000,""))</f>
        <v>2.2799999999999998</v>
      </c>
      <c r="H843" s="215">
        <f>IF(OR(B843="",C843=""),"",IFERROR(IFERROR(INDEX(Vöruskrá!K:K,MATCH(B843,Vöruskrá!B:B,0)),0)*C843/100000,""))</f>
        <v>0.17199999999999999</v>
      </c>
      <c r="I843" s="215">
        <f>IF(OR(B843="",C843=""),"",IFERROR(IFERROR(INDEX(Vöruskrá!L:L,MATCH(B843,Vöruskrá!B:B,0)),0)*C843/100000,""))</f>
        <v>2.1999999999999999E-2</v>
      </c>
      <c r="J843" s="215">
        <f>IF(OR(B843="",C843=""),"",IFERROR(IFERROR(INDEX(Vöruskrá!M:M,MATCH(B843,Vöruskrá!B:B,0)),0)*C843/100000,""))</f>
        <v>0.13800000000000001</v>
      </c>
      <c r="K843" s="215">
        <f>IF(OR(B843="",C843=""),"",IFERROR(IFERROR(INDEX(Vöruskrá!N:N,MATCH(B843,Vöruskrá!B:B,0)),0)*C843/100000,""))</f>
        <v>7.8E-2</v>
      </c>
      <c r="L843" s="215">
        <f>IF(OR(B843="",C843=""),"",IFERROR(IFERROR(INDEX(Vöruskrá!O:O,MATCH(B843,Vöruskrá!B:B,0)),0)*C843/100000,""))</f>
        <v>2.4E-2</v>
      </c>
      <c r="M843" s="215">
        <f>IF(OR(B843="",C843=""),"",IFERROR(IFERROR(INDEX(Vöruskrá!P:P,MATCH(B843,Vöruskrá!B:B,0)),0)*C843/100000,""))</f>
        <v>0</v>
      </c>
      <c r="N843" s="215">
        <f>IF(OR(B843="",C843=""),"",IFERROR(IFERROR(INDEX(Vöruskrá!Q:Q,MATCH(B843,Vöruskrá!B:B,0)),0)*C843/100000,""))</f>
        <v>3.7999999999999999E-2</v>
      </c>
      <c r="O843" s="216">
        <f>IF(OR(B843="",C843=""),"",IFERROR(C843/1000*IFERROR(INDEX(Vöruskrá!R:R,MATCH(B843,Vöruskrá!B:B,0)),0)/1000,""))</f>
        <v>0</v>
      </c>
      <c r="P843" s="217"/>
      <c r="Q843" s="204"/>
      <c r="R843" s="6"/>
    </row>
    <row r="844" spans="1:18">
      <c r="A844" s="219"/>
      <c r="B844" s="219" t="s">
        <v>558</v>
      </c>
      <c r="C844" s="220">
        <v>1250</v>
      </c>
      <c r="D844" s="214" t="str">
        <f>IF(B844="","",IFERROR(INDEX(Vöruskrá!F:F,MATCH(B844,Vöruskrá!B:B,0)),""))</f>
        <v>Fennika</v>
      </c>
      <c r="E844" s="214" t="str">
        <f>IF(B844="","",IFERROR(IF(INDEX(Vöruskrá!G:G,MATCH(B844,Vöruskrá!B:B,0))="","Engir skráðir",INDEX(Vöruskrá!G:G,MATCH(B844,Vöruskrá!B:B,0))),"Engir skráðir"))</f>
        <v>Engir skráðir</v>
      </c>
      <c r="F844" s="214">
        <f>IF(B844="","",IFERROR(INDEX(Vöruskrá!H:H,MATCH(B844,Vöruskrá!B:B,0)),""))</f>
        <v>0</v>
      </c>
      <c r="G844" s="215">
        <f>IF(OR(B844="",C844=""),"",IFERROR(IFERROR(INDEX(Vöruskrá!J:J,MATCH(B844,Vöruskrá!B:B,0)),0)*C844/100000,""))</f>
        <v>0.21249999999999999</v>
      </c>
      <c r="H844" s="215">
        <f>IF(OR(B844="",C844=""),"",IFERROR(IFERROR(INDEX(Vöruskrá!K:K,MATCH(B844,Vöruskrá!B:B,0)),0)*C844/100000,""))</f>
        <v>2.5000000000000001E-3</v>
      </c>
      <c r="I844" s="215">
        <f>IF(OR(B844="",C844=""),"",IFERROR(IFERROR(INDEX(Vöruskrá!L:L,MATCH(B844,Vöruskrá!B:B,0)),0)*C844/100000,""))</f>
        <v>0</v>
      </c>
      <c r="J844" s="215">
        <f>IF(OR(B844="",C844=""),"",IFERROR(IFERROR(INDEX(Vöruskrá!M:M,MATCH(B844,Vöruskrá!B:B,0)),0)*C844/100000,""))</f>
        <v>2.2499999999999999E-2</v>
      </c>
      <c r="K844" s="215">
        <f>IF(OR(B844="",C844=""),"",IFERROR(IFERROR(INDEX(Vöruskrá!N:N,MATCH(B844,Vöruskrá!B:B,0)),0)*C844/100000,""))</f>
        <v>2.1250000000000002E-2</v>
      </c>
      <c r="L844" s="215">
        <f>IF(OR(B844="",C844=""),"",IFERROR(IFERROR(INDEX(Vöruskrá!O:O,MATCH(B844,Vöruskrá!B:B,0)),0)*C844/100000,""))</f>
        <v>1.125E-2</v>
      </c>
      <c r="M844" s="215">
        <f>IF(OR(B844="",C844=""),"",IFERROR(IFERROR(INDEX(Vöruskrá!P:P,MATCH(B844,Vöruskrá!B:B,0)),0)*C844/100000,""))</f>
        <v>6.2500000000000003E-3</v>
      </c>
      <c r="N844" s="215">
        <f>IF(OR(B844="",C844=""),"",IFERROR(IFERROR(INDEX(Vöruskrá!Q:Q,MATCH(B844,Vöruskrá!B:B,0)),0)*C844/100000,""))</f>
        <v>2.8750000000000001E-2</v>
      </c>
      <c r="O844" s="216">
        <f>IF(OR(B844="",C844=""),"",IFERROR(C844/1000*IFERROR(INDEX(Vöruskrá!R:R,MATCH(B844,Vöruskrá!B:B,0)),0)/1000,""))</f>
        <v>0</v>
      </c>
      <c r="P844" s="219"/>
      <c r="Q844" s="203"/>
      <c r="R844" s="27"/>
    </row>
    <row r="845" spans="1:18">
      <c r="A845" s="217"/>
      <c r="B845" s="217" t="s">
        <v>795</v>
      </c>
      <c r="C845" s="218">
        <v>5000</v>
      </c>
      <c r="D845" s="214" t="str">
        <f>IF(B845="","",IFERROR(INDEX(Vöruskrá!F:F,MATCH(B845,Vöruskrá!B:B,0)),""))</f>
        <v>Grænmetiskraftur (vatn, laukur, gulrótarsafi, tómatur, jurtaextrakt), glúkósasíróp, bragðefni, salt, gerextrakt, maltódextrín, sykur, sólblómaolía.</v>
      </c>
      <c r="E845" s="214" t="str">
        <f>IF(B845="","",IFERROR(IF(INDEX(Vöruskrá!G:G,MATCH(B845,Vöruskrá!B:B,0))="","Engir skráðir",INDEX(Vöruskrá!G:G,MATCH(B845,Vöruskrá!B:B,0))),"Engir skráðir"))</f>
        <v>Engir skráðir</v>
      </c>
      <c r="F845" s="214">
        <f>IF(B845="","",IFERROR(INDEX(Vöruskrá!H:H,MATCH(B845,Vöruskrá!B:B,0)),""))</f>
        <v>0</v>
      </c>
      <c r="G845" s="215">
        <f>IF(OR(B845="",C845=""),"",IFERROR(IFERROR(INDEX(Vöruskrá!J:J,MATCH(B845,Vöruskrá!B:B,0)),0)*C845/100000,""))</f>
        <v>13.9</v>
      </c>
      <c r="H845" s="215">
        <f>IF(OR(B845="",C845=""),"",IFERROR(IFERROR(INDEX(Vöruskrá!K:K,MATCH(B845,Vöruskrá!B:B,0)),0)*C845/100000,""))</f>
        <v>6.5000000000000002E-2</v>
      </c>
      <c r="I845" s="215">
        <f>IF(OR(B845="",C845=""),"",IFERROR(IFERROR(INDEX(Vöruskrá!L:L,MATCH(B845,Vöruskrá!B:B,0)),0)*C845/100000,""))</f>
        <v>5.0000000000000001E-3</v>
      </c>
      <c r="J845" s="215">
        <f>IF(OR(B845="",C845=""),"",IFERROR(IFERROR(INDEX(Vöruskrá!M:M,MATCH(B845,Vöruskrá!B:B,0)),0)*C845/100000,""))</f>
        <v>2.63</v>
      </c>
      <c r="K845" s="215">
        <f>IF(OR(B845="",C845=""),"",IFERROR(IFERROR(INDEX(Vöruskrá!N:N,MATCH(B845,Vöruskrá!B:B,0)),0)*C845/100000,""))</f>
        <v>1.825</v>
      </c>
      <c r="L845" s="215">
        <f>IF(OR(B845="",C845=""),"",IFERROR(IFERROR(INDEX(Vöruskrá!O:O,MATCH(B845,Vöruskrá!B:B,0)),0)*C845/100000,""))</f>
        <v>0.69</v>
      </c>
      <c r="M845" s="215">
        <f>IF(OR(B845="",C845=""),"",IFERROR(IFERROR(INDEX(Vöruskrá!P:P,MATCH(B845,Vöruskrá!B:B,0)),0)*C845/100000,""))</f>
        <v>1.35</v>
      </c>
      <c r="N845" s="215">
        <f>IF(OR(B845="",C845=""),"",IFERROR(IFERROR(INDEX(Vöruskrá!Q:Q,MATCH(B845,Vöruskrá!B:B,0)),0)*C845/100000,""))</f>
        <v>0.02</v>
      </c>
      <c r="O845" s="216">
        <f>IF(OR(B845="",C845=""),"",IFERROR(C845/1000*IFERROR(INDEX(Vöruskrá!R:R,MATCH(B845,Vöruskrá!B:B,0)),0)/1000,""))</f>
        <v>0</v>
      </c>
      <c r="P845" s="217"/>
      <c r="Q845" s="204"/>
      <c r="R845" s="6"/>
    </row>
    <row r="846" spans="1:18">
      <c r="A846" s="219"/>
      <c r="B846" s="219" t="s">
        <v>574</v>
      </c>
      <c r="C846" s="220">
        <v>400</v>
      </c>
      <c r="D846" s="214" t="str">
        <f>IF(B846="","",IFERROR(INDEX(Vöruskrá!F:F,MATCH(B846,Vöruskrá!B:B,0)),""))</f>
        <v>Hvítlaukur 95%, repjuolía 4%, mjólkursýra (E270) 1%.</v>
      </c>
      <c r="E846" s="214" t="str">
        <f>IF(B846="","",IFERROR(IF(INDEX(Vöruskrá!G:G,MATCH(B846,Vöruskrá!B:B,0))="","Engir skráðir",INDEX(Vöruskrá!G:G,MATCH(B846,Vöruskrá!B:B,0))),"Engir skráðir"))</f>
        <v>Súlfít</v>
      </c>
      <c r="F846" s="214">
        <f>IF(B846="","",IFERROR(INDEX(Vöruskrá!H:H,MATCH(B846,Vöruskrá!B:B,0)),""))</f>
        <v>0</v>
      </c>
      <c r="G846" s="215">
        <f>IF(OR(B846="",C846=""),"",IFERROR(IFERROR(INDEX(Vöruskrá!J:J,MATCH(B846,Vöruskrá!B:B,0)),0)*C846/100000,""))</f>
        <v>0.61199999999999999</v>
      </c>
      <c r="H846" s="215">
        <f>IF(OR(B846="",C846=""),"",IFERROR(IFERROR(INDEX(Vöruskrá!K:K,MATCH(B846,Vöruskrá!B:B,0)),0)*C846/100000,""))</f>
        <v>1.6799999999999999E-2</v>
      </c>
      <c r="I846" s="215">
        <f>IF(OR(B846="",C846=""),"",IFERROR(IFERROR(INDEX(Vöruskrá!L:L,MATCH(B846,Vöruskrá!B:B,0)),0)*C846/100000,""))</f>
        <v>0</v>
      </c>
      <c r="J846" s="215">
        <f>IF(OR(B846="",C846=""),"",IFERROR(IFERROR(INDEX(Vöruskrá!M:M,MATCH(B846,Vöruskrá!B:B,0)),0)*C846/100000,""))</f>
        <v>9.3600000000000003E-2</v>
      </c>
      <c r="K846" s="215">
        <f>IF(OR(B846="",C846=""),"",IFERROR(IFERROR(INDEX(Vöruskrá!N:N,MATCH(B846,Vöruskrá!B:B,0)),0)*C846/100000,""))</f>
        <v>0</v>
      </c>
      <c r="L846" s="215">
        <f>IF(OR(B846="",C846=""),"",IFERROR(IFERROR(INDEX(Vöruskrá!O:O,MATCH(B846,Vöruskrá!B:B,0)),0)*C846/100000,""))</f>
        <v>2.0399999999999998E-2</v>
      </c>
      <c r="M846" s="215">
        <f>IF(OR(B846="",C846=""),"",IFERROR(IFERROR(INDEX(Vöruskrá!P:P,MATCH(B846,Vöruskrá!B:B,0)),0)*C846/100000,""))</f>
        <v>0</v>
      </c>
      <c r="N846" s="215">
        <f>IF(OR(B846="",C846=""),"",IFERROR(IFERROR(INDEX(Vöruskrá!Q:Q,MATCH(B846,Vöruskrá!B:B,0)),0)*C846/100000,""))</f>
        <v>0</v>
      </c>
      <c r="O846" s="216">
        <f>IF(OR(B846="",C846=""),"",IFERROR(C846/1000*IFERROR(INDEX(Vöruskrá!R:R,MATCH(B846,Vöruskrá!B:B,0)),0)/1000,""))</f>
        <v>0</v>
      </c>
      <c r="P846" s="219"/>
      <c r="Q846" s="203"/>
      <c r="R846" s="27"/>
    </row>
    <row r="847" spans="1:18">
      <c r="A847" s="217"/>
      <c r="B847" s="217" t="s">
        <v>299</v>
      </c>
      <c r="C847" s="218">
        <v>500</v>
      </c>
      <c r="D847" s="214" t="str">
        <f>IF(B847="","",IFERROR(INDEX(Vöruskrá!F:F,MATCH(B847,Vöruskrá!B:B,0)),""))</f>
        <v>Salt (salt, kekkjavarnarefni E535, lyftiefni E500).</v>
      </c>
      <c r="E847" s="214" t="str">
        <f>IF(B847="","",IFERROR(IF(INDEX(Vöruskrá!G:G,MATCH(B847,Vöruskrá!B:B,0))="","Engir skráðir",INDEX(Vöruskrá!G:G,MATCH(B847,Vöruskrá!B:B,0))),"Engir skráðir"))</f>
        <v>Engir skráðir</v>
      </c>
      <c r="F847" s="214" t="str">
        <f>IF(B847="","",IFERROR(INDEX(Vöruskrá!H:H,MATCH(B847,Vöruskrá!B:B,0)),""))</f>
        <v>Framleitt á svæði þar sem unnið er með mjólk, glúten, egg, sesam, sellerí, soja og sinnep.</v>
      </c>
      <c r="G847" s="215">
        <f>IF(OR(B847="",C847=""),"",IFERROR(IFERROR(INDEX(Vöruskrá!J:J,MATCH(B847,Vöruskrá!B:B,0)),0)*C847/100000,""))</f>
        <v>0</v>
      </c>
      <c r="H847" s="215">
        <f>IF(OR(B847="",C847=""),"",IFERROR(IFERROR(INDEX(Vöruskrá!K:K,MATCH(B847,Vöruskrá!B:B,0)),0)*C847/100000,""))</f>
        <v>0</v>
      </c>
      <c r="I847" s="215">
        <f>IF(OR(B847="",C847=""),"",IFERROR(IFERROR(INDEX(Vöruskrá!L:L,MATCH(B847,Vöruskrá!B:B,0)),0)*C847/100000,""))</f>
        <v>0</v>
      </c>
      <c r="J847" s="215">
        <f>IF(OR(B847="",C847=""),"",IFERROR(IFERROR(INDEX(Vöruskrá!M:M,MATCH(B847,Vöruskrá!B:B,0)),0)*C847/100000,""))</f>
        <v>0</v>
      </c>
      <c r="K847" s="215">
        <f>IF(OR(B847="",C847=""),"",IFERROR(IFERROR(INDEX(Vöruskrá!N:N,MATCH(B847,Vöruskrá!B:B,0)),0)*C847/100000,""))</f>
        <v>0</v>
      </c>
      <c r="L847" s="215">
        <f>IF(OR(B847="",C847=""),"",IFERROR(IFERROR(INDEX(Vöruskrá!O:O,MATCH(B847,Vöruskrá!B:B,0)),0)*C847/100000,""))</f>
        <v>0</v>
      </c>
      <c r="M847" s="215">
        <f>IF(OR(B847="",C847=""),"",IFERROR(IFERROR(INDEX(Vöruskrá!P:P,MATCH(B847,Vöruskrá!B:B,0)),0)*C847/100000,""))</f>
        <v>0.5</v>
      </c>
      <c r="N847" s="215">
        <f>IF(OR(B847="",C847=""),"",IFERROR(IFERROR(INDEX(Vöruskrá!Q:Q,MATCH(B847,Vöruskrá!B:B,0)),0)*C847/100000,""))</f>
        <v>0</v>
      </c>
      <c r="O847" s="216">
        <f>IF(OR(B847="",C847=""),"",IFERROR(C847/1000*IFERROR(INDEX(Vöruskrá!R:R,MATCH(B847,Vöruskrá!B:B,0)),0)/1000,""))</f>
        <v>0</v>
      </c>
      <c r="P847" s="217"/>
      <c r="Q847" s="204"/>
      <c r="R847" s="6"/>
    </row>
    <row r="848" spans="1:18">
      <c r="A848" s="219"/>
      <c r="B848" s="219" t="s">
        <v>1062</v>
      </c>
      <c r="C848" s="220">
        <v>80</v>
      </c>
      <c r="D848" s="214" t="str">
        <f>IF(B848="","",IFERROR(INDEX(Vöruskrá!F:F,MATCH(B848,Vöruskrá!B:B,0)),""))</f>
        <v>Kúmenfræ 100% (Cuminum cyminum)</v>
      </c>
      <c r="E848" s="214" t="str">
        <f>IF(B848="","",IFERROR(IF(INDEX(Vöruskrá!G:G,MATCH(B848,Vöruskrá!B:B,0))="","Engir skráðir",INDEX(Vöruskrá!G:G,MATCH(B848,Vöruskrá!B:B,0))),"Engir skráðir"))</f>
        <v>Engir skráðir</v>
      </c>
      <c r="F848" s="214" t="str">
        <f>IF(B848="","",IFERROR(INDEX(Vöruskrá!H:H,MATCH(B848,Vöruskrá!B:B,0)),""))</f>
        <v>Framleitt á svæði þar sem unnið er með glúten, fisk, mjólk, soja, sellerí, sinnep og sesam.</v>
      </c>
      <c r="G848" s="215">
        <f>IF(OR(B848="",C848=""),"",IFERROR(IFERROR(INDEX(Vöruskrá!J:J,MATCH(B848,Vöruskrá!B:B,0)),0)*C848/100000,""))</f>
        <v>0.3</v>
      </c>
      <c r="H848" s="215">
        <f>IF(OR(B848="",C848=""),"",IFERROR(IFERROR(INDEX(Vöruskrá!K:K,MATCH(B848,Vöruskrá!B:B,0)),0)*C848/100000,""))</f>
        <v>1.7840000000000002E-2</v>
      </c>
      <c r="I848" s="215">
        <f>IF(OR(B848="",C848=""),"",IFERROR(IFERROR(INDEX(Vöruskrá!L:L,MATCH(B848,Vöruskrá!B:B,0)),0)*C848/100000,""))</f>
        <v>1.0399999999999999E-3</v>
      </c>
      <c r="J848" s="215">
        <f>IF(OR(B848="",C848=""),"",IFERROR(IFERROR(INDEX(Vöruskrá!M:M,MATCH(B848,Vöruskrá!B:B,0)),0)*C848/100000,""))</f>
        <v>3.5360000000000003E-2</v>
      </c>
      <c r="K848" s="215">
        <f>IF(OR(B848="",C848=""),"",IFERROR(IFERROR(INDEX(Vöruskrá!N:N,MATCH(B848,Vöruskrá!B:B,0)),0)*C848/100000,""))</f>
        <v>1.8400000000000001E-3</v>
      </c>
      <c r="L848" s="215">
        <f>IF(OR(B848="",C848=""),"",IFERROR(IFERROR(INDEX(Vöruskrá!O:O,MATCH(B848,Vöruskrá!B:B,0)),0)*C848/100000,""))</f>
        <v>1.4239999999999999E-2</v>
      </c>
      <c r="M848" s="215">
        <f>IF(OR(B848="",C848=""),"",IFERROR(IFERROR(INDEX(Vöruskrá!P:P,MATCH(B848,Vöruskrá!B:B,0)),0)*C848/100000,""))</f>
        <v>1.6000000000000001E-4</v>
      </c>
      <c r="N848" s="215">
        <f>IF(OR(B848="",C848=""),"",IFERROR(IFERROR(INDEX(Vöruskrá!Q:Q,MATCH(B848,Vöruskrá!B:B,0)),0)*C848/100000,""))</f>
        <v>8.3999999999999995E-3</v>
      </c>
      <c r="O848" s="216">
        <f>IF(OR(B848="",C848=""),"",IFERROR(C848/1000*IFERROR(INDEX(Vöruskrá!R:R,MATCH(B848,Vöruskrá!B:B,0)),0)/1000,""))</f>
        <v>0</v>
      </c>
      <c r="P848" s="219"/>
      <c r="Q848" s="203"/>
      <c r="R848" s="27"/>
    </row>
    <row r="849" spans="1:18">
      <c r="A849" s="217"/>
      <c r="B849" s="217" t="s">
        <v>819</v>
      </c>
      <c r="C849" s="218">
        <v>50</v>
      </c>
      <c r="D849" s="214" t="str">
        <f>IF(B849="","",IFERROR(INDEX(Vöruskrá!F:F,MATCH(B849,Vöruskrá!B:B,0)),""))</f>
        <v>Svartur pipar 100% (Piper nigrum), hitaþurrkað.</v>
      </c>
      <c r="E849" s="214" t="str">
        <f>IF(B849="","",IFERROR(IF(INDEX(Vöruskrá!G:G,MATCH(B849,Vöruskrá!B:B,0))="","Engir skráðir",INDEX(Vöruskrá!G:G,MATCH(B849,Vöruskrá!B:B,0))),"Engir skráðir"))</f>
        <v>Engir skráðir</v>
      </c>
      <c r="F849" s="214" t="str">
        <f>IF(B849="","",IFERROR(INDEX(Vöruskrá!H:H,MATCH(B849,Vöruskrá!B:B,0)),""))</f>
        <v>Framleitt á svæði þar sem unnið er með glúten, fisk, krabbadýr, lindýr, mjólk, soja, sellerí, sinnep og sesam.</v>
      </c>
      <c r="G849" s="215">
        <f>IF(OR(B849="",C849=""),"",IFERROR(IFERROR(INDEX(Vöruskrá!J:J,MATCH(B849,Vöruskrá!B:B,0)),0)*C849/100000,""))</f>
        <v>0.193</v>
      </c>
      <c r="H849" s="215">
        <f>IF(OR(B849="",C849=""),"",IFERROR(IFERROR(INDEX(Vöruskrá!K:K,MATCH(B849,Vöruskrá!B:B,0)),0)*C849/100000,""))</f>
        <v>1.65E-3</v>
      </c>
      <c r="I849" s="215">
        <f>IF(OR(B849="",C849=""),"",IFERROR(IFERROR(INDEX(Vöruskrá!L:L,MATCH(B849,Vöruskrá!B:B,0)),0)*C849/100000,""))</f>
        <v>5.0000000000000001E-4</v>
      </c>
      <c r="J849" s="215">
        <f>IF(OR(B849="",C849=""),"",IFERROR(IFERROR(INDEX(Vöruskrá!M:M,MATCH(B849,Vöruskrá!B:B,0)),0)*C849/100000,""))</f>
        <v>3.2500000000000001E-2</v>
      </c>
      <c r="K849" s="215">
        <f>IF(OR(B849="",C849=""),"",IFERROR(IFERROR(INDEX(Vöruskrá!N:N,MATCH(B849,Vöruskrá!B:B,0)),0)*C849/100000,""))</f>
        <v>2.9999999999999997E-4</v>
      </c>
      <c r="L849" s="215">
        <f>IF(OR(B849="",C849=""),"",IFERROR(IFERROR(INDEX(Vöruskrá!O:O,MATCH(B849,Vöruskrá!B:B,0)),0)*C849/100000,""))</f>
        <v>5.4999999999999997E-3</v>
      </c>
      <c r="M849" s="215">
        <f>IF(OR(B849="",C849=""),"",IFERROR(IFERROR(INDEX(Vöruskrá!P:P,MATCH(B849,Vöruskrá!B:B,0)),0)*C849/100000,""))</f>
        <v>5.0000000000000002E-5</v>
      </c>
      <c r="N849" s="215">
        <f>IF(OR(B849="",C849=""),"",IFERROR(IFERROR(INDEX(Vöruskrá!Q:Q,MATCH(B849,Vöruskrá!B:B,0)),0)*C849/100000,""))</f>
        <v>0</v>
      </c>
      <c r="O849" s="216">
        <f>IF(OR(B849="",C849=""),"",IFERROR(C849/1000*IFERROR(INDEX(Vöruskrá!R:R,MATCH(B849,Vöruskrá!B:B,0)),0)/1000,""))</f>
        <v>0</v>
      </c>
      <c r="P849" s="217"/>
      <c r="Q849" s="204"/>
      <c r="R849" s="6"/>
    </row>
    <row r="850" spans="1:18">
      <c r="A850" s="219"/>
      <c r="B850" s="219" t="s">
        <v>1026</v>
      </c>
      <c r="C850" s="220">
        <v>60</v>
      </c>
      <c r="D850" s="214" t="str">
        <f>IF(B850="","",IFERROR(INDEX(Vöruskrá!F:F,MATCH(B850,Vöruskrá!B:B,0)),""))</f>
        <v>Þurrkuð og möluð paprika (Capsicum annuum)</v>
      </c>
      <c r="E850" s="214" t="str">
        <f>IF(B850="","",IFERROR(IF(INDEX(Vöruskrá!G:G,MATCH(B850,Vöruskrá!B:B,0))="","Engir skráðir",INDEX(Vöruskrá!G:G,MATCH(B850,Vöruskrá!B:B,0))),"Engir skráðir"))</f>
        <v>Engir skráðir</v>
      </c>
      <c r="F850" s="214" t="str">
        <f>IF(B850="","",IFERROR(INDEX(Vöruskrá!H:H,MATCH(B850,Vöruskrá!B:B,0)),""))</f>
        <v>Framleitt á svæði þar sem unnið er með glúten, fisk, mjólk, soja, sellerí, sinnep og sesam.</v>
      </c>
      <c r="G850" s="215">
        <f>IF(OR(B850="",C850=""),"",IFERROR(IFERROR(INDEX(Vöruskrá!J:J,MATCH(B850,Vöruskrá!B:B,0)),0)*C850/100000,""))</f>
        <v>0.16919999999999999</v>
      </c>
      <c r="H850" s="215">
        <f>IF(OR(B850="",C850=""),"",IFERROR(IFERROR(INDEX(Vöruskrá!K:K,MATCH(B850,Vöruskrá!B:B,0)),0)*C850/100000,""))</f>
        <v>7.7999999999999996E-3</v>
      </c>
      <c r="I850" s="215">
        <f>IF(OR(B850="",C850=""),"",IFERROR(IFERROR(INDEX(Vöruskrá!L:L,MATCH(B850,Vöruskrá!B:B,0)),0)*C850/100000,""))</f>
        <v>1.1999999999999999E-3</v>
      </c>
      <c r="J850" s="215">
        <f>IF(OR(B850="",C850=""),"",IFERROR(IFERROR(INDEX(Vöruskrá!M:M,MATCH(B850,Vöruskrá!B:B,0)),0)*C850/100000,""))</f>
        <v>3.2399999999999998E-2</v>
      </c>
      <c r="K850" s="215">
        <f>IF(OR(B850="",C850=""),"",IFERROR(IFERROR(INDEX(Vöruskrá!N:N,MATCH(B850,Vöruskrá!B:B,0)),0)*C850/100000,""))</f>
        <v>6.0000000000000001E-3</v>
      </c>
      <c r="L850" s="215">
        <f>IF(OR(B850="",C850=""),"",IFERROR(IFERROR(INDEX(Vöruskrá!O:O,MATCH(B850,Vöruskrá!B:B,0)),0)*C850/100000,""))</f>
        <v>8.3999999999999995E-3</v>
      </c>
      <c r="M850" s="215">
        <f>IF(OR(B850="",C850=""),"",IFERROR(IFERROR(INDEX(Vöruskrá!P:P,MATCH(B850,Vöruskrá!B:B,0)),0)*C850/100000,""))</f>
        <v>6.0000000000000002E-5</v>
      </c>
      <c r="N850" s="215">
        <f>IF(OR(B850="",C850=""),"",IFERROR(IFERROR(INDEX(Vöruskrá!Q:Q,MATCH(B850,Vöruskrá!B:B,0)),0)*C850/100000,""))</f>
        <v>2.1000000000000001E-2</v>
      </c>
      <c r="O850" s="216">
        <f>IF(OR(B850="",C850=""),"",IFERROR(C850/1000*IFERROR(INDEX(Vöruskrá!R:R,MATCH(B850,Vöruskrá!B:B,0)),0)/1000,""))</f>
        <v>0</v>
      </c>
      <c r="P850" s="219"/>
      <c r="Q850" s="203"/>
      <c r="R850" s="27"/>
    </row>
    <row r="851" spans="1:18">
      <c r="A851" s="217"/>
      <c r="B851" s="217" t="s">
        <v>1148</v>
      </c>
      <c r="C851" s="218">
        <v>40</v>
      </c>
      <c r="D851" s="214" t="str">
        <f>IF(B851="","",IFERROR(INDEX(Vöruskrá!F:F,MATCH(B851,Vöruskrá!B:B,0)),""))</f>
        <v>Chilipipar 100% (Capsicum annuum).</v>
      </c>
      <c r="E851" s="214" t="str">
        <f>IF(B851="","",IFERROR(IF(INDEX(Vöruskrá!G:G,MATCH(B851,Vöruskrá!B:B,0))="","Engir skráðir",INDEX(Vöruskrá!G:G,MATCH(B851,Vöruskrá!B:B,0))),"Engir skráðir"))</f>
        <v>Engir skráðir</v>
      </c>
      <c r="F851" s="214" t="str">
        <f>IF(B851="","",IFERROR(INDEX(Vöruskrá!H:H,MATCH(B851,Vöruskrá!B:B,0)),""))</f>
        <v>Framleitt á svæði þar sem unnið er með glúten, fisk, krabbadýr, lindýr, mjólk, soja, sellerí, sinnep og sesam.</v>
      </c>
      <c r="G851" s="215">
        <f>IF(OR(B851="",C851=""),"",IFERROR(IFERROR(INDEX(Vöruskrá!J:J,MATCH(B851,Vöruskrá!B:B,0)),0)*C851/100000,""))</f>
        <v>0.1128</v>
      </c>
      <c r="H851" s="215">
        <f>IF(OR(B851="",C851=""),"",IFERROR(IFERROR(INDEX(Vöruskrá!K:K,MATCH(B851,Vöruskrá!B:B,0)),0)*C851/100000,""))</f>
        <v>4.7999999999999996E-3</v>
      </c>
      <c r="I851" s="215">
        <f>IF(OR(B851="",C851=""),"",IFERROR(IFERROR(INDEX(Vöruskrá!L:L,MATCH(B851,Vöruskrá!B:B,0)),0)*C851/100000,""))</f>
        <v>8.0000000000000004E-4</v>
      </c>
      <c r="J851" s="215">
        <f>IF(OR(B851="",C851=""),"",IFERROR(IFERROR(INDEX(Vöruskrá!M:M,MATCH(B851,Vöruskrá!B:B,0)),0)*C851/100000,""))</f>
        <v>0.02</v>
      </c>
      <c r="K851" s="215">
        <f>IF(OR(B851="",C851=""),"",IFERROR(IFERROR(INDEX(Vöruskrá!N:N,MATCH(B851,Vöruskrá!B:B,0)),0)*C851/100000,""))</f>
        <v>4.0000000000000001E-3</v>
      </c>
      <c r="L851" s="215">
        <f>IF(OR(B851="",C851=""),"",IFERROR(IFERROR(INDEX(Vöruskrá!O:O,MATCH(B851,Vöruskrá!B:B,0)),0)*C851/100000,""))</f>
        <v>5.5999999999999999E-3</v>
      </c>
      <c r="M851" s="215">
        <f>IF(OR(B851="",C851=""),"",IFERROR(IFERROR(INDEX(Vöruskrá!P:P,MATCH(B851,Vöruskrá!B:B,0)),0)*C851/100000,""))</f>
        <v>4.0000000000000003E-5</v>
      </c>
      <c r="N851" s="215">
        <f>IF(OR(B851="",C851=""),"",IFERROR(IFERROR(INDEX(Vöruskrá!Q:Q,MATCH(B851,Vöruskrá!B:B,0)),0)*C851/100000,""))</f>
        <v>1.4E-2</v>
      </c>
      <c r="O851" s="216">
        <f>IF(OR(B851="",C851=""),"",IFERROR(C851/1000*IFERROR(INDEX(Vöruskrá!R:R,MATCH(B851,Vöruskrá!B:B,0)),0)/1000,""))</f>
        <v>0</v>
      </c>
      <c r="P851" s="217"/>
      <c r="Q851" s="204"/>
      <c r="R851" s="6"/>
    </row>
    <row r="852" spans="1:18">
      <c r="A852" s="219"/>
      <c r="B852" s="219" t="s">
        <v>815</v>
      </c>
      <c r="C852" s="220">
        <v>40</v>
      </c>
      <c r="D852" s="214" t="str">
        <f>IF(B852="","",IFERROR(INDEX(Vöruskrá!F:F,MATCH(B852,Vöruskrá!B:B,0)),""))</f>
        <v>Oregano 100% (Origanum vulgare L.).</v>
      </c>
      <c r="E852" s="214" t="str">
        <f>IF(B852="","",IFERROR(IF(INDEX(Vöruskrá!G:G,MATCH(B852,Vöruskrá!B:B,0))="","Engir skráðir",INDEX(Vöruskrá!G:G,MATCH(B852,Vöruskrá!B:B,0))),"Engir skráðir"))</f>
        <v>Engir skráðir</v>
      </c>
      <c r="F852" s="214" t="str">
        <f>IF(B852="","",IFERROR(INDEX(Vöruskrá!H:H,MATCH(B852,Vöruskrá!B:B,0)),""))</f>
        <v>Framleitt á svæði þar sem unnið er með glúten, fisk, krabbadýr, lindýr, mjólk, soja, sellerí, sinnep og sesam.</v>
      </c>
      <c r="G852" s="215">
        <f>IF(OR(B852="",C852=""),"",IFERROR(IFERROR(INDEX(Vöruskrá!J:J,MATCH(B852,Vöruskrá!B:B,0)),0)*C852/100000,""))</f>
        <v>0.192</v>
      </c>
      <c r="H852" s="215">
        <f>IF(OR(B852="",C852=""),"",IFERROR(IFERROR(INDEX(Vöruskrá!K:K,MATCH(B852,Vöruskrá!B:B,0)),0)*C852/100000,""))</f>
        <v>4.0000000000000001E-3</v>
      </c>
      <c r="I852" s="215">
        <f>IF(OR(B852="",C852=""),"",IFERROR(IFERROR(INDEX(Vöruskrá!L:L,MATCH(B852,Vöruskrá!B:B,0)),0)*C852/100000,""))</f>
        <v>1.08E-3</v>
      </c>
      <c r="J852" s="215">
        <f>IF(OR(B852="",C852=""),"",IFERROR(IFERROR(INDEX(Vöruskrá!M:M,MATCH(B852,Vöruskrá!B:B,0)),0)*C852/100000,""))</f>
        <v>2.5600000000000001E-2</v>
      </c>
      <c r="K852" s="215">
        <f>IF(OR(B852="",C852=""),"",IFERROR(IFERROR(INDEX(Vöruskrá!N:N,MATCH(B852,Vöruskrá!B:B,0)),0)*C852/100000,""))</f>
        <v>1.64E-3</v>
      </c>
      <c r="L852" s="215">
        <f>IF(OR(B852="",C852=""),"",IFERROR(IFERROR(INDEX(Vöruskrá!O:O,MATCH(B852,Vöruskrá!B:B,0)),0)*C852/100000,""))</f>
        <v>4.4000000000000003E-3</v>
      </c>
      <c r="M852" s="215">
        <f>IF(OR(B852="",C852=""),"",IFERROR(IFERROR(INDEX(Vöruskrá!P:P,MATCH(B852,Vöruskrá!B:B,0)),0)*C852/100000,""))</f>
        <v>0</v>
      </c>
      <c r="N852" s="215">
        <f>IF(OR(B852="",C852=""),"",IFERROR(IFERROR(INDEX(Vöruskrá!Q:Q,MATCH(B852,Vöruskrá!B:B,0)),0)*C852/100000,""))</f>
        <v>0</v>
      </c>
      <c r="O852" s="216">
        <f>IF(OR(B852="",C852=""),"",IFERROR(C852/1000*IFERROR(INDEX(Vöruskrá!R:R,MATCH(B852,Vöruskrá!B:B,0)),0)/1000,""))</f>
        <v>0</v>
      </c>
      <c r="P852" s="219"/>
      <c r="Q852" s="203"/>
      <c r="R852" s="27"/>
    </row>
    <row r="853" spans="1:18">
      <c r="A853" s="217"/>
      <c r="B853" s="217" t="s">
        <v>808</v>
      </c>
      <c r="C853" s="218">
        <v>4</v>
      </c>
      <c r="D853" s="214" t="str">
        <f>IF(B853="","",IFERROR(INDEX(Vöruskrá!F:F,MATCH(B853,Vöruskrá!B:B,0)),""))</f>
        <v>Lárviðarlauf 100% (Laurus nobilis).</v>
      </c>
      <c r="E853" s="214" t="str">
        <f>IF(B853="","",IFERROR(IF(INDEX(Vöruskrá!G:G,MATCH(B853,Vöruskrá!B:B,0))="","Engir skráðir",INDEX(Vöruskrá!G:G,MATCH(B853,Vöruskrá!B:B,0))),"Engir skráðir"))</f>
        <v>Engir skráðir</v>
      </c>
      <c r="F853" s="214" t="str">
        <f>IF(B853="","",IFERROR(INDEX(Vöruskrá!H:H,MATCH(B853,Vöruskrá!B:B,0)),""))</f>
        <v>Framleitt á svæði þar sem unnið er með glúten, fisk, krabbadýr, lindýr, mjólk, soja, sellerí, sinnep og sesam.</v>
      </c>
      <c r="G853" s="215">
        <f>IF(OR(B853="",C853=""),"",IFERROR(IFERROR(INDEX(Vöruskrá!J:J,MATCH(B853,Vöruskrá!B:B,0)),0)*C853/100000,""))</f>
        <v>1.4120000000000001E-2</v>
      </c>
      <c r="H853" s="215">
        <f>IF(OR(B853="",C853=""),"",IFERROR(IFERROR(INDEX(Vöruskrá!K:K,MATCH(B853,Vöruskrá!B:B,0)),0)*C853/100000,""))</f>
        <v>3.3600000000000004E-4</v>
      </c>
      <c r="I853" s="215">
        <f>IF(OR(B853="",C853=""),"",IFERROR(IFERROR(INDEX(Vöruskrá!L:L,MATCH(B853,Vöruskrá!B:B,0)),0)*C853/100000,""))</f>
        <v>9.1999999999999987E-5</v>
      </c>
      <c r="J853" s="215">
        <f>IF(OR(B853="",C853=""),"",IFERROR(IFERROR(INDEX(Vöruskrá!M:M,MATCH(B853,Vöruskrá!B:B,0)),0)*C853/100000,""))</f>
        <v>1.9599999999999999E-3</v>
      </c>
      <c r="K853" s="215">
        <f>IF(OR(B853="",C853=""),"",IFERROR(IFERROR(INDEX(Vöruskrá!N:N,MATCH(B853,Vöruskrá!B:B,0)),0)*C853/100000,""))</f>
        <v>0</v>
      </c>
      <c r="L853" s="215">
        <f>IF(OR(B853="",C853=""),"",IFERROR(IFERROR(INDEX(Vöruskrá!O:O,MATCH(B853,Vöruskrá!B:B,0)),0)*C853/100000,""))</f>
        <v>3.0399999999999996E-4</v>
      </c>
      <c r="M853" s="215">
        <f>IF(OR(B853="",C853=""),"",IFERROR(IFERROR(INDEX(Vöruskrá!P:P,MATCH(B853,Vöruskrá!B:B,0)),0)*C853/100000,""))</f>
        <v>3.9999999999999998E-6</v>
      </c>
      <c r="N853" s="215">
        <f>IF(OR(B853="",C853=""),"",IFERROR(IFERROR(INDEX(Vöruskrá!Q:Q,MATCH(B853,Vöruskrá!B:B,0)),0)*C853/100000,""))</f>
        <v>0</v>
      </c>
      <c r="O853" s="216">
        <f>IF(OR(B853="",C853=""),"",IFERROR(C853/1000*IFERROR(INDEX(Vöruskrá!R:R,MATCH(B853,Vöruskrá!B:B,0)),0)/1000,""))</f>
        <v>0</v>
      </c>
      <c r="P853" s="217"/>
      <c r="Q853" s="204"/>
      <c r="R853" s="6"/>
    </row>
    <row r="854" spans="1:18">
      <c r="A854" s="219"/>
      <c r="B854" s="219" t="s">
        <v>477</v>
      </c>
      <c r="C854" s="220">
        <v>50</v>
      </c>
      <c r="D854" s="214" t="str">
        <f>IF(B854="","",IFERROR(INDEX(Vöruskrá!F:F,MATCH(B854,Vöruskrá!B:B,0)),""))</f>
        <v>Súkrósi</v>
      </c>
      <c r="E854" s="214" t="str">
        <f>IF(B854="","",IFERROR(IF(INDEX(Vöruskrá!G:G,MATCH(B854,Vöruskrá!B:B,0))="","Engir skráðir",INDEX(Vöruskrá!G:G,MATCH(B854,Vöruskrá!B:B,0))),"Engir skráðir"))</f>
        <v>Engir skráðir</v>
      </c>
      <c r="F854" s="214">
        <f>IF(B854="","",IFERROR(INDEX(Vöruskrá!H:H,MATCH(B854,Vöruskrá!B:B,0)),""))</f>
        <v>0</v>
      </c>
      <c r="G854" s="215">
        <f>IF(OR(B854="",C854=""),"",IFERROR(IFERROR(INDEX(Vöruskrá!J:J,MATCH(B854,Vöruskrá!B:B,0)),0)*C854/100000,""))</f>
        <v>0.2</v>
      </c>
      <c r="H854" s="215">
        <f>IF(OR(B854="",C854=""),"",IFERROR(IFERROR(INDEX(Vöruskrá!K:K,MATCH(B854,Vöruskrá!B:B,0)),0)*C854/100000,""))</f>
        <v>0</v>
      </c>
      <c r="I854" s="215">
        <f>IF(OR(B854="",C854=""),"",IFERROR(IFERROR(INDEX(Vöruskrá!L:L,MATCH(B854,Vöruskrá!B:B,0)),0)*C854/100000,""))</f>
        <v>0</v>
      </c>
      <c r="J854" s="215">
        <f>IF(OR(B854="",C854=""),"",IFERROR(IFERROR(INDEX(Vöruskrá!M:M,MATCH(B854,Vöruskrá!B:B,0)),0)*C854/100000,""))</f>
        <v>0.05</v>
      </c>
      <c r="K854" s="215">
        <f>IF(OR(B854="",C854=""),"",IFERROR(IFERROR(INDEX(Vöruskrá!N:N,MATCH(B854,Vöruskrá!B:B,0)),0)*C854/100000,""))</f>
        <v>0.05</v>
      </c>
      <c r="L854" s="215">
        <f>IF(OR(B854="",C854=""),"",IFERROR(IFERROR(INDEX(Vöruskrá!O:O,MATCH(B854,Vöruskrá!B:B,0)),0)*C854/100000,""))</f>
        <v>0</v>
      </c>
      <c r="M854" s="215">
        <f>IF(OR(B854="",C854=""),"",IFERROR(IFERROR(INDEX(Vöruskrá!P:P,MATCH(B854,Vöruskrá!B:B,0)),0)*C854/100000,""))</f>
        <v>0</v>
      </c>
      <c r="N854" s="215">
        <f>IF(OR(B854="",C854=""),"",IFERROR(IFERROR(INDEX(Vöruskrá!Q:Q,MATCH(B854,Vöruskrá!B:B,0)),0)*C854/100000,""))</f>
        <v>0</v>
      </c>
      <c r="O854" s="216">
        <f>IF(OR(B854="",C854=""),"",IFERROR(C854/1000*IFERROR(INDEX(Vöruskrá!R:R,MATCH(B854,Vöruskrá!B:B,0)),0)/1000,""))</f>
        <v>0</v>
      </c>
      <c r="P854" s="219"/>
      <c r="Q854" s="203"/>
      <c r="R854" s="27"/>
    </row>
    <row r="855" spans="1:18">
      <c r="A855" s="217"/>
      <c r="B855" s="217" t="s">
        <v>3665</v>
      </c>
      <c r="C855" s="218">
        <v>9000</v>
      </c>
      <c r="D855" s="214">
        <f>IF(B855="","",IFERROR(INDEX(Vöruskrá!F:F,MATCH(B855,Vöruskrá!B:B,0)),""))</f>
        <v>0</v>
      </c>
      <c r="E855" s="214" t="str">
        <f>IF(B855="","",IFERROR(IF(INDEX(Vöruskrá!G:G,MATCH(B855,Vöruskrá!B:B,0))="","Engir skráðir",INDEX(Vöruskrá!G:G,MATCH(B855,Vöruskrá!B:B,0))),"Engir skráðir"))</f>
        <v>Engir skráðir</v>
      </c>
      <c r="F855" s="214">
        <f>IF(B855="","",IFERROR(INDEX(Vöruskrá!H:H,MATCH(B855,Vöruskrá!B:B,0)),""))</f>
        <v>0</v>
      </c>
      <c r="G855" s="215">
        <f>IF(OR(B855="",C855=""),"",IFERROR(IFERROR(INDEX(Vöruskrá!J:J,MATCH(B855,Vöruskrá!B:B,0)),0)*C855/100000,""))</f>
        <v>0</v>
      </c>
      <c r="H855" s="215">
        <f>IF(OR(B855="",C855=""),"",IFERROR(IFERROR(INDEX(Vöruskrá!K:K,MATCH(B855,Vöruskrá!B:B,0)),0)*C855/100000,""))</f>
        <v>0</v>
      </c>
      <c r="I855" s="215">
        <f>IF(OR(B855="",C855=""),"",IFERROR(IFERROR(INDEX(Vöruskrá!L:L,MATCH(B855,Vöruskrá!B:B,0)),0)*C855/100000,""))</f>
        <v>0</v>
      </c>
      <c r="J855" s="215">
        <f>IF(OR(B855="",C855=""),"",IFERROR(IFERROR(INDEX(Vöruskrá!M:M,MATCH(B855,Vöruskrá!B:B,0)),0)*C855/100000,""))</f>
        <v>0</v>
      </c>
      <c r="K855" s="215">
        <f>IF(OR(B855="",C855=""),"",IFERROR(IFERROR(INDEX(Vöruskrá!N:N,MATCH(B855,Vöruskrá!B:B,0)),0)*C855/100000,""))</f>
        <v>0</v>
      </c>
      <c r="L855" s="215">
        <f>IF(OR(B855="",C855=""),"",IFERROR(IFERROR(INDEX(Vöruskrá!O:O,MATCH(B855,Vöruskrá!B:B,0)),0)*C855/100000,""))</f>
        <v>0</v>
      </c>
      <c r="M855" s="215">
        <f>IF(OR(B855="",C855=""),"",IFERROR(IFERROR(INDEX(Vöruskrá!P:P,MATCH(B855,Vöruskrá!B:B,0)),0)*C855/100000,""))</f>
        <v>0</v>
      </c>
      <c r="N855" s="215">
        <f>IF(OR(B855="",C855=""),"",IFERROR(IFERROR(INDEX(Vöruskrá!Q:Q,MATCH(B855,Vöruskrá!B:B,0)),0)*C855/100000,""))</f>
        <v>0</v>
      </c>
      <c r="O855" s="216">
        <f>IF(OR(B855="",C855=""),"",IFERROR(C855/1000*IFERROR(INDEX(Vöruskrá!R:R,MATCH(B855,Vöruskrá!B:B,0)),0)/1000,""))</f>
        <v>0</v>
      </c>
      <c r="P855" s="217"/>
      <c r="Q855" s="204"/>
      <c r="R855" s="6"/>
    </row>
    <row r="856" spans="1:18">
      <c r="A856" s="219"/>
      <c r="B856" s="219" t="s">
        <v>1020</v>
      </c>
      <c r="C856" s="220">
        <v>64526</v>
      </c>
      <c r="D856" s="214" t="str">
        <f>IF(B856="","",IFERROR(INDEX(Vöruskrá!F:F,MATCH(B856,Vöruskrá!B:B,0)),""))</f>
        <v>Vatn</v>
      </c>
      <c r="E856" s="214" t="str">
        <f>IF(B856="","",IFERROR(IF(INDEX(Vöruskrá!G:G,MATCH(B856,Vöruskrá!B:B,0))="","Engir skráðir",INDEX(Vöruskrá!G:G,MATCH(B856,Vöruskrá!B:B,0))),"Engir skráðir"))</f>
        <v>Engir skráðir</v>
      </c>
      <c r="F856" s="214">
        <f>IF(B856="","",IFERROR(INDEX(Vöruskrá!H:H,MATCH(B856,Vöruskrá!B:B,0)),""))</f>
        <v>0</v>
      </c>
      <c r="G856" s="215">
        <f>IF(OR(B856="",C856=""),"",IFERROR(IFERROR(INDEX(Vöruskrá!J:J,MATCH(B856,Vöruskrá!B:B,0)),0)*C856/100000,""))</f>
        <v>0</v>
      </c>
      <c r="H856" s="215">
        <f>IF(OR(B856="",C856=""),"",IFERROR(IFERROR(INDEX(Vöruskrá!K:K,MATCH(B856,Vöruskrá!B:B,0)),0)*C856/100000,""))</f>
        <v>0</v>
      </c>
      <c r="I856" s="215">
        <f>IF(OR(B856="",C856=""),"",IFERROR(IFERROR(INDEX(Vöruskrá!L:L,MATCH(B856,Vöruskrá!B:B,0)),0)*C856/100000,""))</f>
        <v>0</v>
      </c>
      <c r="J856" s="215">
        <f>IF(OR(B856="",C856=""),"",IFERROR(IFERROR(INDEX(Vöruskrá!M:M,MATCH(B856,Vöruskrá!B:B,0)),0)*C856/100000,""))</f>
        <v>0</v>
      </c>
      <c r="K856" s="215">
        <f>IF(OR(B856="",C856=""),"",IFERROR(IFERROR(INDEX(Vöruskrá!N:N,MATCH(B856,Vöruskrá!B:B,0)),0)*C856/100000,""))</f>
        <v>0</v>
      </c>
      <c r="L856" s="215">
        <f>IF(OR(B856="",C856=""),"",IFERROR(IFERROR(INDEX(Vöruskrá!O:O,MATCH(B856,Vöruskrá!B:B,0)),0)*C856/100000,""))</f>
        <v>0</v>
      </c>
      <c r="M856" s="215">
        <f>IF(OR(B856="",C856=""),"",IFERROR(IFERROR(INDEX(Vöruskrá!P:P,MATCH(B856,Vöruskrá!B:B,0)),0)*C856/100000,""))</f>
        <v>0</v>
      </c>
      <c r="N856" s="215">
        <f>IF(OR(B856="",C856=""),"",IFERROR(IFERROR(INDEX(Vöruskrá!Q:Q,MATCH(B856,Vöruskrá!B:B,0)),0)*C856/100000,""))</f>
        <v>0</v>
      </c>
      <c r="O856" s="216">
        <f>IF(OR(B856="",C856=""),"",IFERROR(C856/1000*IFERROR(INDEX(Vöruskrá!R:R,MATCH(B856,Vöruskrá!B:B,0)),0)/1000,""))</f>
        <v>0</v>
      </c>
      <c r="P856" s="219"/>
      <c r="Q856" s="203"/>
      <c r="R856" s="27"/>
    </row>
    <row r="857" spans="1:18" ht="26">
      <c r="A857" s="176" t="s">
        <v>3821</v>
      </c>
      <c r="B857" s="176"/>
      <c r="C857" s="177"/>
      <c r="D857" s="211" t="str">
        <f>_xlfn.TEXTJOIN(" | ",TRUE,D858:D869)</f>
        <v>Lambakjöt 100% (Ísland) | Kartöflur | Gulrætur | 0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v>
      </c>
      <c r="E857" s="211" t="str" cm="1">
        <f t="array" ref="E857">IFERROR(_xlfn.TEXTJOIN(", ",TRUE,_xlfn.UNIQUE(_xlfn._xlws.FILTER(E858:E869,(E858:E869&lt;&gt;"Engir skráðir")*(E858:E869&lt;&gt;"")))),"Engir skráðir")</f>
        <v>Sellerí</v>
      </c>
      <c r="F857" s="211"/>
      <c r="G857" s="212">
        <f>IFERROR(SUM(G858:G869)/(SUM($C$858:$C$869)/100000),"")</f>
        <v>79.631</v>
      </c>
      <c r="H857" s="212">
        <f>IFERROR(SUM(H858:H869)/(SUM($C$858:$C$869)/100000),"")</f>
        <v>3.1658999999999993</v>
      </c>
      <c r="I857" s="212">
        <f>IFERROR(SUM(I858:I869)/(SUM($C$858:$C$869)/100000),"")</f>
        <v>1.4240999999999999</v>
      </c>
      <c r="J857" s="212">
        <f>IFERROR(SUM(J858:J869)/(SUM($C$858:$C$869)/100000),"")</f>
        <v>8.136000000000001</v>
      </c>
      <c r="K857" s="212">
        <f>IFERROR(SUM(K858:K869)/(SUM($C$858:$C$869)/100000),"")</f>
        <v>1.0735999999999999</v>
      </c>
      <c r="L857" s="212">
        <f>IFERROR(SUM(L858:L869)/(SUM($C$858:$C$869)/100000),"")</f>
        <v>4.3250000000000002</v>
      </c>
      <c r="M857" s="212">
        <f>IFERROR(SUM(M858:M869)/(SUM($C$858:$C$869)/100000),"")</f>
        <v>1.0747999999999998</v>
      </c>
      <c r="N857" s="212">
        <f>IFERROR(SUM(N858:N869)/(SUM($C$858:$C$869)/100000),"")</f>
        <v>1.004</v>
      </c>
      <c r="O857" s="213" t="str">
        <f>IF(OR(B857="",C857=""),"",IFERROR(C857/1000*IFERROR(INDEX(Vöruskrá!R:R,MATCH(B857,Vöruskrá!B:B,0)),0)/1000,""))</f>
        <v/>
      </c>
      <c r="P857" s="176" t="s">
        <v>3822</v>
      </c>
      <c r="Q857" s="204"/>
      <c r="R857" s="6"/>
    </row>
    <row r="858" spans="1:18">
      <c r="A858" s="217"/>
      <c r="B858" s="217" t="s">
        <v>1043</v>
      </c>
      <c r="C858" s="218">
        <v>20000</v>
      </c>
      <c r="D858" s="214" t="str">
        <f>IF(B858="","",IFERROR(INDEX(Vöruskrá!F:F,MATCH(B858,Vöruskrá!B:B,0)),""))</f>
        <v>Lambakjöt 100% (Ísland)</v>
      </c>
      <c r="E858" s="214" t="str">
        <f>IF(B858="","",IFERROR(IF(INDEX(Vöruskrá!G:G,MATCH(B858,Vöruskrá!B:B,0))="","Engir skráðir",INDEX(Vöruskrá!G:G,MATCH(B858,Vöruskrá!B:B,0))),"Engir skráðir"))</f>
        <v>Engir skráðir</v>
      </c>
      <c r="F858" s="214">
        <f>IF(B858="","",IFERROR(INDEX(Vöruskrá!H:H,MATCH(B858,Vöruskrá!B:B,0)),""))</f>
        <v>0</v>
      </c>
      <c r="G858" s="215">
        <f>IF(OR(B858="",C858=""),"",IFERROR(IFERROR(INDEX(Vöruskrá!J:J,MATCH(B858,Vöruskrá!B:B,0)),0)*C858/100000,""))</f>
        <v>40</v>
      </c>
      <c r="H858" s="215">
        <f>IF(OR(B858="",C858=""),"",IFERROR(IFERROR(INDEX(Vöruskrá!K:K,MATCH(B858,Vöruskrá!B:B,0)),0)*C858/100000,""))</f>
        <v>2.8</v>
      </c>
      <c r="I858" s="215">
        <f>IF(OR(B858="",C858=""),"",IFERROR(IFERROR(INDEX(Vöruskrá!L:L,MATCH(B858,Vöruskrá!B:B,0)),0)*C858/100000,""))</f>
        <v>1.3</v>
      </c>
      <c r="J858" s="215">
        <f>IF(OR(B858="",C858=""),"",IFERROR(IFERROR(INDEX(Vöruskrá!M:M,MATCH(B858,Vöruskrá!B:B,0)),0)*C858/100000,""))</f>
        <v>0</v>
      </c>
      <c r="K858" s="215">
        <f>IF(OR(B858="",C858=""),"",IFERROR(IFERROR(INDEX(Vöruskrá!N:N,MATCH(B858,Vöruskrá!B:B,0)),0)*C858/100000,""))</f>
        <v>0</v>
      </c>
      <c r="L858" s="215">
        <f>IF(OR(B858="",C858=""),"",IFERROR(IFERROR(INDEX(Vöruskrá!O:O,MATCH(B858,Vöruskrá!B:B,0)),0)*C858/100000,""))</f>
        <v>3.4</v>
      </c>
      <c r="M858" s="215">
        <f>IF(OR(B858="",C858=""),"",IFERROR(IFERROR(INDEX(Vöruskrá!P:P,MATCH(B858,Vöruskrá!B:B,0)),0)*C858/100000,""))</f>
        <v>0.02</v>
      </c>
      <c r="N858" s="215">
        <f>IF(OR(B858="",C858=""),"",IFERROR(IFERROR(INDEX(Vöruskrá!Q:Q,MATCH(B858,Vöruskrá!B:B,0)),0)*C858/100000,""))</f>
        <v>0</v>
      </c>
      <c r="O858" s="216">
        <f>IF(OR(B858="",C858=""),"",IFERROR(C858/1000*IFERROR(INDEX(Vöruskrá!R:R,MATCH(B858,Vöruskrá!B:B,0)),0)/1000,""))</f>
        <v>0</v>
      </c>
      <c r="P858" s="217"/>
      <c r="Q858" s="203"/>
      <c r="R858" s="27"/>
    </row>
    <row r="859" spans="1:18">
      <c r="A859" s="219"/>
      <c r="B859" s="219" t="s">
        <v>635</v>
      </c>
      <c r="C859" s="220">
        <v>25000</v>
      </c>
      <c r="D859" s="214" t="str">
        <f>IF(B859="","",IFERROR(INDEX(Vöruskrá!F:F,MATCH(B859,Vöruskrá!B:B,0)),""))</f>
        <v>Kartöflur</v>
      </c>
      <c r="E859" s="214" t="str">
        <f>IF(B859="","",IFERROR(IF(INDEX(Vöruskrá!G:G,MATCH(B859,Vöruskrá!B:B,0))="","Engir skráðir",INDEX(Vöruskrá!G:G,MATCH(B859,Vöruskrá!B:B,0))),"Engir skráðir"))</f>
        <v>Engir skráðir</v>
      </c>
      <c r="F859" s="214">
        <f>IF(B859="","",IFERROR(INDEX(Vöruskrá!H:H,MATCH(B859,Vöruskrá!B:B,0)),""))</f>
        <v>0</v>
      </c>
      <c r="G859" s="215">
        <f>IF(OR(B859="",C859=""),"",IFERROR(IFERROR(INDEX(Vöruskrá!J:J,MATCH(B859,Vöruskrá!B:B,0)),0)*C859/100000,""))</f>
        <v>19.25</v>
      </c>
      <c r="H859" s="215">
        <f>IF(OR(B859="",C859=""),"",IFERROR(IFERROR(INDEX(Vöruskrá!K:K,MATCH(B859,Vöruskrá!B:B,0)),0)*C859/100000,""))</f>
        <v>2.5000000000000001E-2</v>
      </c>
      <c r="I859" s="215">
        <f>IF(OR(B859="",C859=""),"",IFERROR(IFERROR(INDEX(Vöruskrá!L:L,MATCH(B859,Vöruskrá!B:B,0)),0)*C859/100000,""))</f>
        <v>0</v>
      </c>
      <c r="J859" s="215">
        <f>IF(OR(B859="",C859=""),"",IFERROR(IFERROR(INDEX(Vöruskrá!M:M,MATCH(B859,Vöruskrá!B:B,0)),0)*C859/100000,""))</f>
        <v>4.25</v>
      </c>
      <c r="K859" s="215">
        <f>IF(OR(B859="",C859=""),"",IFERROR(IFERROR(INDEX(Vöruskrá!N:N,MATCH(B859,Vöruskrá!B:B,0)),0)*C859/100000,""))</f>
        <v>0.2</v>
      </c>
      <c r="L859" s="215">
        <f>IF(OR(B859="",C859=""),"",IFERROR(IFERROR(INDEX(Vöruskrá!O:O,MATCH(B859,Vöruskrá!B:B,0)),0)*C859/100000,""))</f>
        <v>0.5</v>
      </c>
      <c r="M859" s="215">
        <f>IF(OR(B859="",C859=""),"",IFERROR(IFERROR(INDEX(Vöruskrá!P:P,MATCH(B859,Vöruskrá!B:B,0)),0)*C859/100000,""))</f>
        <v>0</v>
      </c>
      <c r="N859" s="215">
        <f>IF(OR(B859="",C859=""),"",IFERROR(IFERROR(INDEX(Vöruskrá!Q:Q,MATCH(B859,Vöruskrá!B:B,0)),0)*C859/100000,""))</f>
        <v>0.55000000000000004</v>
      </c>
      <c r="O859" s="216">
        <f>IF(OR(B859="",C859=""),"",IFERROR(C859/1000*IFERROR(INDEX(Vöruskrá!R:R,MATCH(B859,Vöruskrá!B:B,0)),0)/1000,""))</f>
        <v>0</v>
      </c>
      <c r="P859" s="219"/>
      <c r="Q859" s="204"/>
      <c r="R859" s="6"/>
    </row>
    <row r="860" spans="1:18">
      <c r="A860" s="217"/>
      <c r="B860" s="217" t="s">
        <v>1006</v>
      </c>
      <c r="C860" s="218">
        <v>10000</v>
      </c>
      <c r="D860" s="214" t="str">
        <f>IF(B860="","",IFERROR(INDEX(Vöruskrá!F:F,MATCH(B860,Vöruskrá!B:B,0)),""))</f>
        <v>Gulrætur</v>
      </c>
      <c r="E860" s="214" t="str">
        <f>IF(B860="","",IFERROR(IF(INDEX(Vöruskrá!G:G,MATCH(B860,Vöruskrá!B:B,0))="","Engir skráðir",INDEX(Vöruskrá!G:G,MATCH(B860,Vöruskrá!B:B,0))),"Engir skráðir"))</f>
        <v>Engir skráðir</v>
      </c>
      <c r="F860" s="214">
        <f>IF(B860="","",IFERROR(INDEX(Vöruskrá!H:H,MATCH(B860,Vöruskrá!B:B,0)),""))</f>
        <v>0</v>
      </c>
      <c r="G860" s="215">
        <f>IF(OR(B860="",C860=""),"",IFERROR(IFERROR(INDEX(Vöruskrá!J:J,MATCH(B860,Vöruskrá!B:B,0)),0)*C860/100000,""))</f>
        <v>4.0999999999999996</v>
      </c>
      <c r="H860" s="215">
        <f>IF(OR(B860="",C860=""),"",IFERROR(IFERROR(INDEX(Vöruskrá!K:K,MATCH(B860,Vöruskrá!B:B,0)),0)*C860/100000,""))</f>
        <v>0.02</v>
      </c>
      <c r="I860" s="215">
        <f>IF(OR(B860="",C860=""),"",IFERROR(IFERROR(INDEX(Vöruskrá!L:L,MATCH(B860,Vöruskrá!B:B,0)),0)*C860/100000,""))</f>
        <v>0</v>
      </c>
      <c r="J860" s="215">
        <f>IF(OR(B860="",C860=""),"",IFERROR(IFERROR(INDEX(Vöruskrá!M:M,MATCH(B860,Vöruskrá!B:B,0)),0)*C860/100000,""))</f>
        <v>0.96</v>
      </c>
      <c r="K860" s="215">
        <f>IF(OR(B860="",C860=""),"",IFERROR(IFERROR(INDEX(Vöruskrá!N:N,MATCH(B860,Vöruskrá!B:B,0)),0)*C860/100000,""))</f>
        <v>0.47</v>
      </c>
      <c r="L860" s="215">
        <f>IF(OR(B860="",C860=""),"",IFERROR(IFERROR(INDEX(Vöruskrá!O:O,MATCH(B860,Vöruskrá!B:B,0)),0)*C860/100000,""))</f>
        <v>0.09</v>
      </c>
      <c r="M860" s="215">
        <f>IF(OR(B860="",C860=""),"",IFERROR(IFERROR(INDEX(Vöruskrá!P:P,MATCH(B860,Vöruskrá!B:B,0)),0)*C860/100000,""))</f>
        <v>0.01</v>
      </c>
      <c r="N860" s="215">
        <f>IF(OR(B860="",C860=""),"",IFERROR(IFERROR(INDEX(Vöruskrá!Q:Q,MATCH(B860,Vöruskrá!B:B,0)),0)*C860/100000,""))</f>
        <v>0.28000000000000003</v>
      </c>
      <c r="O860" s="216">
        <f>IF(OR(B860="",C860=""),"",IFERROR(C860/1000*IFERROR(INDEX(Vöruskrá!R:R,MATCH(B860,Vöruskrá!B:B,0)),0)/1000,""))</f>
        <v>0</v>
      </c>
      <c r="P860" s="217"/>
      <c r="Q860" s="203"/>
      <c r="R860" s="27"/>
    </row>
    <row r="861" spans="1:18">
      <c r="A861" s="219"/>
      <c r="B861" s="219" t="s">
        <v>3684</v>
      </c>
      <c r="C861" s="220">
        <v>8000</v>
      </c>
      <c r="D861" s="214">
        <f>IF(B861="","",IFERROR(INDEX(Vöruskrá!F:F,MATCH(B861,Vöruskrá!B:B,0)),""))</f>
        <v>0</v>
      </c>
      <c r="E861" s="214" t="str">
        <f>IF(B861="","",IFERROR(IF(INDEX(Vöruskrá!G:G,MATCH(B861,Vöruskrá!B:B,0))="","Engir skráðir",INDEX(Vöruskrá!G:G,MATCH(B861,Vöruskrá!B:B,0))),"Engir skráðir"))</f>
        <v>Engir skráðir</v>
      </c>
      <c r="F861" s="214">
        <f>IF(B861="","",IFERROR(INDEX(Vöruskrá!H:H,MATCH(B861,Vöruskrá!B:B,0)),""))</f>
        <v>0</v>
      </c>
      <c r="G861" s="215">
        <f>IF(OR(B861="",C861=""),"",IFERROR(IFERROR(INDEX(Vöruskrá!J:J,MATCH(B861,Vöruskrá!B:B,0)),0)*C861/100000,""))</f>
        <v>0</v>
      </c>
      <c r="H861" s="215">
        <f>IF(OR(B861="",C861=""),"",IFERROR(IFERROR(INDEX(Vöruskrá!K:K,MATCH(B861,Vöruskrá!B:B,0)),0)*C861/100000,""))</f>
        <v>0</v>
      </c>
      <c r="I861" s="215">
        <f>IF(OR(B861="",C861=""),"",IFERROR(IFERROR(INDEX(Vöruskrá!L:L,MATCH(B861,Vöruskrá!B:B,0)),0)*C861/100000,""))</f>
        <v>0</v>
      </c>
      <c r="J861" s="215">
        <f>IF(OR(B861="",C861=""),"",IFERROR(IFERROR(INDEX(Vöruskrá!M:M,MATCH(B861,Vöruskrá!B:B,0)),0)*C861/100000,""))</f>
        <v>0</v>
      </c>
      <c r="K861" s="215">
        <f>IF(OR(B861="",C861=""),"",IFERROR(IFERROR(INDEX(Vöruskrá!N:N,MATCH(B861,Vöruskrá!B:B,0)),0)*C861/100000,""))</f>
        <v>0</v>
      </c>
      <c r="L861" s="215">
        <f>IF(OR(B861="",C861=""),"",IFERROR(IFERROR(INDEX(Vöruskrá!O:O,MATCH(B861,Vöruskrá!B:B,0)),0)*C861/100000,""))</f>
        <v>0</v>
      </c>
      <c r="M861" s="215">
        <f>IF(OR(B861="",C861=""),"",IFERROR(IFERROR(INDEX(Vöruskrá!P:P,MATCH(B861,Vöruskrá!B:B,0)),0)*C861/100000,""))</f>
        <v>0</v>
      </c>
      <c r="N861" s="215">
        <f>IF(OR(B861="",C861=""),"",IFERROR(IFERROR(INDEX(Vöruskrá!Q:Q,MATCH(B861,Vöruskrá!B:B,0)),0)*C861/100000,""))</f>
        <v>0</v>
      </c>
      <c r="O861" s="216">
        <f>IF(OR(B861="",C861=""),"",IFERROR(C861/1000*IFERROR(INDEX(Vöruskrá!R:R,MATCH(B861,Vöruskrá!B:B,0)),0)/1000,""))</f>
        <v>0</v>
      </c>
      <c r="P861" s="219"/>
      <c r="Q861" s="204"/>
      <c r="R861" s="6"/>
    </row>
    <row r="862" spans="1:18">
      <c r="A862" s="217"/>
      <c r="B862" s="217" t="s">
        <v>252</v>
      </c>
      <c r="C862" s="218">
        <v>5000</v>
      </c>
      <c r="D862" s="214" t="str">
        <f>IF(B862="","",IFERROR(INDEX(Vöruskrá!F:F,MATCH(B862,Vöruskrá!B:B,0)),""))</f>
        <v>**Sellerí**</v>
      </c>
      <c r="E862" s="214" t="str">
        <f>IF(B862="","",IFERROR(IF(INDEX(Vöruskrá!G:G,MATCH(B862,Vöruskrá!B:B,0))="","Engir skráðir",INDEX(Vöruskrá!G:G,MATCH(B862,Vöruskrá!B:B,0))),"Engir skráðir"))</f>
        <v>Sellerí</v>
      </c>
      <c r="F862" s="214">
        <f>IF(B862="","",IFERROR(INDEX(Vöruskrá!H:H,MATCH(B862,Vöruskrá!B:B,0)),""))</f>
        <v>0</v>
      </c>
      <c r="G862" s="215">
        <f>IF(OR(B862="",C862=""),"",IFERROR(IFERROR(INDEX(Vöruskrá!J:J,MATCH(B862,Vöruskrá!B:B,0)),0)*C862/100000,""))</f>
        <v>0.8</v>
      </c>
      <c r="H862" s="215">
        <f>IF(OR(B862="",C862=""),"",IFERROR(IFERROR(INDEX(Vöruskrá!K:K,MATCH(B862,Vöruskrá!B:B,0)),0)*C862/100000,""))</f>
        <v>0.01</v>
      </c>
      <c r="I862" s="215">
        <f>IF(OR(B862="",C862=""),"",IFERROR(IFERROR(INDEX(Vöruskrá!L:L,MATCH(B862,Vöruskrá!B:B,0)),0)*C862/100000,""))</f>
        <v>0</v>
      </c>
      <c r="J862" s="215">
        <f>IF(OR(B862="",C862=""),"",IFERROR(IFERROR(INDEX(Vöruskrá!M:M,MATCH(B862,Vöruskrá!B:B,0)),0)*C862/100000,""))</f>
        <v>0.15</v>
      </c>
      <c r="K862" s="215">
        <f>IF(OR(B862="",C862=""),"",IFERROR(IFERROR(INDEX(Vöruskrá!N:N,MATCH(B862,Vöruskrá!B:B,0)),0)*C862/100000,""))</f>
        <v>6.5000000000000002E-2</v>
      </c>
      <c r="L862" s="215">
        <f>IF(OR(B862="",C862=""),"",IFERROR(IFERROR(INDEX(Vöruskrá!O:O,MATCH(B862,Vöruskrá!B:B,0)),0)*C862/100000,""))</f>
        <v>3.5000000000000003E-2</v>
      </c>
      <c r="M862" s="215">
        <f>IF(OR(B862="",C862=""),"",IFERROR(IFERROR(INDEX(Vöruskrá!P:P,MATCH(B862,Vöruskrá!B:B,0)),0)*C862/100000,""))</f>
        <v>5.0000000000000001E-3</v>
      </c>
      <c r="N862" s="215">
        <f>IF(OR(B862="",C862=""),"",IFERROR(IFERROR(INDEX(Vöruskrá!Q:Q,MATCH(B862,Vöruskrá!B:B,0)),0)*C862/100000,""))</f>
        <v>0.08</v>
      </c>
      <c r="O862" s="216">
        <f>IF(OR(B862="",C862=""),"",IFERROR(C862/1000*IFERROR(INDEX(Vöruskrá!R:R,MATCH(B862,Vöruskrá!B:B,0)),0)/1000,""))</f>
        <v>0</v>
      </c>
      <c r="P862" s="217"/>
      <c r="Q862" s="203"/>
      <c r="R862" s="27"/>
    </row>
    <row r="863" spans="1:18">
      <c r="A863" s="219"/>
      <c r="B863" s="219" t="s">
        <v>1010</v>
      </c>
      <c r="C863" s="220">
        <v>5000</v>
      </c>
      <c r="D863" s="214" t="str">
        <f>IF(B863="","",IFERROR(INDEX(Vöruskrá!F:F,MATCH(B863,Vöruskrá!B:B,0)),""))</f>
        <v>Laukur</v>
      </c>
      <c r="E863" s="214" t="str">
        <f>IF(B863="","",IFERROR(IF(INDEX(Vöruskrá!G:G,MATCH(B863,Vöruskrá!B:B,0))="","Engir skráðir",INDEX(Vöruskrá!G:G,MATCH(B863,Vöruskrá!B:B,0))),"Engir skráðir"))</f>
        <v>Engir skráðir</v>
      </c>
      <c r="F863" s="214">
        <f>IF(B863="","",IFERROR(INDEX(Vöruskrá!H:H,MATCH(B863,Vöruskrá!B:B,0)),""))</f>
        <v>0</v>
      </c>
      <c r="G863" s="215">
        <f>IF(OR(B863="",C863=""),"",IFERROR(IFERROR(INDEX(Vöruskrá!J:J,MATCH(B863,Vöruskrá!B:B,0)),0)*C863/100000,""))</f>
        <v>2</v>
      </c>
      <c r="H863" s="215">
        <f>IF(OR(B863="",C863=""),"",IFERROR(IFERROR(INDEX(Vöruskrá!K:K,MATCH(B863,Vöruskrá!B:B,0)),0)*C863/100000,""))</f>
        <v>5.0000000000000001E-3</v>
      </c>
      <c r="I863" s="215">
        <f>IF(OR(B863="",C863=""),"",IFERROR(IFERROR(INDEX(Vöruskrá!L:L,MATCH(B863,Vöruskrá!B:B,0)),0)*C863/100000,""))</f>
        <v>0</v>
      </c>
      <c r="J863" s="215">
        <f>IF(OR(B863="",C863=""),"",IFERROR(IFERROR(INDEX(Vöruskrá!M:M,MATCH(B863,Vöruskrá!B:B,0)),0)*C863/100000,""))</f>
        <v>0.46500000000000002</v>
      </c>
      <c r="K863" s="215">
        <f>IF(OR(B863="",C863=""),"",IFERROR(IFERROR(INDEX(Vöruskrá!N:N,MATCH(B863,Vöruskrá!B:B,0)),0)*C863/100000,""))</f>
        <v>0.21</v>
      </c>
      <c r="L863" s="215">
        <f>IF(OR(B863="",C863=""),"",IFERROR(IFERROR(INDEX(Vöruskrá!O:O,MATCH(B863,Vöruskrá!B:B,0)),0)*C863/100000,""))</f>
        <v>5.5E-2</v>
      </c>
      <c r="M863" s="215">
        <f>IF(OR(B863="",C863=""),"",IFERROR(IFERROR(INDEX(Vöruskrá!P:P,MATCH(B863,Vöruskrá!B:B,0)),0)*C863/100000,""))</f>
        <v>0</v>
      </c>
      <c r="N863" s="215">
        <f>IF(OR(B863="",C863=""),"",IFERROR(IFERROR(INDEX(Vöruskrá!Q:Q,MATCH(B863,Vöruskrá!B:B,0)),0)*C863/100000,""))</f>
        <v>8.5000000000000006E-2</v>
      </c>
      <c r="O863" s="216">
        <f>IF(OR(B863="",C863=""),"",IFERROR(C863/1000*IFERROR(INDEX(Vöruskrá!R:R,MATCH(B863,Vöruskrá!B:B,0)),0)/1000,""))</f>
        <v>0</v>
      </c>
      <c r="P863" s="219"/>
      <c r="Q863" s="204"/>
      <c r="R863" s="6"/>
    </row>
    <row r="864" spans="1:18">
      <c r="A864" s="217"/>
      <c r="B864" s="217" t="s">
        <v>1020</v>
      </c>
      <c r="C864" s="218">
        <v>22500</v>
      </c>
      <c r="D864" s="214" t="str">
        <f>IF(B864="","",IFERROR(INDEX(Vöruskrá!F:F,MATCH(B864,Vöruskrá!B:B,0)),""))</f>
        <v>Vatn</v>
      </c>
      <c r="E864" s="214" t="str">
        <f>IF(B864="","",IFERROR(IF(INDEX(Vöruskrá!G:G,MATCH(B864,Vöruskrá!B:B,0))="","Engir skráðir",INDEX(Vöruskrá!G:G,MATCH(B864,Vöruskrá!B:B,0))),"Engir skráðir"))</f>
        <v>Engir skráðir</v>
      </c>
      <c r="F864" s="214">
        <f>IF(B864="","",IFERROR(INDEX(Vöruskrá!H:H,MATCH(B864,Vöruskrá!B:B,0)),""))</f>
        <v>0</v>
      </c>
      <c r="G864" s="215">
        <f>IF(OR(B864="",C864=""),"",IFERROR(IFERROR(INDEX(Vöruskrá!J:J,MATCH(B864,Vöruskrá!B:B,0)),0)*C864/100000,""))</f>
        <v>0</v>
      </c>
      <c r="H864" s="215">
        <f>IF(OR(B864="",C864=""),"",IFERROR(IFERROR(INDEX(Vöruskrá!K:K,MATCH(B864,Vöruskrá!B:B,0)),0)*C864/100000,""))</f>
        <v>0</v>
      </c>
      <c r="I864" s="215">
        <f>IF(OR(B864="",C864=""),"",IFERROR(IFERROR(INDEX(Vöruskrá!L:L,MATCH(B864,Vöruskrá!B:B,0)),0)*C864/100000,""))</f>
        <v>0</v>
      </c>
      <c r="J864" s="215">
        <f>IF(OR(B864="",C864=""),"",IFERROR(IFERROR(INDEX(Vöruskrá!M:M,MATCH(B864,Vöruskrá!B:B,0)),0)*C864/100000,""))</f>
        <v>0</v>
      </c>
      <c r="K864" s="215">
        <f>IF(OR(B864="",C864=""),"",IFERROR(IFERROR(INDEX(Vöruskrá!N:N,MATCH(B864,Vöruskrá!B:B,0)),0)*C864/100000,""))</f>
        <v>0</v>
      </c>
      <c r="L864" s="215">
        <f>IF(OR(B864="",C864=""),"",IFERROR(IFERROR(INDEX(Vöruskrá!O:O,MATCH(B864,Vöruskrá!B:B,0)),0)*C864/100000,""))</f>
        <v>0</v>
      </c>
      <c r="M864" s="215">
        <f>IF(OR(B864="",C864=""),"",IFERROR(IFERROR(INDEX(Vöruskrá!P:P,MATCH(B864,Vöruskrá!B:B,0)),0)*C864/100000,""))</f>
        <v>0</v>
      </c>
      <c r="N864" s="215">
        <f>IF(OR(B864="",C864=""),"",IFERROR(IFERROR(INDEX(Vöruskrá!Q:Q,MATCH(B864,Vöruskrá!B:B,0)),0)*C864/100000,""))</f>
        <v>0</v>
      </c>
      <c r="O864" s="216">
        <f>IF(OR(B864="",C864=""),"",IFERROR(C864/1000*IFERROR(INDEX(Vöruskrá!R:R,MATCH(B864,Vöruskrá!B:B,0)),0)/1000,""))</f>
        <v>0</v>
      </c>
      <c r="P864" s="217"/>
      <c r="Q864" s="203"/>
      <c r="R864" s="27"/>
    </row>
    <row r="865" spans="1:18">
      <c r="A865" s="219"/>
      <c r="B865" s="219" t="s">
        <v>789</v>
      </c>
      <c r="C865" s="220">
        <v>3000</v>
      </c>
      <c r="D865" s="214" t="str">
        <f>IF(B865="","",IFERROR(INDEX(Vöruskrá!F:F,MATCH(B865,Vöruskrá!B:B,0)),""))</f>
        <v>Nautakraftur (vatn, nautakraftur, nautafeiti), umbreytt tapiókasterkja, bragðefni, salt, glúkósasíróp, sykur, hrísgrjónamjöl, litarefni (karamellusykur E150), kartöflusterkja, maísmjöl, repjuolía, maltódextrín, gerextrakt, jurt.</v>
      </c>
      <c r="E865" s="214" t="str">
        <f>IF(B865="","",IFERROR(IF(INDEX(Vöruskrá!G:G,MATCH(B865,Vöruskrá!B:B,0))="","Engir skráðir",INDEX(Vöruskrá!G:G,MATCH(B865,Vöruskrá!B:B,0))),"Engir skráðir"))</f>
        <v>Engir skráðir</v>
      </c>
      <c r="F865" s="214">
        <f>IF(B865="","",IFERROR(INDEX(Vöruskrá!H:H,MATCH(B865,Vöruskrá!B:B,0)),""))</f>
        <v>0</v>
      </c>
      <c r="G865" s="215">
        <f>IF(OR(B865="",C865=""),"",IFERROR(IFERROR(INDEX(Vöruskrá!J:J,MATCH(B865,Vöruskrá!B:B,0)),0)*C865/100000,""))</f>
        <v>10.83</v>
      </c>
      <c r="H865" s="215">
        <f>IF(OR(B865="",C865=""),"",IFERROR(IFERROR(INDEX(Vöruskrá!K:K,MATCH(B865,Vöruskrá!B:B,0)),0)*C865/100000,""))</f>
        <v>0.25800000000000001</v>
      </c>
      <c r="I865" s="215">
        <f>IF(OR(B865="",C865=""),"",IFERROR(IFERROR(INDEX(Vöruskrá!L:L,MATCH(B865,Vöruskrá!B:B,0)),0)*C865/100000,""))</f>
        <v>0.108</v>
      </c>
      <c r="J865" s="215">
        <f>IF(OR(B865="",C865=""),"",IFERROR(IFERROR(INDEX(Vöruskrá!M:M,MATCH(B865,Vöruskrá!B:B,0)),0)*C865/100000,""))</f>
        <v>1.9590000000000001</v>
      </c>
      <c r="K865" s="215">
        <f>IF(OR(B865="",C865=""),"",IFERROR(IFERROR(INDEX(Vöruskrá!N:N,MATCH(B865,Vöruskrá!B:B,0)),0)*C865/100000,""))</f>
        <v>0.12</v>
      </c>
      <c r="L865" s="215">
        <f>IF(OR(B865="",C865=""),"",IFERROR(IFERROR(INDEX(Vöruskrá!O:O,MATCH(B865,Vöruskrá!B:B,0)),0)*C865/100000,""))</f>
        <v>0.16800000000000001</v>
      </c>
      <c r="M865" s="215">
        <f>IF(OR(B865="",C865=""),"",IFERROR(IFERROR(INDEX(Vöruskrá!P:P,MATCH(B865,Vöruskrá!B:B,0)),0)*C865/100000,""))</f>
        <v>0.33900000000000002</v>
      </c>
      <c r="N865" s="215">
        <f>IF(OR(B865="",C865=""),"",IFERROR(IFERROR(INDEX(Vöruskrá!Q:Q,MATCH(B865,Vöruskrá!B:B,0)),0)*C865/100000,""))</f>
        <v>8.9999999999999993E-3</v>
      </c>
      <c r="O865" s="216">
        <f>IF(OR(B865="",C865=""),"",IFERROR(C865/1000*IFERROR(INDEX(Vöruskrá!R:R,MATCH(B865,Vöruskrá!B:B,0)),0)/1000,""))</f>
        <v>0</v>
      </c>
      <c r="P865" s="219"/>
      <c r="Q865" s="204"/>
      <c r="R865" s="6"/>
    </row>
    <row r="866" spans="1:18">
      <c r="A866" s="217"/>
      <c r="B866" s="217" t="s">
        <v>299</v>
      </c>
      <c r="C866" s="218">
        <v>700</v>
      </c>
      <c r="D866" s="214" t="str">
        <f>IF(B866="","",IFERROR(INDEX(Vöruskrá!F:F,MATCH(B866,Vöruskrá!B:B,0)),""))</f>
        <v>Salt (salt, kekkjavarnarefni E535, lyftiefni E500).</v>
      </c>
      <c r="E866" s="214" t="str">
        <f>IF(B866="","",IFERROR(IF(INDEX(Vöruskrá!G:G,MATCH(B866,Vöruskrá!B:B,0))="","Engir skráðir",INDEX(Vöruskrá!G:G,MATCH(B866,Vöruskrá!B:B,0))),"Engir skráðir"))</f>
        <v>Engir skráðir</v>
      </c>
      <c r="F866" s="214" t="str">
        <f>IF(B866="","",IFERROR(INDEX(Vöruskrá!H:H,MATCH(B866,Vöruskrá!B:B,0)),""))</f>
        <v>Framleitt á svæði þar sem unnið er með mjólk, glúten, egg, sesam, sellerí, soja og sinnep.</v>
      </c>
      <c r="G866" s="215">
        <f>IF(OR(B866="",C866=""),"",IFERROR(IFERROR(INDEX(Vöruskrá!J:J,MATCH(B866,Vöruskrá!B:B,0)),0)*C866/100000,""))</f>
        <v>0</v>
      </c>
      <c r="H866" s="215">
        <f>IF(OR(B866="",C866=""),"",IFERROR(IFERROR(INDEX(Vöruskrá!K:K,MATCH(B866,Vöruskrá!B:B,0)),0)*C866/100000,""))</f>
        <v>0</v>
      </c>
      <c r="I866" s="215">
        <f>IF(OR(B866="",C866=""),"",IFERROR(IFERROR(INDEX(Vöruskrá!L:L,MATCH(B866,Vöruskrá!B:B,0)),0)*C866/100000,""))</f>
        <v>0</v>
      </c>
      <c r="J866" s="215">
        <f>IF(OR(B866="",C866=""),"",IFERROR(IFERROR(INDEX(Vöruskrá!M:M,MATCH(B866,Vöruskrá!B:B,0)),0)*C866/100000,""))</f>
        <v>0</v>
      </c>
      <c r="K866" s="215">
        <f>IF(OR(B866="",C866=""),"",IFERROR(IFERROR(INDEX(Vöruskrá!N:N,MATCH(B866,Vöruskrá!B:B,0)),0)*C866/100000,""))</f>
        <v>0</v>
      </c>
      <c r="L866" s="215">
        <f>IF(OR(B866="",C866=""),"",IFERROR(IFERROR(INDEX(Vöruskrá!O:O,MATCH(B866,Vöruskrá!B:B,0)),0)*C866/100000,""))</f>
        <v>0</v>
      </c>
      <c r="M866" s="215">
        <f>IF(OR(B866="",C866=""),"",IFERROR(IFERROR(INDEX(Vöruskrá!P:P,MATCH(B866,Vöruskrá!B:B,0)),0)*C866/100000,""))</f>
        <v>0.7</v>
      </c>
      <c r="N866" s="215">
        <f>IF(OR(B866="",C866=""),"",IFERROR(IFERROR(INDEX(Vöruskrá!Q:Q,MATCH(B866,Vöruskrá!B:B,0)),0)*C866/100000,""))</f>
        <v>0</v>
      </c>
      <c r="O866" s="216">
        <f>IF(OR(B866="",C866=""),"",IFERROR(C866/1000*IFERROR(INDEX(Vöruskrá!R:R,MATCH(B866,Vöruskrá!B:B,0)),0)/1000,""))</f>
        <v>0</v>
      </c>
      <c r="P866" s="217"/>
      <c r="Q866" s="203"/>
      <c r="R866" s="27"/>
    </row>
    <row r="867" spans="1:18">
      <c r="A867" s="219"/>
      <c r="B867" s="219" t="s">
        <v>819</v>
      </c>
      <c r="C867" s="220">
        <v>300</v>
      </c>
      <c r="D867" s="214" t="str">
        <f>IF(B867="","",IFERROR(INDEX(Vöruskrá!F:F,MATCH(B867,Vöruskrá!B:B,0)),""))</f>
        <v>Svartur pipar 100% (Piper nigrum), hitaþurrkað.</v>
      </c>
      <c r="E867" s="214" t="str">
        <f>IF(B867="","",IFERROR(IF(INDEX(Vöruskrá!G:G,MATCH(B867,Vöruskrá!B:B,0))="","Engir skráðir",INDEX(Vöruskrá!G:G,MATCH(B867,Vöruskrá!B:B,0))),"Engir skráðir"))</f>
        <v>Engir skráðir</v>
      </c>
      <c r="F867" s="214" t="str">
        <f>IF(B867="","",IFERROR(INDEX(Vöruskrá!H:H,MATCH(B867,Vöruskrá!B:B,0)),""))</f>
        <v>Framleitt á svæði þar sem unnið er með glúten, fisk, krabbadýr, lindýr, mjólk, soja, sellerí, sinnep og sesam.</v>
      </c>
      <c r="G867" s="215">
        <f>IF(OR(B867="",C867=""),"",IFERROR(IFERROR(INDEX(Vöruskrá!J:J,MATCH(B867,Vöruskrá!B:B,0)),0)*C867/100000,""))</f>
        <v>1.1579999999999999</v>
      </c>
      <c r="H867" s="215">
        <f>IF(OR(B867="",C867=""),"",IFERROR(IFERROR(INDEX(Vöruskrá!K:K,MATCH(B867,Vöruskrá!B:B,0)),0)*C867/100000,""))</f>
        <v>9.9000000000000008E-3</v>
      </c>
      <c r="I867" s="215">
        <f>IF(OR(B867="",C867=""),"",IFERROR(IFERROR(INDEX(Vöruskrá!L:L,MATCH(B867,Vöruskrá!B:B,0)),0)*C867/100000,""))</f>
        <v>3.0000000000000001E-3</v>
      </c>
      <c r="J867" s="215">
        <f>IF(OR(B867="",C867=""),"",IFERROR(IFERROR(INDEX(Vöruskrá!M:M,MATCH(B867,Vöruskrá!B:B,0)),0)*C867/100000,""))</f>
        <v>0.19500000000000001</v>
      </c>
      <c r="K867" s="215">
        <f>IF(OR(B867="",C867=""),"",IFERROR(IFERROR(INDEX(Vöruskrá!N:N,MATCH(B867,Vöruskrá!B:B,0)),0)*C867/100000,""))</f>
        <v>1.8E-3</v>
      </c>
      <c r="L867" s="215">
        <f>IF(OR(B867="",C867=""),"",IFERROR(IFERROR(INDEX(Vöruskrá!O:O,MATCH(B867,Vöruskrá!B:B,0)),0)*C867/100000,""))</f>
        <v>3.3000000000000002E-2</v>
      </c>
      <c r="M867" s="215">
        <f>IF(OR(B867="",C867=""),"",IFERROR(IFERROR(INDEX(Vöruskrá!P:P,MATCH(B867,Vöruskrá!B:B,0)),0)*C867/100000,""))</f>
        <v>2.9999999999999997E-4</v>
      </c>
      <c r="N867" s="215">
        <f>IF(OR(B867="",C867=""),"",IFERROR(IFERROR(INDEX(Vöruskrá!Q:Q,MATCH(B867,Vöruskrá!B:B,0)),0)*C867/100000,""))</f>
        <v>0</v>
      </c>
      <c r="O867" s="216">
        <f>IF(OR(B867="",C867=""),"",IFERROR(C867/1000*IFERROR(INDEX(Vöruskrá!R:R,MATCH(B867,Vöruskrá!B:B,0)),0)/1000,""))</f>
        <v>0</v>
      </c>
      <c r="P867" s="219"/>
      <c r="Q867" s="204"/>
      <c r="R867" s="6"/>
    </row>
    <row r="868" spans="1:18">
      <c r="A868" s="217"/>
      <c r="B868" s="217" t="s">
        <v>808</v>
      </c>
      <c r="C868" s="218">
        <v>100</v>
      </c>
      <c r="D868" s="214" t="str">
        <f>IF(B868="","",IFERROR(INDEX(Vöruskrá!F:F,MATCH(B868,Vöruskrá!B:B,0)),""))</f>
        <v>Lárviðarlauf 100% (Laurus nobilis).</v>
      </c>
      <c r="E868" s="214" t="str">
        <f>IF(B868="","",IFERROR(IF(INDEX(Vöruskrá!G:G,MATCH(B868,Vöruskrá!B:B,0))="","Engir skráðir",INDEX(Vöruskrá!G:G,MATCH(B868,Vöruskrá!B:B,0))),"Engir skráðir"))</f>
        <v>Engir skráðir</v>
      </c>
      <c r="F868" s="214" t="str">
        <f>IF(B868="","",IFERROR(INDEX(Vöruskrá!H:H,MATCH(B868,Vöruskrá!B:B,0)),""))</f>
        <v>Framleitt á svæði þar sem unnið er með glúten, fisk, krabbadýr, lindýr, mjólk, soja, sellerí, sinnep og sesam.</v>
      </c>
      <c r="G868" s="215">
        <f>IF(OR(B868="",C868=""),"",IFERROR(IFERROR(INDEX(Vöruskrá!J:J,MATCH(B868,Vöruskrá!B:B,0)),0)*C868/100000,""))</f>
        <v>0.35299999999999998</v>
      </c>
      <c r="H868" s="215">
        <f>IF(OR(B868="",C868=""),"",IFERROR(IFERROR(INDEX(Vöruskrá!K:K,MATCH(B868,Vöruskrá!B:B,0)),0)*C868/100000,""))</f>
        <v>8.3999999999999995E-3</v>
      </c>
      <c r="I868" s="215">
        <f>IF(OR(B868="",C868=""),"",IFERROR(IFERROR(INDEX(Vöruskrá!L:L,MATCH(B868,Vöruskrá!B:B,0)),0)*C868/100000,""))</f>
        <v>2.2999999999999995E-3</v>
      </c>
      <c r="J868" s="215">
        <f>IF(OR(B868="",C868=""),"",IFERROR(IFERROR(INDEX(Vöruskrá!M:M,MATCH(B868,Vöruskrá!B:B,0)),0)*C868/100000,""))</f>
        <v>4.9000000000000002E-2</v>
      </c>
      <c r="K868" s="215">
        <f>IF(OR(B868="",C868=""),"",IFERROR(IFERROR(INDEX(Vöruskrá!N:N,MATCH(B868,Vöruskrá!B:B,0)),0)*C868/100000,""))</f>
        <v>0</v>
      </c>
      <c r="L868" s="215">
        <f>IF(OR(B868="",C868=""),"",IFERROR(IFERROR(INDEX(Vöruskrá!O:O,MATCH(B868,Vöruskrá!B:B,0)),0)*C868/100000,""))</f>
        <v>7.6E-3</v>
      </c>
      <c r="M868" s="215">
        <f>IF(OR(B868="",C868=""),"",IFERROR(IFERROR(INDEX(Vöruskrá!P:P,MATCH(B868,Vöruskrá!B:B,0)),0)*C868/100000,""))</f>
        <v>1E-4</v>
      </c>
      <c r="N868" s="215">
        <f>IF(OR(B868="",C868=""),"",IFERROR(IFERROR(INDEX(Vöruskrá!Q:Q,MATCH(B868,Vöruskrá!B:B,0)),0)*C868/100000,""))</f>
        <v>0</v>
      </c>
      <c r="O868" s="216">
        <f>IF(OR(B868="",C868=""),"",IFERROR(C868/1000*IFERROR(INDEX(Vöruskrá!R:R,MATCH(B868,Vöruskrá!B:B,0)),0)/1000,""))</f>
        <v>0</v>
      </c>
      <c r="P868" s="217"/>
      <c r="Q868" s="203"/>
      <c r="R868" s="27"/>
    </row>
    <row r="869" spans="1:18">
      <c r="A869" s="219"/>
      <c r="B869" s="219" t="s">
        <v>823</v>
      </c>
      <c r="C869" s="220">
        <v>400</v>
      </c>
      <c r="D869" s="214" t="str">
        <f>IF(B869="","",IFERROR(INDEX(Vöruskrá!F:F,MATCH(B869,Vöruskrá!B:B,0)),""))</f>
        <v>Tímian 100% (Thymus vulgaris L.).</v>
      </c>
      <c r="E869" s="214" t="str">
        <f>IF(B869="","",IFERROR(IF(INDEX(Vöruskrá!G:G,MATCH(B869,Vöruskrá!B:B,0))="","Engir skráðir",INDEX(Vöruskrá!G:G,MATCH(B869,Vöruskrá!B:B,0))),"Engir skráðir"))</f>
        <v>Engir skráðir</v>
      </c>
      <c r="F869" s="214" t="str">
        <f>IF(B869="","",IFERROR(INDEX(Vöruskrá!H:H,MATCH(B869,Vöruskrá!B:B,0)),""))</f>
        <v>Framleitt á svæði þar sem unnið er með glúten, fisk, krabbadýr, lindýr, mjólk, soja, sellerí, sinnep og sesam.</v>
      </c>
      <c r="G869" s="215">
        <f>IF(OR(B869="",C869=""),"",IFERROR(IFERROR(INDEX(Vöruskrá!J:J,MATCH(B869,Vöruskrá!B:B,0)),0)*C869/100000,""))</f>
        <v>1.1399999999999999</v>
      </c>
      <c r="H869" s="215">
        <f>IF(OR(B869="",C869=""),"",IFERROR(IFERROR(INDEX(Vöruskrá!K:K,MATCH(B869,Vöruskrá!B:B,0)),0)*C869/100000,""))</f>
        <v>2.9600000000000001E-2</v>
      </c>
      <c r="I869" s="215">
        <f>IF(OR(B869="",C869=""),"",IFERROR(IFERROR(INDEX(Vöruskrá!L:L,MATCH(B869,Vöruskrá!B:B,0)),0)*C869/100000,""))</f>
        <v>1.0800000000000001E-2</v>
      </c>
      <c r="J869" s="215">
        <f>IF(OR(B869="",C869=""),"",IFERROR(IFERROR(INDEX(Vöruskrá!M:M,MATCH(B869,Vöruskrá!B:B,0)),0)*C869/100000,""))</f>
        <v>0.108</v>
      </c>
      <c r="K869" s="215">
        <f>IF(OR(B869="",C869=""),"",IFERROR(IFERROR(INDEX(Vöruskrá!N:N,MATCH(B869,Vöruskrá!B:B,0)),0)*C869/100000,""))</f>
        <v>6.7999999999999996E-3</v>
      </c>
      <c r="L869" s="215">
        <f>IF(OR(B869="",C869=""),"",IFERROR(IFERROR(INDEX(Vöruskrá!O:O,MATCH(B869,Vöruskrá!B:B,0)),0)*C869/100000,""))</f>
        <v>3.6400000000000002E-2</v>
      </c>
      <c r="M869" s="215">
        <f>IF(OR(B869="",C869=""),"",IFERROR(IFERROR(INDEX(Vöruskrá!P:P,MATCH(B869,Vöruskrá!B:B,0)),0)*C869/100000,""))</f>
        <v>4.0000000000000002E-4</v>
      </c>
      <c r="N869" s="215">
        <f>IF(OR(B869="",C869=""),"",IFERROR(IFERROR(INDEX(Vöruskrá!Q:Q,MATCH(B869,Vöruskrá!B:B,0)),0)*C869/100000,""))</f>
        <v>0</v>
      </c>
      <c r="O869" s="216">
        <f>IF(OR(B869="",C869=""),"",IFERROR(C869/1000*IFERROR(INDEX(Vöruskrá!R:R,MATCH(B869,Vöruskrá!B:B,0)),0)/1000,""))</f>
        <v>0</v>
      </c>
      <c r="P869" s="219"/>
      <c r="Q869" s="204"/>
      <c r="R869" s="6"/>
    </row>
    <row r="870" spans="1:18" ht="26">
      <c r="A870" s="176" t="s">
        <v>3823</v>
      </c>
      <c r="B870" s="176"/>
      <c r="C870" s="177"/>
      <c r="D870" s="211" t="str">
        <f>_xlfn.TEXTJOIN(" | ",TRUE,D871:D883)</f>
        <v>0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0 | Tómatar | Salt (salt, kekkjavarnarefni E535, lyftiefni E500). | Repjuolía | 0</v>
      </c>
      <c r="E870" s="211" t="str" cm="1">
        <f t="array" ref="E870">IFERROR(_xlfn.TEXTJOIN(", ",TRUE,_xlfn.UNIQUE(_xlfn._xlws.FILTER(E871:E883,(E871:E883&lt;&gt;"Engir skráðir")*(E871:E883&lt;&gt;"")))),"Engir skráðir")</f>
        <v>Engir skráðir</v>
      </c>
      <c r="F870" s="211"/>
      <c r="G870" s="212">
        <f>IFERROR(SUM(G871:G883)/(SUM($C$871:$C$883)/100000),"")</f>
        <v>128.57575757575756</v>
      </c>
      <c r="H870" s="212">
        <f>IFERROR(SUM(H871:H883)/(SUM($C$871:$C$883)/100000),"")</f>
        <v>4.5338383838383844</v>
      </c>
      <c r="I870" s="212">
        <f>IFERROR(SUM(I871:I883)/(SUM($C$871:$C$883)/100000),"")</f>
        <v>2.0833333333333335</v>
      </c>
      <c r="J870" s="212">
        <f>IFERROR(SUM(J871:J883)/(SUM($C$871:$C$883)/100000),"")</f>
        <v>20.184848484848491</v>
      </c>
      <c r="K870" s="212">
        <f>IFERROR(SUM(K871:K883)/(SUM($C$871:$C$883)/100000),"")</f>
        <v>6.367676767676766</v>
      </c>
      <c r="L870" s="212">
        <f>IFERROR(SUM(L871:L883)/(SUM($C$871:$C$883)/100000),"")</f>
        <v>3.3989898989898992</v>
      </c>
      <c r="M870" s="212">
        <f>IFERROR(SUM(M871:M883)/(SUM($C$871:$C$883)/100000),"")</f>
        <v>17.985353535353539</v>
      </c>
      <c r="N870" s="212">
        <f>IFERROR(SUM(N871:N883)/(SUM($C$871:$C$883)/100000),"")</f>
        <v>0.86111111111111116</v>
      </c>
      <c r="O870" s="213" t="str">
        <f>IF(OR(B870="",C870=""),"",IFERROR(C870/1000*IFERROR(INDEX(Vöruskrá!R:R,MATCH(B870,Vöruskrá!B:B,0)),0)/1000,""))</f>
        <v/>
      </c>
      <c r="P870" s="176" t="s">
        <v>3824</v>
      </c>
      <c r="Q870" s="203"/>
      <c r="R870" s="27"/>
    </row>
    <row r="871" spans="1:18">
      <c r="A871" s="217"/>
      <c r="B871" s="217" t="s">
        <v>3662</v>
      </c>
      <c r="C871" s="218">
        <v>20000</v>
      </c>
      <c r="D871" s="214">
        <f>IF(B871="","",IFERROR(INDEX(Vöruskrá!F:F,MATCH(B871,Vöruskrá!B:B,0)),""))</f>
        <v>0</v>
      </c>
      <c r="E871" s="214" t="str">
        <f>IF(B871="","",IFERROR(IF(INDEX(Vöruskrá!G:G,MATCH(B871,Vöruskrá!B:B,0))="","Engir skráðir",INDEX(Vöruskrá!G:G,MATCH(B871,Vöruskrá!B:B,0))),"Engir skráðir"))</f>
        <v>Engir skráðir</v>
      </c>
      <c r="F871" s="214">
        <f>IF(B871="","",IFERROR(INDEX(Vöruskrá!H:H,MATCH(B871,Vöruskrá!B:B,0)),""))</f>
        <v>0</v>
      </c>
      <c r="G871" s="215">
        <f>IF(OR(B871="",C871=""),"",IFERROR(IFERROR(INDEX(Vöruskrá!J:J,MATCH(B871,Vöruskrá!B:B,0)),0)*C871/100000,""))</f>
        <v>0</v>
      </c>
      <c r="H871" s="215">
        <f>IF(OR(B871="",C871=""),"",IFERROR(IFERROR(INDEX(Vöruskrá!K:K,MATCH(B871,Vöruskrá!B:B,0)),0)*C871/100000,""))</f>
        <v>0</v>
      </c>
      <c r="I871" s="215">
        <f>IF(OR(B871="",C871=""),"",IFERROR(IFERROR(INDEX(Vöruskrá!L:L,MATCH(B871,Vöruskrá!B:B,0)),0)*C871/100000,""))</f>
        <v>0</v>
      </c>
      <c r="J871" s="215">
        <f>IF(OR(B871="",C871=""),"",IFERROR(IFERROR(INDEX(Vöruskrá!M:M,MATCH(B871,Vöruskrá!B:B,0)),0)*C871/100000,""))</f>
        <v>0</v>
      </c>
      <c r="K871" s="215">
        <f>IF(OR(B871="",C871=""),"",IFERROR(IFERROR(INDEX(Vöruskrá!N:N,MATCH(B871,Vöruskrá!B:B,0)),0)*C871/100000,""))</f>
        <v>0</v>
      </c>
      <c r="L871" s="215">
        <f>IF(OR(B871="",C871=""),"",IFERROR(IFERROR(INDEX(Vöruskrá!O:O,MATCH(B871,Vöruskrá!B:B,0)),0)*C871/100000,""))</f>
        <v>0</v>
      </c>
      <c r="M871" s="215">
        <f>IF(OR(B871="",C871=""),"",IFERROR(IFERROR(INDEX(Vöruskrá!P:P,MATCH(B871,Vöruskrá!B:B,0)),0)*C871/100000,""))</f>
        <v>0</v>
      </c>
      <c r="N871" s="215">
        <f>IF(OR(B871="",C871=""),"",IFERROR(IFERROR(INDEX(Vöruskrá!Q:Q,MATCH(B871,Vöruskrá!B:B,0)),0)*C871/100000,""))</f>
        <v>0</v>
      </c>
      <c r="O871" s="216">
        <f>IF(OR(B871="",C871=""),"",IFERROR(C871/1000*IFERROR(INDEX(Vöruskrá!R:R,MATCH(B871,Vöruskrá!B:B,0)),0)/1000,""))</f>
        <v>0</v>
      </c>
      <c r="P871" s="217"/>
      <c r="Q871" s="204"/>
      <c r="R871" s="6"/>
    </row>
    <row r="872" spans="1:18">
      <c r="A872" s="219"/>
      <c r="B872" s="219" t="s">
        <v>743</v>
      </c>
      <c r="C872" s="220">
        <v>15000</v>
      </c>
      <c r="D872" s="214" t="str">
        <f>IF(B872="","",IFERROR(INDEX(Vöruskrá!F:F,MATCH(B872,Vöruskrá!B:B,0)),""))</f>
        <v>Tómatar 100%.</v>
      </c>
      <c r="E872" s="214" t="str">
        <f>IF(B872="","",IFERROR(IF(INDEX(Vöruskrá!G:G,MATCH(B872,Vöruskrá!B:B,0))="","Engir skráðir",INDEX(Vöruskrá!G:G,MATCH(B872,Vöruskrá!B:B,0))),"Engir skráðir"))</f>
        <v>Engir skráðir</v>
      </c>
      <c r="F872" s="214">
        <f>IF(B872="","",IFERROR(INDEX(Vöruskrá!H:H,MATCH(B872,Vöruskrá!B:B,0)),""))</f>
        <v>0</v>
      </c>
      <c r="G872" s="215">
        <f>IF(OR(B872="",C872=""),"",IFERROR(IFERROR(INDEX(Vöruskrá!J:J,MATCH(B872,Vöruskrá!B:B,0)),0)*C872/100000,""))</f>
        <v>4.2</v>
      </c>
      <c r="H872" s="215">
        <f>IF(OR(B872="",C872=""),"",IFERROR(IFERROR(INDEX(Vöruskrá!K:K,MATCH(B872,Vöruskrá!B:B,0)),0)*C872/100000,""))</f>
        <v>1.4999999999999999E-2</v>
      </c>
      <c r="I872" s="215">
        <f>IF(OR(B872="",C872=""),"",IFERROR(IFERROR(INDEX(Vöruskrá!L:L,MATCH(B872,Vöruskrá!B:B,0)),0)*C872/100000,""))</f>
        <v>0</v>
      </c>
      <c r="J872" s="215">
        <f>IF(OR(B872="",C872=""),"",IFERROR(IFERROR(INDEX(Vöruskrá!M:M,MATCH(B872,Vöruskrá!B:B,0)),0)*C872/100000,""))</f>
        <v>0.75</v>
      </c>
      <c r="K872" s="215">
        <f>IF(OR(B872="",C872=""),"",IFERROR(IFERROR(INDEX(Vöruskrá!N:N,MATCH(B872,Vöruskrá!B:B,0)),0)*C872/100000,""))</f>
        <v>0.51</v>
      </c>
      <c r="L872" s="215">
        <f>IF(OR(B872="",C872=""),"",IFERROR(IFERROR(INDEX(Vöruskrá!O:O,MATCH(B872,Vöruskrá!B:B,0)),0)*C872/100000,""))</f>
        <v>0.22500000000000001</v>
      </c>
      <c r="M872" s="215">
        <f>IF(OR(B872="",C872=""),"",IFERROR(IFERROR(INDEX(Vöruskrá!P:P,MATCH(B872,Vöruskrá!B:B,0)),0)*C872/100000,""))</f>
        <v>0</v>
      </c>
      <c r="N872" s="215">
        <f>IF(OR(B872="",C872=""),"",IFERROR(IFERROR(INDEX(Vöruskrá!Q:Q,MATCH(B872,Vöruskrá!B:B,0)),0)*C872/100000,""))</f>
        <v>0</v>
      </c>
      <c r="O872" s="216">
        <f>IF(OR(B872="",C872=""),"",IFERROR(C872/1000*IFERROR(INDEX(Vöruskrá!R:R,MATCH(B872,Vöruskrá!B:B,0)),0)/1000,""))</f>
        <v>0</v>
      </c>
      <c r="P872" s="219"/>
      <c r="Q872" s="203"/>
      <c r="R872" s="27"/>
    </row>
    <row r="873" spans="1:18">
      <c r="A873" s="217"/>
      <c r="B873" s="217" t="s">
        <v>335</v>
      </c>
      <c r="C873" s="218">
        <v>10000</v>
      </c>
      <c r="D873" s="214" t="str">
        <f>IF(B873="","",IFERROR(INDEX(Vöruskrá!F:F,MATCH(B873,Vöruskrá!B:B,0)),""))</f>
        <v>Kókosmjólk, vatn, gúargúmmí.</v>
      </c>
      <c r="E873" s="214" t="str">
        <f>IF(B873="","",IFERROR(IF(INDEX(Vöruskrá!G:G,MATCH(B873,Vöruskrá!B:B,0))="","Engir skráðir",INDEX(Vöruskrá!G:G,MATCH(B873,Vöruskrá!B:B,0))),"Engir skráðir"))</f>
        <v>Engir skráðir</v>
      </c>
      <c r="F873" s="214">
        <f>IF(B873="","",IFERROR(INDEX(Vöruskrá!H:H,MATCH(B873,Vöruskrá!B:B,0)),""))</f>
        <v>0</v>
      </c>
      <c r="G873" s="215">
        <f>IF(OR(B873="",C873=""),"",IFERROR(IFERROR(INDEX(Vöruskrá!J:J,MATCH(B873,Vöruskrá!B:B,0)),0)*C873/100000,""))</f>
        <v>18.100000000000001</v>
      </c>
      <c r="H873" s="215">
        <f>IF(OR(B873="",C873=""),"",IFERROR(IFERROR(INDEX(Vöruskrá!K:K,MATCH(B873,Vöruskrá!B:B,0)),0)*C873/100000,""))</f>
        <v>1.8</v>
      </c>
      <c r="I873" s="215">
        <f>IF(OR(B873="",C873=""),"",IFERROR(IFERROR(INDEX(Vöruskrá!L:L,MATCH(B873,Vöruskrá!B:B,0)),0)*C873/100000,""))</f>
        <v>1.53</v>
      </c>
      <c r="J873" s="215">
        <f>IF(OR(B873="",C873=""),"",IFERROR(IFERROR(INDEX(Vöruskrá!M:M,MATCH(B873,Vöruskrá!B:B,0)),0)*C873/100000,""))</f>
        <v>0.28000000000000003</v>
      </c>
      <c r="K873" s="215">
        <f>IF(OR(B873="",C873=""),"",IFERROR(IFERROR(INDEX(Vöruskrá!N:N,MATCH(B873,Vöruskrá!B:B,0)),0)*C873/100000,""))</f>
        <v>0.1</v>
      </c>
      <c r="L873" s="215">
        <f>IF(OR(B873="",C873=""),"",IFERROR(IFERROR(INDEX(Vöruskrá!O:O,MATCH(B873,Vöruskrá!B:B,0)),0)*C873/100000,""))</f>
        <v>0.2</v>
      </c>
      <c r="M873" s="215">
        <f>IF(OR(B873="",C873=""),"",IFERROR(IFERROR(INDEX(Vöruskrá!P:P,MATCH(B873,Vöruskrá!B:B,0)),0)*C873/100000,""))</f>
        <v>0</v>
      </c>
      <c r="N873" s="215">
        <f>IF(OR(B873="",C873=""),"",IFERROR(IFERROR(INDEX(Vöruskrá!Q:Q,MATCH(B873,Vöruskrá!B:B,0)),0)*C873/100000,""))</f>
        <v>0</v>
      </c>
      <c r="O873" s="216">
        <f>IF(OR(B873="",C873=""),"",IFERROR(C873/1000*IFERROR(INDEX(Vöruskrá!R:R,MATCH(B873,Vöruskrá!B:B,0)),0)/1000,""))</f>
        <v>0</v>
      </c>
      <c r="P873" s="217"/>
      <c r="Q873" s="204"/>
      <c r="R873" s="6"/>
    </row>
    <row r="874" spans="1:18">
      <c r="A874" s="219"/>
      <c r="B874" s="219" t="s">
        <v>330</v>
      </c>
      <c r="C874" s="220">
        <v>38000</v>
      </c>
      <c r="D874" s="214" t="str">
        <f>IF(B874="","",IFERROR(INDEX(Vöruskrá!F:F,MATCH(B874,Vöruskrá!B:B,0)),""))</f>
        <v>Salt, maltódextrín, sterkja, sykur, gerextrakt, grænmeti 8,6% (laukur, gulrætur, blaðlaukur), bragðefni, gulrótarsafaduft, krydd. Saltinnihald í tilbúnu soði er 0,7%.</v>
      </c>
      <c r="E874" s="214" t="str">
        <f>IF(B874="","",IFERROR(IF(INDEX(Vöruskrá!G:G,MATCH(B874,Vöruskrá!B:B,0))="","Engir skráðir",INDEX(Vöruskrá!G:G,MATCH(B874,Vöruskrá!B:B,0))),"Engir skráðir"))</f>
        <v>Engir skráðir</v>
      </c>
      <c r="F874" s="214">
        <f>IF(B874="","",IFERROR(INDEX(Vöruskrá!H:H,MATCH(B874,Vöruskrá!B:B,0)),""))</f>
        <v>0</v>
      </c>
      <c r="G874" s="215">
        <f>IF(OR(B874="",C874=""),"",IFERROR(IFERROR(INDEX(Vöruskrá!J:J,MATCH(B874,Vöruskrá!B:B,0)),0)*C874/100000,""))</f>
        <v>76</v>
      </c>
      <c r="H874" s="215">
        <f>IF(OR(B874="",C874=""),"",IFERROR(IFERROR(INDEX(Vöruskrá!K:K,MATCH(B874,Vöruskrá!B:B,0)),0)*C874/100000,""))</f>
        <v>0.76</v>
      </c>
      <c r="I874" s="215">
        <f>IF(OR(B874="",C874=""),"",IFERROR(IFERROR(INDEX(Vöruskrá!L:L,MATCH(B874,Vöruskrá!B:B,0)),0)*C874/100000,""))</f>
        <v>0.38</v>
      </c>
      <c r="J874" s="215">
        <f>IF(OR(B874="",C874=""),"",IFERROR(IFERROR(INDEX(Vöruskrá!M:M,MATCH(B874,Vöruskrá!B:B,0)),0)*C874/100000,""))</f>
        <v>15.2</v>
      </c>
      <c r="K874" s="215">
        <f>IF(OR(B874="",C874=""),"",IFERROR(IFERROR(INDEX(Vöruskrá!N:N,MATCH(B874,Vöruskrá!B:B,0)),0)*C874/100000,""))</f>
        <v>4.5599999999999996</v>
      </c>
      <c r="L874" s="215">
        <f>IF(OR(B874="",C874=""),"",IFERROR(IFERROR(INDEX(Vöruskrá!O:O,MATCH(B874,Vöruskrá!B:B,0)),0)*C874/100000,""))</f>
        <v>2.2799999999999998</v>
      </c>
      <c r="M874" s="215">
        <f>IF(OR(B874="",C874=""),"",IFERROR(IFERROR(INDEX(Vöruskrá!P:P,MATCH(B874,Vöruskrá!B:B,0)),0)*C874/100000,""))</f>
        <v>17.100000000000001</v>
      </c>
      <c r="N874" s="215">
        <f>IF(OR(B874="",C874=""),"",IFERROR(IFERROR(INDEX(Vöruskrá!Q:Q,MATCH(B874,Vöruskrá!B:B,0)),0)*C874/100000,""))</f>
        <v>0</v>
      </c>
      <c r="O874" s="216">
        <f>IF(OR(B874="",C874=""),"",IFERROR(C874/1000*IFERROR(INDEX(Vöruskrá!R:R,MATCH(B874,Vöruskrá!B:B,0)),0)/1000,""))</f>
        <v>0</v>
      </c>
      <c r="P874" s="219"/>
      <c r="Q874" s="203"/>
      <c r="R874" s="27"/>
    </row>
    <row r="875" spans="1:18">
      <c r="A875" s="217"/>
      <c r="B875" s="217" t="s">
        <v>1010</v>
      </c>
      <c r="C875" s="218">
        <v>7000</v>
      </c>
      <c r="D875" s="214" t="str">
        <f>IF(B875="","",IFERROR(INDEX(Vöruskrá!F:F,MATCH(B875,Vöruskrá!B:B,0)),""))</f>
        <v>Laukur</v>
      </c>
      <c r="E875" s="214" t="str">
        <f>IF(B875="","",IFERROR(IF(INDEX(Vöruskrá!G:G,MATCH(B875,Vöruskrá!B:B,0))="","Engir skráðir",INDEX(Vöruskrá!G:G,MATCH(B875,Vöruskrá!B:B,0))),"Engir skráðir"))</f>
        <v>Engir skráðir</v>
      </c>
      <c r="F875" s="214">
        <f>IF(B875="","",IFERROR(INDEX(Vöruskrá!H:H,MATCH(B875,Vöruskrá!B:B,0)),""))</f>
        <v>0</v>
      </c>
      <c r="G875" s="215">
        <f>IF(OR(B875="",C875=""),"",IFERROR(IFERROR(INDEX(Vöruskrá!J:J,MATCH(B875,Vöruskrá!B:B,0)),0)*C875/100000,""))</f>
        <v>2.8</v>
      </c>
      <c r="H875" s="215">
        <f>IF(OR(B875="",C875=""),"",IFERROR(IFERROR(INDEX(Vöruskrá!K:K,MATCH(B875,Vöruskrá!B:B,0)),0)*C875/100000,""))</f>
        <v>7.0000000000000001E-3</v>
      </c>
      <c r="I875" s="215">
        <f>IF(OR(B875="",C875=""),"",IFERROR(IFERROR(INDEX(Vöruskrá!L:L,MATCH(B875,Vöruskrá!B:B,0)),0)*C875/100000,""))</f>
        <v>0</v>
      </c>
      <c r="J875" s="215">
        <f>IF(OR(B875="",C875=""),"",IFERROR(IFERROR(INDEX(Vöruskrá!M:M,MATCH(B875,Vöruskrá!B:B,0)),0)*C875/100000,""))</f>
        <v>0.65100000000000002</v>
      </c>
      <c r="K875" s="215">
        <f>IF(OR(B875="",C875=""),"",IFERROR(IFERROR(INDEX(Vöruskrá!N:N,MATCH(B875,Vöruskrá!B:B,0)),0)*C875/100000,""))</f>
        <v>0.29399999999999998</v>
      </c>
      <c r="L875" s="215">
        <f>IF(OR(B875="",C875=""),"",IFERROR(IFERROR(INDEX(Vöruskrá!O:O,MATCH(B875,Vöruskrá!B:B,0)),0)*C875/100000,""))</f>
        <v>7.7000000000000013E-2</v>
      </c>
      <c r="M875" s="215">
        <f>IF(OR(B875="",C875=""),"",IFERROR(IFERROR(INDEX(Vöruskrá!P:P,MATCH(B875,Vöruskrá!B:B,0)),0)*C875/100000,""))</f>
        <v>0</v>
      </c>
      <c r="N875" s="215">
        <f>IF(OR(B875="",C875=""),"",IFERROR(IFERROR(INDEX(Vöruskrá!Q:Q,MATCH(B875,Vöruskrá!B:B,0)),0)*C875/100000,""))</f>
        <v>0.11899999999999999</v>
      </c>
      <c r="O875" s="216">
        <f>IF(OR(B875="",C875=""),"",IFERROR(C875/1000*IFERROR(INDEX(Vöruskrá!R:R,MATCH(B875,Vöruskrá!B:B,0)),0)/1000,""))</f>
        <v>0</v>
      </c>
      <c r="P875" s="217"/>
      <c r="Q875" s="204"/>
      <c r="R875" s="6"/>
    </row>
    <row r="876" spans="1:18">
      <c r="A876" s="219"/>
      <c r="B876" s="219" t="s">
        <v>1017</v>
      </c>
      <c r="C876" s="220">
        <v>1000</v>
      </c>
      <c r="D876" s="214" t="str">
        <f>IF(B876="","",IFERROR(INDEX(Vöruskrá!F:F,MATCH(B876,Vöruskrá!B:B,0)),""))</f>
        <v>Hvítlaukur</v>
      </c>
      <c r="E876" s="214" t="str">
        <f>IF(B876="","",IFERROR(IF(INDEX(Vöruskrá!G:G,MATCH(B876,Vöruskrá!B:B,0))="","Engir skráðir",INDEX(Vöruskrá!G:G,MATCH(B876,Vöruskrá!B:B,0))),"Engir skráðir"))</f>
        <v>Engir skráðir</v>
      </c>
      <c r="F876" s="214">
        <f>IF(B876="","",IFERROR(INDEX(Vöruskrá!H:H,MATCH(B876,Vöruskrá!B:B,0)),""))</f>
        <v>0</v>
      </c>
      <c r="G876" s="215">
        <f>IF(OR(B876="",C876=""),"",IFERROR(IFERROR(INDEX(Vöruskrá!J:J,MATCH(B876,Vöruskrá!B:B,0)),0)*C876/100000,""))</f>
        <v>1.49</v>
      </c>
      <c r="H876" s="215">
        <f>IF(OR(B876="",C876=""),"",IFERROR(IFERROR(INDEX(Vöruskrá!K:K,MATCH(B876,Vöruskrá!B:B,0)),0)*C876/100000,""))</f>
        <v>5.0000000000000001E-3</v>
      </c>
      <c r="I876" s="215">
        <f>IF(OR(B876="",C876=""),"",IFERROR(IFERROR(INDEX(Vöruskrá!L:L,MATCH(B876,Vöruskrá!B:B,0)),0)*C876/100000,""))</f>
        <v>1E-3</v>
      </c>
      <c r="J876" s="215">
        <f>IF(OR(B876="",C876=""),"",IFERROR(IFERROR(INDEX(Vöruskrá!M:M,MATCH(B876,Vöruskrá!B:B,0)),0)*C876/100000,""))</f>
        <v>0.33100000000000002</v>
      </c>
      <c r="K876" s="215">
        <f>IF(OR(B876="",C876=""),"",IFERROR(IFERROR(INDEX(Vöruskrá!N:N,MATCH(B876,Vöruskrá!B:B,0)),0)*C876/100000,""))</f>
        <v>0.01</v>
      </c>
      <c r="L876" s="215">
        <f>IF(OR(B876="",C876=""),"",IFERROR(IFERROR(INDEX(Vöruskrá!O:O,MATCH(B876,Vöruskrá!B:B,0)),0)*C876/100000,""))</f>
        <v>6.4000000000000001E-2</v>
      </c>
      <c r="M876" s="215">
        <f>IF(OR(B876="",C876=""),"",IFERROR(IFERROR(INDEX(Vöruskrá!P:P,MATCH(B876,Vöruskrá!B:B,0)),0)*C876/100000,""))</f>
        <v>0</v>
      </c>
      <c r="N876" s="215">
        <f>IF(OR(B876="",C876=""),"",IFERROR(IFERROR(INDEX(Vöruskrá!Q:Q,MATCH(B876,Vöruskrá!B:B,0)),0)*C876/100000,""))</f>
        <v>2.1000000000000001E-2</v>
      </c>
      <c r="O876" s="216">
        <f>IF(OR(B876="",C876=""),"",IFERROR(C876/1000*IFERROR(INDEX(Vöruskrá!R:R,MATCH(B876,Vöruskrá!B:B,0)),0)/1000,""))</f>
        <v>0</v>
      </c>
      <c r="P876" s="219"/>
      <c r="Q876" s="203"/>
      <c r="R876" s="27"/>
    </row>
    <row r="877" spans="1:18">
      <c r="A877" s="217"/>
      <c r="B877" s="217" t="s">
        <v>1022</v>
      </c>
      <c r="C877" s="218">
        <v>2000</v>
      </c>
      <c r="D877" s="214" t="str">
        <f>IF(B877="","",IFERROR(INDEX(Vöruskrá!F:F,MATCH(B877,Vöruskrá!B:B,0)),""))</f>
        <v>Túrmerik, dillfræ, fenugreek (grikkjasmári), kóríander, cayennepipar, svartur pipar, negull.</v>
      </c>
      <c r="E877" s="214" t="str">
        <f>IF(B877="","",IFERROR(IF(INDEX(Vöruskrá!G:G,MATCH(B877,Vöruskrá!B:B,0))="","Engir skráðir",INDEX(Vöruskrá!G:G,MATCH(B877,Vöruskrá!B:B,0))),"Engir skráðir"))</f>
        <v>Engir skráðir</v>
      </c>
      <c r="F877" s="214" t="str">
        <f>IF(B877="","",IFERROR(INDEX(Vöruskrá!H:H,MATCH(B877,Vöruskrá!B:B,0)),""))</f>
        <v>Framleitt á svæði þar sem unnið er með glúten, fisk, mjólk, soja, sellerí, sinnep og sesam.</v>
      </c>
      <c r="G877" s="215">
        <f>IF(OR(B877="",C877=""),"",IFERROR(IFERROR(INDEX(Vöruskrá!J:J,MATCH(B877,Vöruskrá!B:B,0)),0)*C877/100000,""))</f>
        <v>6.5</v>
      </c>
      <c r="H877" s="215">
        <f>IF(OR(B877="",C877=""),"",IFERROR(IFERROR(INDEX(Vöruskrá!K:K,MATCH(B877,Vöruskrá!B:B,0)),0)*C877/100000,""))</f>
        <v>0.28000000000000003</v>
      </c>
      <c r="I877" s="215">
        <f>IF(OR(B877="",C877=""),"",IFERROR(IFERROR(INDEX(Vöruskrá!L:L,MATCH(B877,Vöruskrá!B:B,0)),0)*C877/100000,""))</f>
        <v>0.04</v>
      </c>
      <c r="J877" s="215">
        <f>IF(OR(B877="",C877=""),"",IFERROR(IFERROR(INDEX(Vöruskrá!M:M,MATCH(B877,Vöruskrá!B:B,0)),0)*C877/100000,""))</f>
        <v>1.1000000000000001</v>
      </c>
      <c r="K877" s="215">
        <f>IF(OR(B877="",C877=""),"",IFERROR(IFERROR(INDEX(Vöruskrá!N:N,MATCH(B877,Vöruskrá!B:B,0)),0)*C877/100000,""))</f>
        <v>5.6000000000000001E-2</v>
      </c>
      <c r="L877" s="215">
        <f>IF(OR(B877="",C877=""),"",IFERROR(IFERROR(INDEX(Vöruskrá!O:O,MATCH(B877,Vöruskrá!B:B,0)),0)*C877/100000,""))</f>
        <v>0.28000000000000003</v>
      </c>
      <c r="M877" s="215">
        <f>IF(OR(B877="",C877=""),"",IFERROR(IFERROR(INDEX(Vöruskrá!P:P,MATCH(B877,Vöruskrá!B:B,0)),0)*C877/100000,""))</f>
        <v>2E-3</v>
      </c>
      <c r="N877" s="215">
        <f>IF(OR(B877="",C877=""),"",IFERROR(IFERROR(INDEX(Vöruskrá!Q:Q,MATCH(B877,Vöruskrá!B:B,0)),0)*C877/100000,""))</f>
        <v>0.66</v>
      </c>
      <c r="O877" s="216">
        <f>IF(OR(B877="",C877=""),"",IFERROR(C877/1000*IFERROR(INDEX(Vöruskrá!R:R,MATCH(B877,Vöruskrá!B:B,0)),0)/1000,""))</f>
        <v>0</v>
      </c>
      <c r="P877" s="217"/>
      <c r="Q877" s="204"/>
      <c r="R877" s="6"/>
    </row>
    <row r="878" spans="1:18">
      <c r="A878" s="219"/>
      <c r="B878" s="219" t="s">
        <v>1062</v>
      </c>
      <c r="C878" s="220">
        <v>500</v>
      </c>
      <c r="D878" s="214" t="str">
        <f>IF(B878="","",IFERROR(INDEX(Vöruskrá!F:F,MATCH(B878,Vöruskrá!B:B,0)),""))</f>
        <v>Kúmenfræ 100% (Cuminum cyminum)</v>
      </c>
      <c r="E878" s="214" t="str">
        <f>IF(B878="","",IFERROR(IF(INDEX(Vöruskrá!G:G,MATCH(B878,Vöruskrá!B:B,0))="","Engir skráðir",INDEX(Vöruskrá!G:G,MATCH(B878,Vöruskrá!B:B,0))),"Engir skráðir"))</f>
        <v>Engir skráðir</v>
      </c>
      <c r="F878" s="214" t="str">
        <f>IF(B878="","",IFERROR(INDEX(Vöruskrá!H:H,MATCH(B878,Vöruskrá!B:B,0)),""))</f>
        <v>Framleitt á svæði þar sem unnið er með glúten, fisk, mjólk, soja, sellerí, sinnep og sesam.</v>
      </c>
      <c r="G878" s="215">
        <f>IF(OR(B878="",C878=""),"",IFERROR(IFERROR(INDEX(Vöruskrá!J:J,MATCH(B878,Vöruskrá!B:B,0)),0)*C878/100000,""))</f>
        <v>1.875</v>
      </c>
      <c r="H878" s="215">
        <f>IF(OR(B878="",C878=""),"",IFERROR(IFERROR(INDEX(Vöruskrá!K:K,MATCH(B878,Vöruskrá!B:B,0)),0)*C878/100000,""))</f>
        <v>0.1115</v>
      </c>
      <c r="I878" s="215">
        <f>IF(OR(B878="",C878=""),"",IFERROR(IFERROR(INDEX(Vöruskrá!L:L,MATCH(B878,Vöruskrá!B:B,0)),0)*C878/100000,""))</f>
        <v>6.4999999999999997E-3</v>
      </c>
      <c r="J878" s="215">
        <f>IF(OR(B878="",C878=""),"",IFERROR(IFERROR(INDEX(Vöruskrá!M:M,MATCH(B878,Vöruskrá!B:B,0)),0)*C878/100000,""))</f>
        <v>0.221</v>
      </c>
      <c r="K878" s="215">
        <f>IF(OR(B878="",C878=""),"",IFERROR(IFERROR(INDEX(Vöruskrá!N:N,MATCH(B878,Vöruskrá!B:B,0)),0)*C878/100000,""))</f>
        <v>1.15E-2</v>
      </c>
      <c r="L878" s="215">
        <f>IF(OR(B878="",C878=""),"",IFERROR(IFERROR(INDEX(Vöruskrá!O:O,MATCH(B878,Vöruskrá!B:B,0)),0)*C878/100000,""))</f>
        <v>8.8999999999999996E-2</v>
      </c>
      <c r="M878" s="215">
        <f>IF(OR(B878="",C878=""),"",IFERROR(IFERROR(INDEX(Vöruskrá!P:P,MATCH(B878,Vöruskrá!B:B,0)),0)*C878/100000,""))</f>
        <v>1E-3</v>
      </c>
      <c r="N878" s="215">
        <f>IF(OR(B878="",C878=""),"",IFERROR(IFERROR(INDEX(Vöruskrá!Q:Q,MATCH(B878,Vöruskrá!B:B,0)),0)*C878/100000,""))</f>
        <v>5.2499999999999998E-2</v>
      </c>
      <c r="O878" s="216">
        <f>IF(OR(B878="",C878=""),"",IFERROR(C878/1000*IFERROR(INDEX(Vöruskrá!R:R,MATCH(B878,Vöruskrá!B:B,0)),0)/1000,""))</f>
        <v>0</v>
      </c>
      <c r="P878" s="219"/>
      <c r="Q878" s="203"/>
      <c r="R878" s="27"/>
    </row>
    <row r="879" spans="1:18">
      <c r="A879" s="217"/>
      <c r="B879" s="217" t="s">
        <v>3655</v>
      </c>
      <c r="C879" s="218">
        <v>500</v>
      </c>
      <c r="D879" s="214">
        <f>IF(B879="","",IFERROR(INDEX(Vöruskrá!F:F,MATCH(B879,Vöruskrá!B:B,0)),""))</f>
        <v>0</v>
      </c>
      <c r="E879" s="214" t="str">
        <f>IF(B879="","",IFERROR(IF(INDEX(Vöruskrá!G:G,MATCH(B879,Vöruskrá!B:B,0))="","Engir skráðir",INDEX(Vöruskrá!G:G,MATCH(B879,Vöruskrá!B:B,0))),"Engir skráðir"))</f>
        <v>Engir skráðir</v>
      </c>
      <c r="F879" s="214">
        <f>IF(B879="","",IFERROR(INDEX(Vöruskrá!H:H,MATCH(B879,Vöruskrá!B:B,0)),""))</f>
        <v>0</v>
      </c>
      <c r="G879" s="215">
        <f>IF(OR(B879="",C879=""),"",IFERROR(IFERROR(INDEX(Vöruskrá!J:J,MATCH(B879,Vöruskrá!B:B,0)),0)*C879/100000,""))</f>
        <v>0</v>
      </c>
      <c r="H879" s="215">
        <f>IF(OR(B879="",C879=""),"",IFERROR(IFERROR(INDEX(Vöruskrá!K:K,MATCH(B879,Vöruskrá!B:B,0)),0)*C879/100000,""))</f>
        <v>0</v>
      </c>
      <c r="I879" s="215">
        <f>IF(OR(B879="",C879=""),"",IFERROR(IFERROR(INDEX(Vöruskrá!L:L,MATCH(B879,Vöruskrá!B:B,0)),0)*C879/100000,""))</f>
        <v>0</v>
      </c>
      <c r="J879" s="215">
        <f>IF(OR(B879="",C879=""),"",IFERROR(IFERROR(INDEX(Vöruskrá!M:M,MATCH(B879,Vöruskrá!B:B,0)),0)*C879/100000,""))</f>
        <v>0</v>
      </c>
      <c r="K879" s="215">
        <f>IF(OR(B879="",C879=""),"",IFERROR(IFERROR(INDEX(Vöruskrá!N:N,MATCH(B879,Vöruskrá!B:B,0)),0)*C879/100000,""))</f>
        <v>0</v>
      </c>
      <c r="L879" s="215">
        <f>IF(OR(B879="",C879=""),"",IFERROR(IFERROR(INDEX(Vöruskrá!O:O,MATCH(B879,Vöruskrá!B:B,0)),0)*C879/100000,""))</f>
        <v>0</v>
      </c>
      <c r="M879" s="215">
        <f>IF(OR(B879="",C879=""),"",IFERROR(IFERROR(INDEX(Vöruskrá!P:P,MATCH(B879,Vöruskrá!B:B,0)),0)*C879/100000,""))</f>
        <v>0</v>
      </c>
      <c r="N879" s="215">
        <f>IF(OR(B879="",C879=""),"",IFERROR(IFERROR(INDEX(Vöruskrá!Q:Q,MATCH(B879,Vöruskrá!B:B,0)),0)*C879/100000,""))</f>
        <v>0</v>
      </c>
      <c r="O879" s="216">
        <f>IF(OR(B879="",C879=""),"",IFERROR(C879/1000*IFERROR(INDEX(Vöruskrá!R:R,MATCH(B879,Vöruskrá!B:B,0)),0)/1000,""))</f>
        <v>0</v>
      </c>
      <c r="P879" s="217"/>
      <c r="Q879" s="204"/>
      <c r="R879" s="6"/>
    </row>
    <row r="880" spans="1:18">
      <c r="A880" s="219"/>
      <c r="B880" s="219" t="s">
        <v>504</v>
      </c>
      <c r="C880" s="220">
        <v>2500</v>
      </c>
      <c r="D880" s="214" t="str">
        <f>IF(B880="","",IFERROR(INDEX(Vöruskrá!F:F,MATCH(B880,Vöruskrá!B:B,0)),""))</f>
        <v>Tómatar</v>
      </c>
      <c r="E880" s="214" t="str">
        <f>IF(B880="","",IFERROR(IF(INDEX(Vöruskrá!G:G,MATCH(B880,Vöruskrá!B:B,0))="","Engir skráðir",INDEX(Vöruskrá!G:G,MATCH(B880,Vöruskrá!B:B,0))),"Engir skráðir"))</f>
        <v>Engir skráðir</v>
      </c>
      <c r="F880" s="214">
        <f>IF(B880="","",IFERROR(INDEX(Vöruskrá!H:H,MATCH(B880,Vöruskrá!B:B,0)),""))</f>
        <v>0</v>
      </c>
      <c r="G880" s="215">
        <f>IF(OR(B880="",C880=""),"",IFERROR(IFERROR(INDEX(Vöruskrá!J:J,MATCH(B880,Vöruskrá!B:B,0)),0)*C880/100000,""))</f>
        <v>2.8250000000000002</v>
      </c>
      <c r="H880" s="215">
        <f>IF(OR(B880="",C880=""),"",IFERROR(IFERROR(INDEX(Vöruskrá!K:K,MATCH(B880,Vöruskrá!B:B,0)),0)*C880/100000,""))</f>
        <v>0.01</v>
      </c>
      <c r="I880" s="215">
        <f>IF(OR(B880="",C880=""),"",IFERROR(IFERROR(INDEX(Vöruskrá!L:L,MATCH(B880,Vöruskrá!B:B,0)),0)*C880/100000,""))</f>
        <v>0</v>
      </c>
      <c r="J880" s="215">
        <f>IF(OR(B880="",C880=""),"",IFERROR(IFERROR(INDEX(Vöruskrá!M:M,MATCH(B880,Vöruskrá!B:B,0)),0)*C880/100000,""))</f>
        <v>0.47499999999999998</v>
      </c>
      <c r="K880" s="215">
        <f>IF(OR(B880="",C880=""),"",IFERROR(IFERROR(INDEX(Vöruskrá!N:N,MATCH(B880,Vöruskrá!B:B,0)),0)*C880/100000,""))</f>
        <v>0.35</v>
      </c>
      <c r="L880" s="215">
        <f>IF(OR(B880="",C880=""),"",IFERROR(IFERROR(INDEX(Vöruskrá!O:O,MATCH(B880,Vöruskrá!B:B,0)),0)*C880/100000,""))</f>
        <v>0.15</v>
      </c>
      <c r="M880" s="215">
        <f>IF(OR(B880="",C880=""),"",IFERROR(IFERROR(INDEX(Vöruskrá!P:P,MATCH(B880,Vöruskrá!B:B,0)),0)*C880/100000,""))</f>
        <v>2.5000000000000001E-3</v>
      </c>
      <c r="N880" s="215">
        <f>IF(OR(B880="",C880=""),"",IFERROR(IFERROR(INDEX(Vöruskrá!Q:Q,MATCH(B880,Vöruskrá!B:B,0)),0)*C880/100000,""))</f>
        <v>0</v>
      </c>
      <c r="O880" s="216">
        <f>IF(OR(B880="",C880=""),"",IFERROR(C880/1000*IFERROR(INDEX(Vöruskrá!R:R,MATCH(B880,Vöruskrá!B:B,0)),0)/1000,""))</f>
        <v>0</v>
      </c>
      <c r="P880" s="219"/>
      <c r="Q880" s="203"/>
      <c r="R880" s="27"/>
    </row>
    <row r="881" spans="1:18">
      <c r="A881" s="217"/>
      <c r="B881" s="217" t="s">
        <v>299</v>
      </c>
      <c r="C881" s="218">
        <v>700</v>
      </c>
      <c r="D881" s="214" t="str">
        <f>IF(B881="","",IFERROR(INDEX(Vöruskrá!F:F,MATCH(B881,Vöruskrá!B:B,0)),""))</f>
        <v>Salt (salt, kekkjavarnarefni E535, lyftiefni E500).</v>
      </c>
      <c r="E881" s="214" t="str">
        <f>IF(B881="","",IFERROR(IF(INDEX(Vöruskrá!G:G,MATCH(B881,Vöruskrá!B:B,0))="","Engir skráðir",INDEX(Vöruskrá!G:G,MATCH(B881,Vöruskrá!B:B,0))),"Engir skráðir"))</f>
        <v>Engir skráðir</v>
      </c>
      <c r="F881" s="214" t="str">
        <f>IF(B881="","",IFERROR(INDEX(Vöruskrá!H:H,MATCH(B881,Vöruskrá!B:B,0)),""))</f>
        <v>Framleitt á svæði þar sem unnið er með mjólk, glúten, egg, sesam, sellerí, soja og sinnep.</v>
      </c>
      <c r="G881" s="215">
        <f>IF(OR(B881="",C881=""),"",IFERROR(IFERROR(INDEX(Vöruskrá!J:J,MATCH(B881,Vöruskrá!B:B,0)),0)*C881/100000,""))</f>
        <v>0</v>
      </c>
      <c r="H881" s="215">
        <f>IF(OR(B881="",C881=""),"",IFERROR(IFERROR(INDEX(Vöruskrá!K:K,MATCH(B881,Vöruskrá!B:B,0)),0)*C881/100000,""))</f>
        <v>0</v>
      </c>
      <c r="I881" s="215">
        <f>IF(OR(B881="",C881=""),"",IFERROR(IFERROR(INDEX(Vöruskrá!L:L,MATCH(B881,Vöruskrá!B:B,0)),0)*C881/100000,""))</f>
        <v>0</v>
      </c>
      <c r="J881" s="215">
        <f>IF(OR(B881="",C881=""),"",IFERROR(IFERROR(INDEX(Vöruskrá!M:M,MATCH(B881,Vöruskrá!B:B,0)),0)*C881/100000,""))</f>
        <v>0</v>
      </c>
      <c r="K881" s="215">
        <f>IF(OR(B881="",C881=""),"",IFERROR(IFERROR(INDEX(Vöruskrá!N:N,MATCH(B881,Vöruskrá!B:B,0)),0)*C881/100000,""))</f>
        <v>0</v>
      </c>
      <c r="L881" s="215">
        <f>IF(OR(B881="",C881=""),"",IFERROR(IFERROR(INDEX(Vöruskrá!O:O,MATCH(B881,Vöruskrá!B:B,0)),0)*C881/100000,""))</f>
        <v>0</v>
      </c>
      <c r="M881" s="215">
        <f>IF(OR(B881="",C881=""),"",IFERROR(IFERROR(INDEX(Vöruskrá!P:P,MATCH(B881,Vöruskrá!B:B,0)),0)*C881/100000,""))</f>
        <v>0.7</v>
      </c>
      <c r="N881" s="215">
        <f>IF(OR(B881="",C881=""),"",IFERROR(IFERROR(INDEX(Vöruskrá!Q:Q,MATCH(B881,Vöruskrá!B:B,0)),0)*C881/100000,""))</f>
        <v>0</v>
      </c>
      <c r="O881" s="216">
        <f>IF(OR(B881="",C881=""),"",IFERROR(C881/1000*IFERROR(INDEX(Vöruskrá!R:R,MATCH(B881,Vöruskrá!B:B,0)),0)/1000,""))</f>
        <v>0</v>
      </c>
      <c r="P881" s="217"/>
      <c r="Q881" s="204"/>
      <c r="R881" s="6"/>
    </row>
    <row r="882" spans="1:18">
      <c r="A882" s="219"/>
      <c r="B882" s="219" t="s">
        <v>1270</v>
      </c>
      <c r="C882" s="220">
        <v>1500</v>
      </c>
      <c r="D882" s="214" t="str">
        <f>IF(B882="","",IFERROR(INDEX(Vöruskrá!F:F,MATCH(B882,Vöruskrá!B:B,0)),""))</f>
        <v>Repjuolía</v>
      </c>
      <c r="E882" s="214" t="str">
        <f>IF(B882="","",IFERROR(IF(INDEX(Vöruskrá!G:G,MATCH(B882,Vöruskrá!B:B,0))="","Engir skráðir",INDEX(Vöruskrá!G:G,MATCH(B882,Vöruskrá!B:B,0))),"Engir skráðir"))</f>
        <v>Engir skráðir</v>
      </c>
      <c r="F882" s="214">
        <f>IF(B882="","",IFERROR(INDEX(Vöruskrá!H:H,MATCH(B882,Vöruskrá!B:B,0)),""))</f>
        <v>0</v>
      </c>
      <c r="G882" s="215">
        <f>IF(OR(B882="",C882=""),"",IFERROR(IFERROR(INDEX(Vöruskrá!J:J,MATCH(B882,Vöruskrá!B:B,0)),0)*C882/100000,""))</f>
        <v>13.5</v>
      </c>
      <c r="H882" s="215">
        <f>IF(OR(B882="",C882=""),"",IFERROR(IFERROR(INDEX(Vöruskrá!K:K,MATCH(B882,Vöruskrá!B:B,0)),0)*C882/100000,""))</f>
        <v>1.5</v>
      </c>
      <c r="I882" s="215">
        <f>IF(OR(B882="",C882=""),"",IFERROR(IFERROR(INDEX(Vöruskrá!L:L,MATCH(B882,Vöruskrá!B:B,0)),0)*C882/100000,""))</f>
        <v>0.105</v>
      </c>
      <c r="J882" s="215">
        <f>IF(OR(B882="",C882=""),"",IFERROR(IFERROR(INDEX(Vöruskrá!M:M,MATCH(B882,Vöruskrá!B:B,0)),0)*C882/100000,""))</f>
        <v>0.97499999999999998</v>
      </c>
      <c r="K882" s="215">
        <f>IF(OR(B882="",C882=""),"",IFERROR(IFERROR(INDEX(Vöruskrá!N:N,MATCH(B882,Vöruskrá!B:B,0)),0)*C882/100000,""))</f>
        <v>0.41249999999999998</v>
      </c>
      <c r="L882" s="215">
        <f>IF(OR(B882="",C882=""),"",IFERROR(IFERROR(INDEX(Vöruskrá!O:O,MATCH(B882,Vöruskrá!B:B,0)),0)*C882/100000,""))</f>
        <v>0</v>
      </c>
      <c r="M882" s="215">
        <f>IF(OR(B882="",C882=""),"",IFERROR(IFERROR(INDEX(Vöruskrá!P:P,MATCH(B882,Vöruskrá!B:B,0)),0)*C882/100000,""))</f>
        <v>0</v>
      </c>
      <c r="N882" s="215">
        <f>IF(OR(B882="",C882=""),"",IFERROR(IFERROR(INDEX(Vöruskrá!Q:Q,MATCH(B882,Vöruskrá!B:B,0)),0)*C882/100000,""))</f>
        <v>0</v>
      </c>
      <c r="O882" s="216">
        <f>IF(OR(B882="",C882=""),"",IFERROR(C882/1000*IFERROR(INDEX(Vöruskrá!R:R,MATCH(B882,Vöruskrá!B:B,0)),0)/1000,""))</f>
        <v>0</v>
      </c>
      <c r="P882" s="219"/>
      <c r="Q882" s="203"/>
      <c r="R882" s="27"/>
    </row>
    <row r="883" spans="1:18">
      <c r="A883" s="217"/>
      <c r="B883" s="217" t="s">
        <v>3647</v>
      </c>
      <c r="C883" s="218">
        <v>300</v>
      </c>
      <c r="D883" s="214">
        <f>IF(B883="","",IFERROR(INDEX(Vöruskrá!F:F,MATCH(B883,Vöruskrá!B:B,0)),""))</f>
        <v>0</v>
      </c>
      <c r="E883" s="214" t="str">
        <f>IF(B883="","",IFERROR(IF(INDEX(Vöruskrá!G:G,MATCH(B883,Vöruskrá!B:B,0))="","Engir skráðir",INDEX(Vöruskrá!G:G,MATCH(B883,Vöruskrá!B:B,0))),"Engir skráðir"))</f>
        <v>Engir skráðir</v>
      </c>
      <c r="F883" s="214">
        <f>IF(B883="","",IFERROR(INDEX(Vöruskrá!H:H,MATCH(B883,Vöruskrá!B:B,0)),""))</f>
        <v>0</v>
      </c>
      <c r="G883" s="215">
        <f>IF(OR(B883="",C883=""),"",IFERROR(IFERROR(INDEX(Vöruskrá!J:J,MATCH(B883,Vöruskrá!B:B,0)),0)*C883/100000,""))</f>
        <v>0</v>
      </c>
      <c r="H883" s="215">
        <f>IF(OR(B883="",C883=""),"",IFERROR(IFERROR(INDEX(Vöruskrá!K:K,MATCH(B883,Vöruskrá!B:B,0)),0)*C883/100000,""))</f>
        <v>0</v>
      </c>
      <c r="I883" s="215">
        <f>IF(OR(B883="",C883=""),"",IFERROR(IFERROR(INDEX(Vöruskrá!L:L,MATCH(B883,Vöruskrá!B:B,0)),0)*C883/100000,""))</f>
        <v>0</v>
      </c>
      <c r="J883" s="215">
        <f>IF(OR(B883="",C883=""),"",IFERROR(IFERROR(INDEX(Vöruskrá!M:M,MATCH(B883,Vöruskrá!B:B,0)),0)*C883/100000,""))</f>
        <v>0</v>
      </c>
      <c r="K883" s="215">
        <f>IF(OR(B883="",C883=""),"",IFERROR(IFERROR(INDEX(Vöruskrá!N:N,MATCH(B883,Vöruskrá!B:B,0)),0)*C883/100000,""))</f>
        <v>0</v>
      </c>
      <c r="L883" s="215">
        <f>IF(OR(B883="",C883=""),"",IFERROR(IFERROR(INDEX(Vöruskrá!O:O,MATCH(B883,Vöruskrá!B:B,0)),0)*C883/100000,""))</f>
        <v>0</v>
      </c>
      <c r="M883" s="215">
        <f>IF(OR(B883="",C883=""),"",IFERROR(IFERROR(INDEX(Vöruskrá!P:P,MATCH(B883,Vöruskrá!B:B,0)),0)*C883/100000,""))</f>
        <v>0</v>
      </c>
      <c r="N883" s="215">
        <f>IF(OR(B883="",C883=""),"",IFERROR(IFERROR(INDEX(Vöruskrá!Q:Q,MATCH(B883,Vöruskrá!B:B,0)),0)*C883/100000,""))</f>
        <v>0</v>
      </c>
      <c r="O883" s="216">
        <f>IF(OR(B883="",C883=""),"",IFERROR(C883/1000*IFERROR(INDEX(Vöruskrá!R:R,MATCH(B883,Vöruskrá!B:B,0)),0)/1000,""))</f>
        <v>0</v>
      </c>
      <c r="P883" s="217"/>
      <c r="Q883" s="204"/>
      <c r="R883" s="6"/>
    </row>
    <row r="884" spans="1:18">
      <c r="A884" s="176" t="s">
        <v>3825</v>
      </c>
      <c r="B884" s="176"/>
      <c r="C884" s="177"/>
      <c r="D884" s="211" t="str">
        <f>_xlfn.TEXTJOIN(" | ",TRUE,D885:D893)</f>
        <v>0 | Salt, maltódextrín, sterkja, sykur, gerextrakt, grænmeti 8,6% (laukur, gulrætur, blaðlaukur), bragðefni, gulrótarsafaduft, krydd. Saltinnihald í tilbúnu soði er 0,7%. | Rjómi (**mjólk**) | **Rjómi**, salt. | Laukur | Hvítlaukur | Salt (salt, kekkjavarnarefni E535, lyftiefni E500). | 0 | Þykktur sítrónusafi, vatn.</v>
      </c>
      <c r="E884" s="211" t="str" cm="1">
        <f t="array" ref="E884">IFERROR(_xlfn.TEXTJOIN(", ",TRUE,_xlfn.UNIQUE(_xlfn._xlws.FILTER(E885:E893,(E885:E893&lt;&gt;"Engir skráðir")*(E885:E893&lt;&gt;"")))),"Engir skráðir")</f>
        <v>Mjólk</v>
      </c>
      <c r="F884" s="211"/>
      <c r="G884" s="212">
        <f>IFERROR(SUM(G885:G893)/(SUM($C$885:$C$893)/100000),"")</f>
        <v>156.447</v>
      </c>
      <c r="H884" s="212">
        <f>IFERROR(SUM(H885:H893)/(SUM($C$885:$C$893)/100000),"")</f>
        <v>8.5204000000000004</v>
      </c>
      <c r="I884" s="212">
        <f>IFERROR(SUM(I885:I893)/(SUM($C$885:$C$893)/100000),"")</f>
        <v>5.1710000000000003</v>
      </c>
      <c r="J884" s="212">
        <f>IFERROR(SUM(J885:J893)/(SUM($C$885:$C$893)/100000),"")</f>
        <v>17.2133</v>
      </c>
      <c r="K884" s="212">
        <f>IFERROR(SUM(K885:K893)/(SUM($C$885:$C$893)/100000),"")</f>
        <v>5.4567999999999994</v>
      </c>
      <c r="L884" s="212">
        <f>IFERROR(SUM(L885:L893)/(SUM($C$885:$C$893)/100000),"")</f>
        <v>2.9009999999999998</v>
      </c>
      <c r="M884" s="212">
        <f>IFERROR(SUM(M885:M893)/(SUM($C$885:$C$893)/100000),"")</f>
        <v>18.836000000000002</v>
      </c>
      <c r="N884" s="212">
        <f>IFERROR(SUM(N885:N893)/(SUM($C$885:$C$893)/100000),"")</f>
        <v>8.900000000000001E-2</v>
      </c>
      <c r="O884" s="213" t="str">
        <f>IF(OR(B884="",C884=""),"",IFERROR(C884/1000*IFERROR(INDEX(Vöruskrá!R:R,MATCH(B884,Vöruskrá!B:B,0)),0)/1000,""))</f>
        <v/>
      </c>
      <c r="P884" s="176" t="s">
        <v>3826</v>
      </c>
      <c r="Q884" s="203"/>
      <c r="R884" s="27"/>
    </row>
    <row r="885" spans="1:18">
      <c r="A885" s="217"/>
      <c r="B885" s="217" t="s">
        <v>3685</v>
      </c>
      <c r="C885" s="218">
        <v>35000</v>
      </c>
      <c r="D885" s="214">
        <f>IF(B885="","",IFERROR(INDEX(Vöruskrá!F:F,MATCH(B885,Vöruskrá!B:B,0)),""))</f>
        <v>0</v>
      </c>
      <c r="E885" s="214" t="str">
        <f>IF(B885="","",IFERROR(IF(INDEX(Vöruskrá!G:G,MATCH(B885,Vöruskrá!B:B,0))="","Engir skráðir",INDEX(Vöruskrá!G:G,MATCH(B885,Vöruskrá!B:B,0))),"Engir skráðir"))</f>
        <v>Engir skráðir</v>
      </c>
      <c r="F885" s="214">
        <f>IF(B885="","",IFERROR(INDEX(Vöruskrá!H:H,MATCH(B885,Vöruskrá!B:B,0)),""))</f>
        <v>0</v>
      </c>
      <c r="G885" s="215">
        <f>IF(OR(B885="",C885=""),"",IFERROR(IFERROR(INDEX(Vöruskrá!J:J,MATCH(B885,Vöruskrá!B:B,0)),0)*C885/100000,""))</f>
        <v>0</v>
      </c>
      <c r="H885" s="215">
        <f>IF(OR(B885="",C885=""),"",IFERROR(IFERROR(INDEX(Vöruskrá!K:K,MATCH(B885,Vöruskrá!B:B,0)),0)*C885/100000,""))</f>
        <v>0</v>
      </c>
      <c r="I885" s="215">
        <f>IF(OR(B885="",C885=""),"",IFERROR(IFERROR(INDEX(Vöruskrá!L:L,MATCH(B885,Vöruskrá!B:B,0)),0)*C885/100000,""))</f>
        <v>0</v>
      </c>
      <c r="J885" s="215">
        <f>IF(OR(B885="",C885=""),"",IFERROR(IFERROR(INDEX(Vöruskrá!M:M,MATCH(B885,Vöruskrá!B:B,0)),0)*C885/100000,""))</f>
        <v>0</v>
      </c>
      <c r="K885" s="215">
        <f>IF(OR(B885="",C885=""),"",IFERROR(IFERROR(INDEX(Vöruskrá!N:N,MATCH(B885,Vöruskrá!B:B,0)),0)*C885/100000,""))</f>
        <v>0</v>
      </c>
      <c r="L885" s="215">
        <f>IF(OR(B885="",C885=""),"",IFERROR(IFERROR(INDEX(Vöruskrá!O:O,MATCH(B885,Vöruskrá!B:B,0)),0)*C885/100000,""))</f>
        <v>0</v>
      </c>
      <c r="M885" s="215">
        <f>IF(OR(B885="",C885=""),"",IFERROR(IFERROR(INDEX(Vöruskrá!P:P,MATCH(B885,Vöruskrá!B:B,0)),0)*C885/100000,""))</f>
        <v>0</v>
      </c>
      <c r="N885" s="215">
        <f>IF(OR(B885="",C885=""),"",IFERROR(IFERROR(INDEX(Vöruskrá!Q:Q,MATCH(B885,Vöruskrá!B:B,0)),0)*C885/100000,""))</f>
        <v>0</v>
      </c>
      <c r="O885" s="216">
        <f>IF(OR(B885="",C885=""),"",IFERROR(C885/1000*IFERROR(INDEX(Vöruskrá!R:R,MATCH(B885,Vöruskrá!B:B,0)),0)/1000,""))</f>
        <v>0</v>
      </c>
      <c r="P885" s="217"/>
      <c r="Q885" s="204"/>
      <c r="R885" s="6"/>
    </row>
    <row r="886" spans="1:18">
      <c r="A886" s="219"/>
      <c r="B886" s="219" t="s">
        <v>330</v>
      </c>
      <c r="C886" s="220">
        <v>40000</v>
      </c>
      <c r="D886" s="214" t="str">
        <f>IF(B886="","",IFERROR(INDEX(Vöruskrá!F:F,MATCH(B886,Vöruskrá!B:B,0)),""))</f>
        <v>Salt, maltódextrín, sterkja, sykur, gerextrakt, grænmeti 8,6% (laukur, gulrætur, blaðlaukur), bragðefni, gulrótarsafaduft, krydd. Saltinnihald í tilbúnu soði er 0,7%.</v>
      </c>
      <c r="E886" s="214" t="str">
        <f>IF(B886="","",IFERROR(IF(INDEX(Vöruskrá!G:G,MATCH(B886,Vöruskrá!B:B,0))="","Engir skráðir",INDEX(Vöruskrá!G:G,MATCH(B886,Vöruskrá!B:B,0))),"Engir skráðir"))</f>
        <v>Engir skráðir</v>
      </c>
      <c r="F886" s="214">
        <f>IF(B886="","",IFERROR(INDEX(Vöruskrá!H:H,MATCH(B886,Vöruskrá!B:B,0)),""))</f>
        <v>0</v>
      </c>
      <c r="G886" s="215">
        <f>IF(OR(B886="",C886=""),"",IFERROR(IFERROR(INDEX(Vöruskrá!J:J,MATCH(B886,Vöruskrá!B:B,0)),0)*C886/100000,""))</f>
        <v>80</v>
      </c>
      <c r="H886" s="215">
        <f>IF(OR(B886="",C886=""),"",IFERROR(IFERROR(INDEX(Vöruskrá!K:K,MATCH(B886,Vöruskrá!B:B,0)),0)*C886/100000,""))</f>
        <v>0.8</v>
      </c>
      <c r="I886" s="215">
        <f>IF(OR(B886="",C886=""),"",IFERROR(IFERROR(INDEX(Vöruskrá!L:L,MATCH(B886,Vöruskrá!B:B,0)),0)*C886/100000,""))</f>
        <v>0.4</v>
      </c>
      <c r="J886" s="215">
        <f>IF(OR(B886="",C886=""),"",IFERROR(IFERROR(INDEX(Vöruskrá!M:M,MATCH(B886,Vöruskrá!B:B,0)),0)*C886/100000,""))</f>
        <v>16</v>
      </c>
      <c r="K886" s="215">
        <f>IF(OR(B886="",C886=""),"",IFERROR(IFERROR(INDEX(Vöruskrá!N:N,MATCH(B886,Vöruskrá!B:B,0)),0)*C886/100000,""))</f>
        <v>4.8</v>
      </c>
      <c r="L886" s="215">
        <f>IF(OR(B886="",C886=""),"",IFERROR(IFERROR(INDEX(Vöruskrá!O:O,MATCH(B886,Vöruskrá!B:B,0)),0)*C886/100000,""))</f>
        <v>2.4</v>
      </c>
      <c r="M886" s="215">
        <f>IF(OR(B886="",C886=""),"",IFERROR(IFERROR(INDEX(Vöruskrá!P:P,MATCH(B886,Vöruskrá!B:B,0)),0)*C886/100000,""))</f>
        <v>18</v>
      </c>
      <c r="N886" s="215">
        <f>IF(OR(B886="",C886=""),"",IFERROR(IFERROR(INDEX(Vöruskrá!Q:Q,MATCH(B886,Vöruskrá!B:B,0)),0)*C886/100000,""))</f>
        <v>0</v>
      </c>
      <c r="O886" s="216">
        <f>IF(OR(B886="",C886=""),"",IFERROR(C886/1000*IFERROR(INDEX(Vöruskrá!R:R,MATCH(B886,Vöruskrá!B:B,0)),0)/1000,""))</f>
        <v>0</v>
      </c>
      <c r="P886" s="219"/>
      <c r="Q886" s="203"/>
      <c r="R886" s="27"/>
    </row>
    <row r="887" spans="1:18">
      <c r="A887" s="217"/>
      <c r="B887" s="217" t="s">
        <v>1058</v>
      </c>
      <c r="C887" s="218">
        <v>15000</v>
      </c>
      <c r="D887" s="214" t="str">
        <f>IF(B887="","",IFERROR(INDEX(Vöruskrá!F:F,MATCH(B887,Vöruskrá!B:B,0)),""))</f>
        <v>Rjómi (**mjólk**)</v>
      </c>
      <c r="E887" s="214" t="str">
        <f>IF(B887="","",IFERROR(IF(INDEX(Vöruskrá!G:G,MATCH(B887,Vöruskrá!B:B,0))="","Engir skráðir",INDEX(Vöruskrá!G:G,MATCH(B887,Vöruskrá!B:B,0))),"Engir skráðir"))</f>
        <v>Mjólk</v>
      </c>
      <c r="F887" s="214">
        <f>IF(B887="","",IFERROR(INDEX(Vöruskrá!H:H,MATCH(B887,Vöruskrá!B:B,0)),""))</f>
        <v>0</v>
      </c>
      <c r="G887" s="215">
        <f>IF(OR(B887="",C887=""),"",IFERROR(IFERROR(INDEX(Vöruskrá!J:J,MATCH(B887,Vöruskrá!B:B,0)),0)*C887/100000,""))</f>
        <v>51</v>
      </c>
      <c r="H887" s="215">
        <f>IF(OR(B887="",C887=""),"",IFERROR(IFERROR(INDEX(Vöruskrá!K:K,MATCH(B887,Vöruskrá!B:B,0)),0)*C887/100000,""))</f>
        <v>5.25</v>
      </c>
      <c r="I887" s="215">
        <f>IF(OR(B887="",C887=""),"",IFERROR(IFERROR(INDEX(Vöruskrá!L:L,MATCH(B887,Vöruskrá!B:B,0)),0)*C887/100000,""))</f>
        <v>3.3</v>
      </c>
      <c r="J887" s="215">
        <f>IF(OR(B887="",C887=""),"",IFERROR(IFERROR(INDEX(Vöruskrá!M:M,MATCH(B887,Vöruskrá!B:B,0)),0)*C887/100000,""))</f>
        <v>0.45</v>
      </c>
      <c r="K887" s="215">
        <f>IF(OR(B887="",C887=""),"",IFERROR(IFERROR(INDEX(Vöruskrá!N:N,MATCH(B887,Vöruskrá!B:B,0)),0)*C887/100000,""))</f>
        <v>0.45</v>
      </c>
      <c r="L887" s="215">
        <f>IF(OR(B887="",C887=""),"",IFERROR(IFERROR(INDEX(Vöruskrá!O:O,MATCH(B887,Vöruskrá!B:B,0)),0)*C887/100000,""))</f>
        <v>0.375</v>
      </c>
      <c r="M887" s="215">
        <f>IF(OR(B887="",C887=""),"",IFERROR(IFERROR(INDEX(Vöruskrá!P:P,MATCH(B887,Vöruskrá!B:B,0)),0)*C887/100000,""))</f>
        <v>0</v>
      </c>
      <c r="N887" s="215">
        <f>IF(OR(B887="",C887=""),"",IFERROR(IFERROR(INDEX(Vöruskrá!Q:Q,MATCH(B887,Vöruskrá!B:B,0)),0)*C887/100000,""))</f>
        <v>0</v>
      </c>
      <c r="O887" s="216">
        <f>IF(OR(B887="",C887=""),"",IFERROR(C887/1000*IFERROR(INDEX(Vöruskrá!R:R,MATCH(B887,Vöruskrá!B:B,0)),0)/1000,""))</f>
        <v>0</v>
      </c>
      <c r="P887" s="217"/>
      <c r="Q887" s="204"/>
      <c r="R887" s="6"/>
    </row>
    <row r="888" spans="1:18">
      <c r="A888" s="219"/>
      <c r="B888" s="219" t="s">
        <v>445</v>
      </c>
      <c r="C888" s="220">
        <v>3000</v>
      </c>
      <c r="D888" s="214" t="str">
        <f>IF(B888="","",IFERROR(INDEX(Vöruskrá!F:F,MATCH(B888,Vöruskrá!B:B,0)),""))</f>
        <v>**Rjómi**, salt.</v>
      </c>
      <c r="E888" s="214" t="str">
        <f>IF(B888="","",IFERROR(IF(INDEX(Vöruskrá!G:G,MATCH(B888,Vöruskrá!B:B,0))="","Engir skráðir",INDEX(Vöruskrá!G:G,MATCH(B888,Vöruskrá!B:B,0))),"Engir skráðir"))</f>
        <v>Mjólk</v>
      </c>
      <c r="F888" s="214">
        <f>IF(B888="","",IFERROR(INDEX(Vöruskrá!H:H,MATCH(B888,Vöruskrá!B:B,0)),""))</f>
        <v>0</v>
      </c>
      <c r="G888" s="215">
        <f>IF(OR(B888="",C888=""),"",IFERROR(IFERROR(INDEX(Vöruskrá!J:J,MATCH(B888,Vöruskrá!B:B,0)),0)*C888/100000,""))</f>
        <v>22.14</v>
      </c>
      <c r="H888" s="215">
        <f>IF(OR(B888="",C888=""),"",IFERROR(IFERROR(INDEX(Vöruskrá!K:K,MATCH(B888,Vöruskrá!B:B,0)),0)*C888/100000,""))</f>
        <v>2.46</v>
      </c>
      <c r="I888" s="215">
        <f>IF(OR(B888="",C888=""),"",IFERROR(IFERROR(INDEX(Vöruskrá!L:L,MATCH(B888,Vöruskrá!B:B,0)),0)*C888/100000,""))</f>
        <v>1.47</v>
      </c>
      <c r="J888" s="215">
        <f>IF(OR(B888="",C888=""),"",IFERROR(IFERROR(INDEX(Vöruskrá!M:M,MATCH(B888,Vöruskrá!B:B,0)),0)*C888/100000,""))</f>
        <v>1.2E-2</v>
      </c>
      <c r="K888" s="215">
        <f>IF(OR(B888="",C888=""),"",IFERROR(IFERROR(INDEX(Vöruskrá!N:N,MATCH(B888,Vöruskrá!B:B,0)),0)*C888/100000,""))</f>
        <v>1.2E-2</v>
      </c>
      <c r="L888" s="215">
        <f>IF(OR(B888="",C888=""),"",IFERROR(IFERROR(INDEX(Vöruskrá!O:O,MATCH(B888,Vöruskrá!B:B,0)),0)*C888/100000,""))</f>
        <v>1.7999999999999999E-2</v>
      </c>
      <c r="M888" s="215">
        <f>IF(OR(B888="",C888=""),"",IFERROR(IFERROR(INDEX(Vöruskrá!P:P,MATCH(B888,Vöruskrá!B:B,0)),0)*C888/100000,""))</f>
        <v>3.5999999999999997E-2</v>
      </c>
      <c r="N888" s="215">
        <f>IF(OR(B888="",C888=""),"",IFERROR(IFERROR(INDEX(Vöruskrá!Q:Q,MATCH(B888,Vöruskrá!B:B,0)),0)*C888/100000,""))</f>
        <v>0</v>
      </c>
      <c r="O888" s="216">
        <f>IF(OR(B888="",C888=""),"",IFERROR(C888/1000*IFERROR(INDEX(Vöruskrá!R:R,MATCH(B888,Vöruskrá!B:B,0)),0)/1000,""))</f>
        <v>0</v>
      </c>
      <c r="P888" s="219"/>
      <c r="Q888" s="203"/>
      <c r="R888" s="27"/>
    </row>
    <row r="889" spans="1:18">
      <c r="A889" s="217"/>
      <c r="B889" s="217" t="s">
        <v>1010</v>
      </c>
      <c r="C889" s="218">
        <v>4000</v>
      </c>
      <c r="D889" s="214" t="str">
        <f>IF(B889="","",IFERROR(INDEX(Vöruskrá!F:F,MATCH(B889,Vöruskrá!B:B,0)),""))</f>
        <v>Laukur</v>
      </c>
      <c r="E889" s="214" t="str">
        <f>IF(B889="","",IFERROR(IF(INDEX(Vöruskrá!G:G,MATCH(B889,Vöruskrá!B:B,0))="","Engir skráðir",INDEX(Vöruskrá!G:G,MATCH(B889,Vöruskrá!B:B,0))),"Engir skráðir"))</f>
        <v>Engir skráðir</v>
      </c>
      <c r="F889" s="214">
        <f>IF(B889="","",IFERROR(INDEX(Vöruskrá!H:H,MATCH(B889,Vöruskrá!B:B,0)),""))</f>
        <v>0</v>
      </c>
      <c r="G889" s="215">
        <f>IF(OR(B889="",C889=""),"",IFERROR(IFERROR(INDEX(Vöruskrá!J:J,MATCH(B889,Vöruskrá!B:B,0)),0)*C889/100000,""))</f>
        <v>1.6</v>
      </c>
      <c r="H889" s="215">
        <f>IF(OR(B889="",C889=""),"",IFERROR(IFERROR(INDEX(Vöruskrá!K:K,MATCH(B889,Vöruskrá!B:B,0)),0)*C889/100000,""))</f>
        <v>4.0000000000000001E-3</v>
      </c>
      <c r="I889" s="215">
        <f>IF(OR(B889="",C889=""),"",IFERROR(IFERROR(INDEX(Vöruskrá!L:L,MATCH(B889,Vöruskrá!B:B,0)),0)*C889/100000,""))</f>
        <v>0</v>
      </c>
      <c r="J889" s="215">
        <f>IF(OR(B889="",C889=""),"",IFERROR(IFERROR(INDEX(Vöruskrá!M:M,MATCH(B889,Vöruskrá!B:B,0)),0)*C889/100000,""))</f>
        <v>0.372</v>
      </c>
      <c r="K889" s="215">
        <f>IF(OR(B889="",C889=""),"",IFERROR(IFERROR(INDEX(Vöruskrá!N:N,MATCH(B889,Vöruskrá!B:B,0)),0)*C889/100000,""))</f>
        <v>0.16800000000000001</v>
      </c>
      <c r="L889" s="215">
        <f>IF(OR(B889="",C889=""),"",IFERROR(IFERROR(INDEX(Vöruskrá!O:O,MATCH(B889,Vöruskrá!B:B,0)),0)*C889/100000,""))</f>
        <v>4.3999999999999997E-2</v>
      </c>
      <c r="M889" s="215">
        <f>IF(OR(B889="",C889=""),"",IFERROR(IFERROR(INDEX(Vöruskrá!P:P,MATCH(B889,Vöruskrá!B:B,0)),0)*C889/100000,""))</f>
        <v>0</v>
      </c>
      <c r="N889" s="215">
        <f>IF(OR(B889="",C889=""),"",IFERROR(IFERROR(INDEX(Vöruskrá!Q:Q,MATCH(B889,Vöruskrá!B:B,0)),0)*C889/100000,""))</f>
        <v>6.8000000000000005E-2</v>
      </c>
      <c r="O889" s="216">
        <f>IF(OR(B889="",C889=""),"",IFERROR(C889/1000*IFERROR(INDEX(Vöruskrá!R:R,MATCH(B889,Vöruskrá!B:B,0)),0)/1000,""))</f>
        <v>0</v>
      </c>
      <c r="P889" s="217"/>
      <c r="Q889" s="204"/>
      <c r="R889" s="6"/>
    </row>
    <row r="890" spans="1:18">
      <c r="A890" s="219"/>
      <c r="B890" s="219" t="s">
        <v>1017</v>
      </c>
      <c r="C890" s="220">
        <v>1000</v>
      </c>
      <c r="D890" s="214" t="str">
        <f>IF(B890="","",IFERROR(INDEX(Vöruskrá!F:F,MATCH(B890,Vöruskrá!B:B,0)),""))</f>
        <v>Hvítlaukur</v>
      </c>
      <c r="E890" s="214" t="str">
        <f>IF(B890="","",IFERROR(IF(INDEX(Vöruskrá!G:G,MATCH(B890,Vöruskrá!B:B,0))="","Engir skráðir",INDEX(Vöruskrá!G:G,MATCH(B890,Vöruskrá!B:B,0))),"Engir skráðir"))</f>
        <v>Engir skráðir</v>
      </c>
      <c r="F890" s="214">
        <f>IF(B890="","",IFERROR(INDEX(Vöruskrá!H:H,MATCH(B890,Vöruskrá!B:B,0)),""))</f>
        <v>0</v>
      </c>
      <c r="G890" s="215">
        <f>IF(OR(B890="",C890=""),"",IFERROR(IFERROR(INDEX(Vöruskrá!J:J,MATCH(B890,Vöruskrá!B:B,0)),0)*C890/100000,""))</f>
        <v>1.49</v>
      </c>
      <c r="H890" s="215">
        <f>IF(OR(B890="",C890=""),"",IFERROR(IFERROR(INDEX(Vöruskrá!K:K,MATCH(B890,Vöruskrá!B:B,0)),0)*C890/100000,""))</f>
        <v>5.0000000000000001E-3</v>
      </c>
      <c r="I890" s="215">
        <f>IF(OR(B890="",C890=""),"",IFERROR(IFERROR(INDEX(Vöruskrá!L:L,MATCH(B890,Vöruskrá!B:B,0)),0)*C890/100000,""))</f>
        <v>1E-3</v>
      </c>
      <c r="J890" s="215">
        <f>IF(OR(B890="",C890=""),"",IFERROR(IFERROR(INDEX(Vöruskrá!M:M,MATCH(B890,Vöruskrá!B:B,0)),0)*C890/100000,""))</f>
        <v>0.33100000000000002</v>
      </c>
      <c r="K890" s="215">
        <f>IF(OR(B890="",C890=""),"",IFERROR(IFERROR(INDEX(Vöruskrá!N:N,MATCH(B890,Vöruskrá!B:B,0)),0)*C890/100000,""))</f>
        <v>0.01</v>
      </c>
      <c r="L890" s="215">
        <f>IF(OR(B890="",C890=""),"",IFERROR(IFERROR(INDEX(Vöruskrá!O:O,MATCH(B890,Vöruskrá!B:B,0)),0)*C890/100000,""))</f>
        <v>6.4000000000000001E-2</v>
      </c>
      <c r="M890" s="215">
        <f>IF(OR(B890="",C890=""),"",IFERROR(IFERROR(INDEX(Vöruskrá!P:P,MATCH(B890,Vöruskrá!B:B,0)),0)*C890/100000,""))</f>
        <v>0</v>
      </c>
      <c r="N890" s="215">
        <f>IF(OR(B890="",C890=""),"",IFERROR(IFERROR(INDEX(Vöruskrá!Q:Q,MATCH(B890,Vöruskrá!B:B,0)),0)*C890/100000,""))</f>
        <v>2.1000000000000001E-2</v>
      </c>
      <c r="O890" s="216">
        <f>IF(OR(B890="",C890=""),"",IFERROR(C890/1000*IFERROR(INDEX(Vöruskrá!R:R,MATCH(B890,Vöruskrá!B:B,0)),0)/1000,""))</f>
        <v>0</v>
      </c>
      <c r="P890" s="219"/>
      <c r="Q890" s="203"/>
      <c r="R890" s="27"/>
    </row>
    <row r="891" spans="1:18">
      <c r="A891" s="217"/>
      <c r="B891" s="217" t="s">
        <v>299</v>
      </c>
      <c r="C891" s="218">
        <v>800</v>
      </c>
      <c r="D891" s="214" t="str">
        <f>IF(B891="","",IFERROR(INDEX(Vöruskrá!F:F,MATCH(B891,Vöruskrá!B:B,0)),""))</f>
        <v>Salt (salt, kekkjavarnarefni E535, lyftiefni E500).</v>
      </c>
      <c r="E891" s="214" t="str">
        <f>IF(B891="","",IFERROR(IF(INDEX(Vöruskrá!G:G,MATCH(B891,Vöruskrá!B:B,0))="","Engir skráðir",INDEX(Vöruskrá!G:G,MATCH(B891,Vöruskrá!B:B,0))),"Engir skráðir"))</f>
        <v>Engir skráðir</v>
      </c>
      <c r="F891" s="214" t="str">
        <f>IF(B891="","",IFERROR(INDEX(Vöruskrá!H:H,MATCH(B891,Vöruskrá!B:B,0)),""))</f>
        <v>Framleitt á svæði þar sem unnið er með mjólk, glúten, egg, sesam, sellerí, soja og sinnep.</v>
      </c>
      <c r="G891" s="215">
        <f>IF(OR(B891="",C891=""),"",IFERROR(IFERROR(INDEX(Vöruskrá!J:J,MATCH(B891,Vöruskrá!B:B,0)),0)*C891/100000,""))</f>
        <v>0</v>
      </c>
      <c r="H891" s="215">
        <f>IF(OR(B891="",C891=""),"",IFERROR(IFERROR(INDEX(Vöruskrá!K:K,MATCH(B891,Vöruskrá!B:B,0)),0)*C891/100000,""))</f>
        <v>0</v>
      </c>
      <c r="I891" s="215">
        <f>IF(OR(B891="",C891=""),"",IFERROR(IFERROR(INDEX(Vöruskrá!L:L,MATCH(B891,Vöruskrá!B:B,0)),0)*C891/100000,""))</f>
        <v>0</v>
      </c>
      <c r="J891" s="215">
        <f>IF(OR(B891="",C891=""),"",IFERROR(IFERROR(INDEX(Vöruskrá!M:M,MATCH(B891,Vöruskrá!B:B,0)),0)*C891/100000,""))</f>
        <v>0</v>
      </c>
      <c r="K891" s="215">
        <f>IF(OR(B891="",C891=""),"",IFERROR(IFERROR(INDEX(Vöruskrá!N:N,MATCH(B891,Vöruskrá!B:B,0)),0)*C891/100000,""))</f>
        <v>0</v>
      </c>
      <c r="L891" s="215">
        <f>IF(OR(B891="",C891=""),"",IFERROR(IFERROR(INDEX(Vöruskrá!O:O,MATCH(B891,Vöruskrá!B:B,0)),0)*C891/100000,""))</f>
        <v>0</v>
      </c>
      <c r="M891" s="215">
        <f>IF(OR(B891="",C891=""),"",IFERROR(IFERROR(INDEX(Vöruskrá!P:P,MATCH(B891,Vöruskrá!B:B,0)),0)*C891/100000,""))</f>
        <v>0.8</v>
      </c>
      <c r="N891" s="215">
        <f>IF(OR(B891="",C891=""),"",IFERROR(IFERROR(INDEX(Vöruskrá!Q:Q,MATCH(B891,Vöruskrá!B:B,0)),0)*C891/100000,""))</f>
        <v>0</v>
      </c>
      <c r="O891" s="216">
        <f>IF(OR(B891="",C891=""),"",IFERROR(C891/1000*IFERROR(INDEX(Vöruskrá!R:R,MATCH(B891,Vöruskrá!B:B,0)),0)/1000,""))</f>
        <v>0</v>
      </c>
      <c r="P891" s="217"/>
      <c r="Q891" s="204"/>
      <c r="R891" s="6"/>
    </row>
    <row r="892" spans="1:18">
      <c r="A892" s="219"/>
      <c r="B892" s="219" t="s">
        <v>3686</v>
      </c>
      <c r="C892" s="220">
        <v>500</v>
      </c>
      <c r="D892" s="214">
        <f>IF(B892="","",IFERROR(INDEX(Vöruskrá!F:F,MATCH(B892,Vöruskrá!B:B,0)),""))</f>
        <v>0</v>
      </c>
      <c r="E892" s="214" t="str">
        <f>IF(B892="","",IFERROR(IF(INDEX(Vöruskrá!G:G,MATCH(B892,Vöruskrá!B:B,0))="","Engir skráðir",INDEX(Vöruskrá!G:G,MATCH(B892,Vöruskrá!B:B,0))),"Engir skráðir"))</f>
        <v>Engir skráðir</v>
      </c>
      <c r="F892" s="214">
        <f>IF(B892="","",IFERROR(INDEX(Vöruskrá!H:H,MATCH(B892,Vöruskrá!B:B,0)),""))</f>
        <v>0</v>
      </c>
      <c r="G892" s="215">
        <f>IF(OR(B892="",C892=""),"",IFERROR(IFERROR(INDEX(Vöruskrá!J:J,MATCH(B892,Vöruskrá!B:B,0)),0)*C892/100000,""))</f>
        <v>0</v>
      </c>
      <c r="H892" s="215">
        <f>IF(OR(B892="",C892=""),"",IFERROR(IFERROR(INDEX(Vöruskrá!K:K,MATCH(B892,Vöruskrá!B:B,0)),0)*C892/100000,""))</f>
        <v>0</v>
      </c>
      <c r="I892" s="215">
        <f>IF(OR(B892="",C892=""),"",IFERROR(IFERROR(INDEX(Vöruskrá!L:L,MATCH(B892,Vöruskrá!B:B,0)),0)*C892/100000,""))</f>
        <v>0</v>
      </c>
      <c r="J892" s="215">
        <f>IF(OR(B892="",C892=""),"",IFERROR(IFERROR(INDEX(Vöruskrá!M:M,MATCH(B892,Vöruskrá!B:B,0)),0)*C892/100000,""))</f>
        <v>0</v>
      </c>
      <c r="K892" s="215">
        <f>IF(OR(B892="",C892=""),"",IFERROR(IFERROR(INDEX(Vöruskrá!N:N,MATCH(B892,Vöruskrá!B:B,0)),0)*C892/100000,""))</f>
        <v>0</v>
      </c>
      <c r="L892" s="215">
        <f>IF(OR(B892="",C892=""),"",IFERROR(IFERROR(INDEX(Vöruskrá!O:O,MATCH(B892,Vöruskrá!B:B,0)),0)*C892/100000,""))</f>
        <v>0</v>
      </c>
      <c r="M892" s="215">
        <f>IF(OR(B892="",C892=""),"",IFERROR(IFERROR(INDEX(Vöruskrá!P:P,MATCH(B892,Vöruskrá!B:B,0)),0)*C892/100000,""))</f>
        <v>0</v>
      </c>
      <c r="N892" s="215">
        <f>IF(OR(B892="",C892=""),"",IFERROR(IFERROR(INDEX(Vöruskrá!Q:Q,MATCH(B892,Vöruskrá!B:B,0)),0)*C892/100000,""))</f>
        <v>0</v>
      </c>
      <c r="O892" s="216">
        <f>IF(OR(B892="",C892=""),"",IFERROR(C892/1000*IFERROR(INDEX(Vöruskrá!R:R,MATCH(B892,Vöruskrá!B:B,0)),0)/1000,""))</f>
        <v>0</v>
      </c>
      <c r="P892" s="219"/>
      <c r="Q892" s="203"/>
      <c r="R892" s="27"/>
    </row>
    <row r="893" spans="1:18">
      <c r="A893" s="217"/>
      <c r="B893" s="217" t="s">
        <v>833</v>
      </c>
      <c r="C893" s="218">
        <v>700</v>
      </c>
      <c r="D893" s="214" t="str">
        <f>IF(B893="","",IFERROR(INDEX(Vöruskrá!F:F,MATCH(B893,Vöruskrá!B:B,0)),""))</f>
        <v>Þykktur sítrónusafi, vatn.</v>
      </c>
      <c r="E893" s="214" t="str">
        <f>IF(B893="","",IFERROR(IF(INDEX(Vöruskrá!G:G,MATCH(B893,Vöruskrá!B:B,0))="","Engir skráðir",INDEX(Vöruskrá!G:G,MATCH(B893,Vöruskrá!B:B,0))),"Engir skráðir"))</f>
        <v>Engir skráðir</v>
      </c>
      <c r="F893" s="214">
        <f>IF(B893="","",IFERROR(INDEX(Vöruskrá!H:H,MATCH(B893,Vöruskrá!B:B,0)),""))</f>
        <v>0</v>
      </c>
      <c r="G893" s="215">
        <f>IF(OR(B893="",C893=""),"",IFERROR(IFERROR(INDEX(Vöruskrá!J:J,MATCH(B893,Vöruskrá!B:B,0)),0)*C893/100000,""))</f>
        <v>0.217</v>
      </c>
      <c r="H893" s="215">
        <f>IF(OR(B893="",C893=""),"",IFERROR(IFERROR(INDEX(Vöruskrá!K:K,MATCH(B893,Vöruskrá!B:B,0)),0)*C893/100000,""))</f>
        <v>1.4E-3</v>
      </c>
      <c r="I893" s="215">
        <f>IF(OR(B893="",C893=""),"",IFERROR(IFERROR(INDEX(Vöruskrá!L:L,MATCH(B893,Vöruskrá!B:B,0)),0)*C893/100000,""))</f>
        <v>0</v>
      </c>
      <c r="J893" s="215">
        <f>IF(OR(B893="",C893=""),"",IFERROR(IFERROR(INDEX(Vöruskrá!M:M,MATCH(B893,Vöruskrá!B:B,0)),0)*C893/100000,""))</f>
        <v>4.8300000000000003E-2</v>
      </c>
      <c r="K893" s="215">
        <f>IF(OR(B893="",C893=""),"",IFERROR(IFERROR(INDEX(Vöruskrá!N:N,MATCH(B893,Vöruskrá!B:B,0)),0)*C893/100000,""))</f>
        <v>1.6799999999999999E-2</v>
      </c>
      <c r="L893" s="215">
        <f>IF(OR(B893="",C893=""),"",IFERROR(IFERROR(INDEX(Vöruskrá!O:O,MATCH(B893,Vöruskrá!B:B,0)),0)*C893/100000,""))</f>
        <v>0</v>
      </c>
      <c r="M893" s="215">
        <f>IF(OR(B893="",C893=""),"",IFERROR(IFERROR(INDEX(Vöruskrá!P:P,MATCH(B893,Vöruskrá!B:B,0)),0)*C893/100000,""))</f>
        <v>0</v>
      </c>
      <c r="N893" s="215">
        <f>IF(OR(B893="",C893=""),"",IFERROR(IFERROR(INDEX(Vöruskrá!Q:Q,MATCH(B893,Vöruskrá!B:B,0)),0)*C893/100000,""))</f>
        <v>0</v>
      </c>
      <c r="O893" s="216">
        <f>IF(OR(B893="",C893=""),"",IFERROR(C893/1000*IFERROR(INDEX(Vöruskrá!R:R,MATCH(B893,Vöruskrá!B:B,0)),0)/1000,""))</f>
        <v>0</v>
      </c>
      <c r="P893" s="217"/>
      <c r="Q893" s="204"/>
      <c r="R893" s="6"/>
    </row>
    <row r="894" spans="1:18">
      <c r="A894" s="176" t="s">
        <v>3827</v>
      </c>
      <c r="B894" s="176"/>
      <c r="C894" s="177"/>
      <c r="D894" s="211" t="str">
        <f>_xlfn.TEXTJOIN(" | ",TRUE,D895:D905)</f>
        <v>0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0 | Vatn</v>
      </c>
      <c r="E894" s="211" t="str" cm="1">
        <f t="array" ref="E894">IFERROR(_xlfn.TEXTJOIN(", ",TRUE,_xlfn.UNIQUE(_xlfn._xlws.FILTER(E895:E905,(E895:E905&lt;&gt;"Engir skráðir")*(E895:E905&lt;&gt;"")))),"Engir skráðir")</f>
        <v>Mjólk</v>
      </c>
      <c r="F894" s="211"/>
      <c r="G894" s="212">
        <f>IFERROR(SUM(G895:G905)/(SUM($C$895:$C$905)/100000),"")</f>
        <v>157.28217821782181</v>
      </c>
      <c r="H894" s="212">
        <f>IFERROR(SUM(H895:H905)/(SUM($C$895:$C$905)/100000),"")</f>
        <v>9.2064356435643582</v>
      </c>
      <c r="I894" s="212">
        <f>IFERROR(SUM(I895:I905)/(SUM($C$895:$C$905)/100000),"")</f>
        <v>5.5747524752475233</v>
      </c>
      <c r="J894" s="212">
        <f>IFERROR(SUM(J895:J905)/(SUM($C$895:$C$905)/100000),"")</f>
        <v>15.894059405940595</v>
      </c>
      <c r="K894" s="212">
        <f>IFERROR(SUM(K895:K905)/(SUM($C$895:$C$905)/100000),"")</f>
        <v>4.858910891089109</v>
      </c>
      <c r="L894" s="212">
        <f>IFERROR(SUM(L895:L905)/(SUM($C$895:$C$905)/100000),"")</f>
        <v>2.7549504950495054</v>
      </c>
      <c r="M894" s="212">
        <f>IFERROR(SUM(M895:M905)/(SUM($C$895:$C$905)/100000),"")</f>
        <v>16.632673267326734</v>
      </c>
      <c r="N894" s="212">
        <f>IFERROR(SUM(N895:N905)/(SUM($C$895:$C$905)/100000),"")</f>
        <v>0.12574257425742574</v>
      </c>
      <c r="O894" s="213" t="str">
        <f>IF(OR(B894="",C894=""),"",IFERROR(C894/1000*IFERROR(INDEX(Vöruskrá!R:R,MATCH(B894,Vöruskrá!B:B,0)),0)/1000,""))</f>
        <v/>
      </c>
      <c r="P894" s="176" t="s">
        <v>3828</v>
      </c>
      <c r="Q894" s="203"/>
      <c r="R894" s="27"/>
    </row>
    <row r="895" spans="1:18">
      <c r="A895" s="217"/>
      <c r="B895" s="217" t="s">
        <v>3687</v>
      </c>
      <c r="C895" s="218">
        <v>35000</v>
      </c>
      <c r="D895" s="214">
        <f>IF(B895="","",IFERROR(INDEX(Vöruskrá!F:F,MATCH(B895,Vöruskrá!B:B,0)),""))</f>
        <v>0</v>
      </c>
      <c r="E895" s="214" t="str">
        <f>IF(B895="","",IFERROR(IF(INDEX(Vöruskrá!G:G,MATCH(B895,Vöruskrá!B:B,0))="","Engir skráðir",INDEX(Vöruskrá!G:G,MATCH(B895,Vöruskrá!B:B,0))),"Engir skráðir"))</f>
        <v>Engir skráðir</v>
      </c>
      <c r="F895" s="214">
        <f>IF(B895="","",IFERROR(INDEX(Vöruskrá!H:H,MATCH(B895,Vöruskrá!B:B,0)),""))</f>
        <v>0</v>
      </c>
      <c r="G895" s="215">
        <f>IF(OR(B895="",C895=""),"",IFERROR(IFERROR(INDEX(Vöruskrá!J:J,MATCH(B895,Vöruskrá!B:B,0)),0)*C895/100000,""))</f>
        <v>0</v>
      </c>
      <c r="H895" s="215">
        <f>IF(OR(B895="",C895=""),"",IFERROR(IFERROR(INDEX(Vöruskrá!K:K,MATCH(B895,Vöruskrá!B:B,0)),0)*C895/100000,""))</f>
        <v>0</v>
      </c>
      <c r="I895" s="215">
        <f>IF(OR(B895="",C895=""),"",IFERROR(IFERROR(INDEX(Vöruskrá!L:L,MATCH(B895,Vöruskrá!B:B,0)),0)*C895/100000,""))</f>
        <v>0</v>
      </c>
      <c r="J895" s="215">
        <f>IF(OR(B895="",C895=""),"",IFERROR(IFERROR(INDEX(Vöruskrá!M:M,MATCH(B895,Vöruskrá!B:B,0)),0)*C895/100000,""))</f>
        <v>0</v>
      </c>
      <c r="K895" s="215">
        <f>IF(OR(B895="",C895=""),"",IFERROR(IFERROR(INDEX(Vöruskrá!N:N,MATCH(B895,Vöruskrá!B:B,0)),0)*C895/100000,""))</f>
        <v>0</v>
      </c>
      <c r="L895" s="215">
        <f>IF(OR(B895="",C895=""),"",IFERROR(IFERROR(INDEX(Vöruskrá!O:O,MATCH(B895,Vöruskrá!B:B,0)),0)*C895/100000,""))</f>
        <v>0</v>
      </c>
      <c r="M895" s="215">
        <f>IF(OR(B895="",C895=""),"",IFERROR(IFERROR(INDEX(Vöruskrá!P:P,MATCH(B895,Vöruskrá!B:B,0)),0)*C895/100000,""))</f>
        <v>0</v>
      </c>
      <c r="N895" s="215">
        <f>IF(OR(B895="",C895=""),"",IFERROR(IFERROR(INDEX(Vöruskrá!Q:Q,MATCH(B895,Vöruskrá!B:B,0)),0)*C895/100000,""))</f>
        <v>0</v>
      </c>
      <c r="O895" s="216">
        <f>IF(OR(B895="",C895=""),"",IFERROR(C895/1000*IFERROR(INDEX(Vöruskrá!R:R,MATCH(B895,Vöruskrá!B:B,0)),0)/1000,""))</f>
        <v>0</v>
      </c>
      <c r="P895" s="217"/>
      <c r="Q895" s="204"/>
      <c r="R895" s="6"/>
    </row>
    <row r="896" spans="1:18">
      <c r="A896" s="219"/>
      <c r="B896" s="219" t="s">
        <v>330</v>
      </c>
      <c r="C896" s="220">
        <v>35000</v>
      </c>
      <c r="D896" s="214" t="str">
        <f>IF(B896="","",IFERROR(INDEX(Vöruskrá!F:F,MATCH(B896,Vöruskrá!B:B,0)),""))</f>
        <v>Salt, maltódextrín, sterkja, sykur, gerextrakt, grænmeti 8,6% (laukur, gulrætur, blaðlaukur), bragðefni, gulrótarsafaduft, krydd. Saltinnihald í tilbúnu soði er 0,7%.</v>
      </c>
      <c r="E896" s="214" t="str">
        <f>IF(B896="","",IFERROR(IF(INDEX(Vöruskrá!G:G,MATCH(B896,Vöruskrá!B:B,0))="","Engir skráðir",INDEX(Vöruskrá!G:G,MATCH(B896,Vöruskrá!B:B,0))),"Engir skráðir"))</f>
        <v>Engir skráðir</v>
      </c>
      <c r="F896" s="214">
        <f>IF(B896="","",IFERROR(INDEX(Vöruskrá!H:H,MATCH(B896,Vöruskrá!B:B,0)),""))</f>
        <v>0</v>
      </c>
      <c r="G896" s="215">
        <f>IF(OR(B896="",C896=""),"",IFERROR(IFERROR(INDEX(Vöruskrá!J:J,MATCH(B896,Vöruskrá!B:B,0)),0)*C896/100000,""))</f>
        <v>70</v>
      </c>
      <c r="H896" s="215">
        <f>IF(OR(B896="",C896=""),"",IFERROR(IFERROR(INDEX(Vöruskrá!K:K,MATCH(B896,Vöruskrá!B:B,0)),0)*C896/100000,""))</f>
        <v>0.7</v>
      </c>
      <c r="I896" s="215">
        <f>IF(OR(B896="",C896=""),"",IFERROR(IFERROR(INDEX(Vöruskrá!L:L,MATCH(B896,Vöruskrá!B:B,0)),0)*C896/100000,""))</f>
        <v>0.35</v>
      </c>
      <c r="J896" s="215">
        <f>IF(OR(B896="",C896=""),"",IFERROR(IFERROR(INDEX(Vöruskrá!M:M,MATCH(B896,Vöruskrá!B:B,0)),0)*C896/100000,""))</f>
        <v>14</v>
      </c>
      <c r="K896" s="215">
        <f>IF(OR(B896="",C896=""),"",IFERROR(IFERROR(INDEX(Vöruskrá!N:N,MATCH(B896,Vöruskrá!B:B,0)),0)*C896/100000,""))</f>
        <v>4.2</v>
      </c>
      <c r="L896" s="215">
        <f>IF(OR(B896="",C896=""),"",IFERROR(IFERROR(INDEX(Vöruskrá!O:O,MATCH(B896,Vöruskrá!B:B,0)),0)*C896/100000,""))</f>
        <v>2.1</v>
      </c>
      <c r="M896" s="215">
        <f>IF(OR(B896="",C896=""),"",IFERROR(IFERROR(INDEX(Vöruskrá!P:P,MATCH(B896,Vöruskrá!B:B,0)),0)*C896/100000,""))</f>
        <v>15.75</v>
      </c>
      <c r="N896" s="215">
        <f>IF(OR(B896="",C896=""),"",IFERROR(IFERROR(INDEX(Vöruskrá!Q:Q,MATCH(B896,Vöruskrá!B:B,0)),0)*C896/100000,""))</f>
        <v>0</v>
      </c>
      <c r="O896" s="216">
        <f>IF(OR(B896="",C896=""),"",IFERROR(C896/1000*IFERROR(INDEX(Vöruskrá!R:R,MATCH(B896,Vöruskrá!B:B,0)),0)/1000,""))</f>
        <v>0</v>
      </c>
      <c r="P896" s="219"/>
      <c r="Q896" s="203"/>
      <c r="R896" s="27"/>
    </row>
    <row r="897" spans="1:18">
      <c r="A897" s="217"/>
      <c r="B897" s="217" t="s">
        <v>1058</v>
      </c>
      <c r="C897" s="218">
        <v>15000</v>
      </c>
      <c r="D897" s="214" t="str">
        <f>IF(B897="","",IFERROR(INDEX(Vöruskrá!F:F,MATCH(B897,Vöruskrá!B:B,0)),""))</f>
        <v>Rjómi (**mjólk**)</v>
      </c>
      <c r="E897" s="214" t="str">
        <f>IF(B897="","",IFERROR(IF(INDEX(Vöruskrá!G:G,MATCH(B897,Vöruskrá!B:B,0))="","Engir skráðir",INDEX(Vöruskrá!G:G,MATCH(B897,Vöruskrá!B:B,0))),"Engir skráðir"))</f>
        <v>Mjólk</v>
      </c>
      <c r="F897" s="214">
        <f>IF(B897="","",IFERROR(INDEX(Vöruskrá!H:H,MATCH(B897,Vöruskrá!B:B,0)),""))</f>
        <v>0</v>
      </c>
      <c r="G897" s="215">
        <f>IF(OR(B897="",C897=""),"",IFERROR(IFERROR(INDEX(Vöruskrá!J:J,MATCH(B897,Vöruskrá!B:B,0)),0)*C897/100000,""))</f>
        <v>51</v>
      </c>
      <c r="H897" s="215">
        <f>IF(OR(B897="",C897=""),"",IFERROR(IFERROR(INDEX(Vöruskrá!K:K,MATCH(B897,Vöruskrá!B:B,0)),0)*C897/100000,""))</f>
        <v>5.25</v>
      </c>
      <c r="I897" s="215">
        <f>IF(OR(B897="",C897=""),"",IFERROR(IFERROR(INDEX(Vöruskrá!L:L,MATCH(B897,Vöruskrá!B:B,0)),0)*C897/100000,""))</f>
        <v>3.3</v>
      </c>
      <c r="J897" s="215">
        <f>IF(OR(B897="",C897=""),"",IFERROR(IFERROR(INDEX(Vöruskrá!M:M,MATCH(B897,Vöruskrá!B:B,0)),0)*C897/100000,""))</f>
        <v>0.45</v>
      </c>
      <c r="K897" s="215">
        <f>IF(OR(B897="",C897=""),"",IFERROR(IFERROR(INDEX(Vöruskrá!N:N,MATCH(B897,Vöruskrá!B:B,0)),0)*C897/100000,""))</f>
        <v>0.45</v>
      </c>
      <c r="L897" s="215">
        <f>IF(OR(B897="",C897=""),"",IFERROR(IFERROR(INDEX(Vöruskrá!O:O,MATCH(B897,Vöruskrá!B:B,0)),0)*C897/100000,""))</f>
        <v>0.375</v>
      </c>
      <c r="M897" s="215">
        <f>IF(OR(B897="",C897=""),"",IFERROR(IFERROR(INDEX(Vöruskrá!P:P,MATCH(B897,Vöruskrá!B:B,0)),0)*C897/100000,""))</f>
        <v>0</v>
      </c>
      <c r="N897" s="215">
        <f>IF(OR(B897="",C897=""),"",IFERROR(IFERROR(INDEX(Vöruskrá!Q:Q,MATCH(B897,Vöruskrá!B:B,0)),0)*C897/100000,""))</f>
        <v>0</v>
      </c>
      <c r="O897" s="216">
        <f>IF(OR(B897="",C897=""),"",IFERROR(C897/1000*IFERROR(INDEX(Vöruskrá!R:R,MATCH(B897,Vöruskrá!B:B,0)),0)/1000,""))</f>
        <v>0</v>
      </c>
      <c r="P897" s="217"/>
      <c r="Q897" s="204"/>
      <c r="R897" s="6"/>
    </row>
    <row r="898" spans="1:18">
      <c r="A898" s="219"/>
      <c r="B898" s="219" t="s">
        <v>445</v>
      </c>
      <c r="C898" s="220">
        <v>4000</v>
      </c>
      <c r="D898" s="214" t="str">
        <f>IF(B898="","",IFERROR(INDEX(Vöruskrá!F:F,MATCH(B898,Vöruskrá!B:B,0)),""))</f>
        <v>**Rjómi**, salt.</v>
      </c>
      <c r="E898" s="214" t="str">
        <f>IF(B898="","",IFERROR(IF(INDEX(Vöruskrá!G:G,MATCH(B898,Vöruskrá!B:B,0))="","Engir skráðir",INDEX(Vöruskrá!G:G,MATCH(B898,Vöruskrá!B:B,0))),"Engir skráðir"))</f>
        <v>Mjólk</v>
      </c>
      <c r="F898" s="214">
        <f>IF(B898="","",IFERROR(INDEX(Vöruskrá!H:H,MATCH(B898,Vöruskrá!B:B,0)),""))</f>
        <v>0</v>
      </c>
      <c r="G898" s="215">
        <f>IF(OR(B898="",C898=""),"",IFERROR(IFERROR(INDEX(Vöruskrá!J:J,MATCH(B898,Vöruskrá!B:B,0)),0)*C898/100000,""))</f>
        <v>29.52</v>
      </c>
      <c r="H898" s="215">
        <f>IF(OR(B898="",C898=""),"",IFERROR(IFERROR(INDEX(Vöruskrá!K:K,MATCH(B898,Vöruskrá!B:B,0)),0)*C898/100000,""))</f>
        <v>3.28</v>
      </c>
      <c r="I898" s="215">
        <f>IF(OR(B898="",C898=""),"",IFERROR(IFERROR(INDEX(Vöruskrá!L:L,MATCH(B898,Vöruskrá!B:B,0)),0)*C898/100000,""))</f>
        <v>1.96</v>
      </c>
      <c r="J898" s="215">
        <f>IF(OR(B898="",C898=""),"",IFERROR(IFERROR(INDEX(Vöruskrá!M:M,MATCH(B898,Vöruskrá!B:B,0)),0)*C898/100000,""))</f>
        <v>1.6E-2</v>
      </c>
      <c r="K898" s="215">
        <f>IF(OR(B898="",C898=""),"",IFERROR(IFERROR(INDEX(Vöruskrá!N:N,MATCH(B898,Vöruskrá!B:B,0)),0)*C898/100000,""))</f>
        <v>1.6E-2</v>
      </c>
      <c r="L898" s="215">
        <f>IF(OR(B898="",C898=""),"",IFERROR(IFERROR(INDEX(Vöruskrá!O:O,MATCH(B898,Vöruskrá!B:B,0)),0)*C898/100000,""))</f>
        <v>2.4E-2</v>
      </c>
      <c r="M898" s="215">
        <f>IF(OR(B898="",C898=""),"",IFERROR(IFERROR(INDEX(Vöruskrá!P:P,MATCH(B898,Vöruskrá!B:B,0)),0)*C898/100000,""))</f>
        <v>4.8000000000000001E-2</v>
      </c>
      <c r="N898" s="215">
        <f>IF(OR(B898="",C898=""),"",IFERROR(IFERROR(INDEX(Vöruskrá!Q:Q,MATCH(B898,Vöruskrá!B:B,0)),0)*C898/100000,""))</f>
        <v>0</v>
      </c>
      <c r="O898" s="216">
        <f>IF(OR(B898="",C898=""),"",IFERROR(C898/1000*IFERROR(INDEX(Vöruskrá!R:R,MATCH(B898,Vöruskrá!B:B,0)),0)/1000,""))</f>
        <v>0</v>
      </c>
      <c r="P898" s="219"/>
      <c r="Q898" s="203"/>
      <c r="R898" s="27"/>
    </row>
    <row r="899" spans="1:18">
      <c r="A899" s="217"/>
      <c r="B899" s="217" t="s">
        <v>1010</v>
      </c>
      <c r="C899" s="218">
        <v>5000</v>
      </c>
      <c r="D899" s="214" t="str">
        <f>IF(B899="","",IFERROR(INDEX(Vöruskrá!F:F,MATCH(B899,Vöruskrá!B:B,0)),""))</f>
        <v>Laukur</v>
      </c>
      <c r="E899" s="214" t="str">
        <f>IF(B899="","",IFERROR(IF(INDEX(Vöruskrá!G:G,MATCH(B899,Vöruskrá!B:B,0))="","Engir skráðir",INDEX(Vöruskrá!G:G,MATCH(B899,Vöruskrá!B:B,0))),"Engir skráðir"))</f>
        <v>Engir skráðir</v>
      </c>
      <c r="F899" s="214">
        <f>IF(B899="","",IFERROR(INDEX(Vöruskrá!H:H,MATCH(B899,Vöruskrá!B:B,0)),""))</f>
        <v>0</v>
      </c>
      <c r="G899" s="215">
        <f>IF(OR(B899="",C899=""),"",IFERROR(IFERROR(INDEX(Vöruskrá!J:J,MATCH(B899,Vöruskrá!B:B,0)),0)*C899/100000,""))</f>
        <v>2</v>
      </c>
      <c r="H899" s="215">
        <f>IF(OR(B899="",C899=""),"",IFERROR(IFERROR(INDEX(Vöruskrá!K:K,MATCH(B899,Vöruskrá!B:B,0)),0)*C899/100000,""))</f>
        <v>5.0000000000000001E-3</v>
      </c>
      <c r="I899" s="215">
        <f>IF(OR(B899="",C899=""),"",IFERROR(IFERROR(INDEX(Vöruskrá!L:L,MATCH(B899,Vöruskrá!B:B,0)),0)*C899/100000,""))</f>
        <v>0</v>
      </c>
      <c r="J899" s="215">
        <f>IF(OR(B899="",C899=""),"",IFERROR(IFERROR(INDEX(Vöruskrá!M:M,MATCH(B899,Vöruskrá!B:B,0)),0)*C899/100000,""))</f>
        <v>0.46500000000000002</v>
      </c>
      <c r="K899" s="215">
        <f>IF(OR(B899="",C899=""),"",IFERROR(IFERROR(INDEX(Vöruskrá!N:N,MATCH(B899,Vöruskrá!B:B,0)),0)*C899/100000,""))</f>
        <v>0.21</v>
      </c>
      <c r="L899" s="215">
        <f>IF(OR(B899="",C899=""),"",IFERROR(IFERROR(INDEX(Vöruskrá!O:O,MATCH(B899,Vöruskrá!B:B,0)),0)*C899/100000,""))</f>
        <v>5.5E-2</v>
      </c>
      <c r="M899" s="215">
        <f>IF(OR(B899="",C899=""),"",IFERROR(IFERROR(INDEX(Vöruskrá!P:P,MATCH(B899,Vöruskrá!B:B,0)),0)*C899/100000,""))</f>
        <v>0</v>
      </c>
      <c r="N899" s="215">
        <f>IF(OR(B899="",C899=""),"",IFERROR(IFERROR(INDEX(Vöruskrá!Q:Q,MATCH(B899,Vöruskrá!B:B,0)),0)*C899/100000,""))</f>
        <v>8.5000000000000006E-2</v>
      </c>
      <c r="O899" s="216">
        <f>IF(OR(B899="",C899=""),"",IFERROR(C899/1000*IFERROR(INDEX(Vöruskrá!R:R,MATCH(B899,Vöruskrá!B:B,0)),0)/1000,""))</f>
        <v>0</v>
      </c>
      <c r="P899" s="217"/>
      <c r="Q899" s="204"/>
      <c r="R899" s="6"/>
    </row>
    <row r="900" spans="1:18">
      <c r="A900" s="219"/>
      <c r="B900" s="219" t="s">
        <v>1017</v>
      </c>
      <c r="C900" s="220">
        <v>2000</v>
      </c>
      <c r="D900" s="214" t="str">
        <f>IF(B900="","",IFERROR(INDEX(Vöruskrá!F:F,MATCH(B900,Vöruskrá!B:B,0)),""))</f>
        <v>Hvítlaukur</v>
      </c>
      <c r="E900" s="214" t="str">
        <f>IF(B900="","",IFERROR(IF(INDEX(Vöruskrá!G:G,MATCH(B900,Vöruskrá!B:B,0))="","Engir skráðir",INDEX(Vöruskrá!G:G,MATCH(B900,Vöruskrá!B:B,0))),"Engir skráðir"))</f>
        <v>Engir skráðir</v>
      </c>
      <c r="F900" s="214">
        <f>IF(B900="","",IFERROR(INDEX(Vöruskrá!H:H,MATCH(B900,Vöruskrá!B:B,0)),""))</f>
        <v>0</v>
      </c>
      <c r="G900" s="215">
        <f>IF(OR(B900="",C900=""),"",IFERROR(IFERROR(INDEX(Vöruskrá!J:J,MATCH(B900,Vöruskrá!B:B,0)),0)*C900/100000,""))</f>
        <v>2.98</v>
      </c>
      <c r="H900" s="215">
        <f>IF(OR(B900="",C900=""),"",IFERROR(IFERROR(INDEX(Vöruskrá!K:K,MATCH(B900,Vöruskrá!B:B,0)),0)*C900/100000,""))</f>
        <v>0.01</v>
      </c>
      <c r="I900" s="215">
        <f>IF(OR(B900="",C900=""),"",IFERROR(IFERROR(INDEX(Vöruskrá!L:L,MATCH(B900,Vöruskrá!B:B,0)),0)*C900/100000,""))</f>
        <v>2E-3</v>
      </c>
      <c r="J900" s="215">
        <f>IF(OR(B900="",C900=""),"",IFERROR(IFERROR(INDEX(Vöruskrá!M:M,MATCH(B900,Vöruskrá!B:B,0)),0)*C900/100000,""))</f>
        <v>0.66200000000000003</v>
      </c>
      <c r="K900" s="215">
        <f>IF(OR(B900="",C900=""),"",IFERROR(IFERROR(INDEX(Vöruskrá!N:N,MATCH(B900,Vöruskrá!B:B,0)),0)*C900/100000,""))</f>
        <v>0.02</v>
      </c>
      <c r="L900" s="215">
        <f>IF(OR(B900="",C900=""),"",IFERROR(IFERROR(INDEX(Vöruskrá!O:O,MATCH(B900,Vöruskrá!B:B,0)),0)*C900/100000,""))</f>
        <v>0.128</v>
      </c>
      <c r="M900" s="215">
        <f>IF(OR(B900="",C900=""),"",IFERROR(IFERROR(INDEX(Vöruskrá!P:P,MATCH(B900,Vöruskrá!B:B,0)),0)*C900/100000,""))</f>
        <v>0</v>
      </c>
      <c r="N900" s="215">
        <f>IF(OR(B900="",C900=""),"",IFERROR(IFERROR(INDEX(Vöruskrá!Q:Q,MATCH(B900,Vöruskrá!B:B,0)),0)*C900/100000,""))</f>
        <v>4.2000000000000003E-2</v>
      </c>
      <c r="O900" s="216">
        <f>IF(OR(B900="",C900=""),"",IFERROR(C900/1000*IFERROR(INDEX(Vöruskrá!R:R,MATCH(B900,Vöruskrá!B:B,0)),0)/1000,""))</f>
        <v>0</v>
      </c>
      <c r="P900" s="219"/>
      <c r="Q900" s="203"/>
      <c r="R900" s="27"/>
    </row>
    <row r="901" spans="1:18">
      <c r="A901" s="217"/>
      <c r="B901" s="217" t="s">
        <v>823</v>
      </c>
      <c r="C901" s="218">
        <v>500</v>
      </c>
      <c r="D901" s="214" t="str">
        <f>IF(B901="","",IFERROR(INDEX(Vöruskrá!F:F,MATCH(B901,Vöruskrá!B:B,0)),""))</f>
        <v>Tímian 100% (Thymus vulgaris L.).</v>
      </c>
      <c r="E901" s="214" t="str">
        <f>IF(B901="","",IFERROR(IF(INDEX(Vöruskrá!G:G,MATCH(B901,Vöruskrá!B:B,0))="","Engir skráðir",INDEX(Vöruskrá!G:G,MATCH(B901,Vöruskrá!B:B,0))),"Engir skráðir"))</f>
        <v>Engir skráðir</v>
      </c>
      <c r="F901" s="214" t="str">
        <f>IF(B901="","",IFERROR(INDEX(Vöruskrá!H:H,MATCH(B901,Vöruskrá!B:B,0)),""))</f>
        <v>Framleitt á svæði þar sem unnið er með glúten, fisk, krabbadýr, lindýr, mjólk, soja, sellerí, sinnep og sesam.</v>
      </c>
      <c r="G901" s="215">
        <f>IF(OR(B901="",C901=""),"",IFERROR(IFERROR(INDEX(Vöruskrá!J:J,MATCH(B901,Vöruskrá!B:B,0)),0)*C901/100000,""))</f>
        <v>1.425</v>
      </c>
      <c r="H901" s="215">
        <f>IF(OR(B901="",C901=""),"",IFERROR(IFERROR(INDEX(Vöruskrá!K:K,MATCH(B901,Vöruskrá!B:B,0)),0)*C901/100000,""))</f>
        <v>3.6999999999999998E-2</v>
      </c>
      <c r="I901" s="215">
        <f>IF(OR(B901="",C901=""),"",IFERROR(IFERROR(INDEX(Vöruskrá!L:L,MATCH(B901,Vöruskrá!B:B,0)),0)*C901/100000,""))</f>
        <v>1.35E-2</v>
      </c>
      <c r="J901" s="215">
        <f>IF(OR(B901="",C901=""),"",IFERROR(IFERROR(INDEX(Vöruskrá!M:M,MATCH(B901,Vöruskrá!B:B,0)),0)*C901/100000,""))</f>
        <v>0.13500000000000001</v>
      </c>
      <c r="K901" s="215">
        <f>IF(OR(B901="",C901=""),"",IFERROR(IFERROR(INDEX(Vöruskrá!N:N,MATCH(B901,Vöruskrá!B:B,0)),0)*C901/100000,""))</f>
        <v>8.5000000000000006E-3</v>
      </c>
      <c r="L901" s="215">
        <f>IF(OR(B901="",C901=""),"",IFERROR(IFERROR(INDEX(Vöruskrá!O:O,MATCH(B901,Vöruskrá!B:B,0)),0)*C901/100000,""))</f>
        <v>4.5499999999999999E-2</v>
      </c>
      <c r="M901" s="215">
        <f>IF(OR(B901="",C901=""),"",IFERROR(IFERROR(INDEX(Vöruskrá!P:P,MATCH(B901,Vöruskrá!B:B,0)),0)*C901/100000,""))</f>
        <v>5.0000000000000001E-4</v>
      </c>
      <c r="N901" s="215">
        <f>IF(OR(B901="",C901=""),"",IFERROR(IFERROR(INDEX(Vöruskrá!Q:Q,MATCH(B901,Vöruskrá!B:B,0)),0)*C901/100000,""))</f>
        <v>0</v>
      </c>
      <c r="O901" s="216">
        <f>IF(OR(B901="",C901=""),"",IFERROR(C901/1000*IFERROR(INDEX(Vöruskrá!R:R,MATCH(B901,Vöruskrá!B:B,0)),0)/1000,""))</f>
        <v>0</v>
      </c>
      <c r="P901" s="217"/>
      <c r="Q901" s="204"/>
      <c r="R901" s="6"/>
    </row>
    <row r="902" spans="1:18">
      <c r="A902" s="219"/>
      <c r="B902" s="219" t="s">
        <v>299</v>
      </c>
      <c r="C902" s="220">
        <v>1000</v>
      </c>
      <c r="D902" s="214" t="str">
        <f>IF(B902="","",IFERROR(INDEX(Vöruskrá!F:F,MATCH(B902,Vöruskrá!B:B,0)),""))</f>
        <v>Salt (salt, kekkjavarnarefni E535, lyftiefni E500).</v>
      </c>
      <c r="E902" s="214" t="str">
        <f>IF(B902="","",IFERROR(IF(INDEX(Vöruskrá!G:G,MATCH(B902,Vöruskrá!B:B,0))="","Engir skráðir",INDEX(Vöruskrá!G:G,MATCH(B902,Vöruskrá!B:B,0))),"Engir skráðir"))</f>
        <v>Engir skráðir</v>
      </c>
      <c r="F902" s="214" t="str">
        <f>IF(B902="","",IFERROR(INDEX(Vöruskrá!H:H,MATCH(B902,Vöruskrá!B:B,0)),""))</f>
        <v>Framleitt á svæði þar sem unnið er með mjólk, glúten, egg, sesam, sellerí, soja og sinnep.</v>
      </c>
      <c r="G902" s="215">
        <f>IF(OR(B902="",C902=""),"",IFERROR(IFERROR(INDEX(Vöruskrá!J:J,MATCH(B902,Vöruskrá!B:B,0)),0)*C902/100000,""))</f>
        <v>0</v>
      </c>
      <c r="H902" s="215">
        <f>IF(OR(B902="",C902=""),"",IFERROR(IFERROR(INDEX(Vöruskrá!K:K,MATCH(B902,Vöruskrá!B:B,0)),0)*C902/100000,""))</f>
        <v>0</v>
      </c>
      <c r="I902" s="215">
        <f>IF(OR(B902="",C902=""),"",IFERROR(IFERROR(INDEX(Vöruskrá!L:L,MATCH(B902,Vöruskrá!B:B,0)),0)*C902/100000,""))</f>
        <v>0</v>
      </c>
      <c r="J902" s="215">
        <f>IF(OR(B902="",C902=""),"",IFERROR(IFERROR(INDEX(Vöruskrá!M:M,MATCH(B902,Vöruskrá!B:B,0)),0)*C902/100000,""))</f>
        <v>0</v>
      </c>
      <c r="K902" s="215">
        <f>IF(OR(B902="",C902=""),"",IFERROR(IFERROR(INDEX(Vöruskrá!N:N,MATCH(B902,Vöruskrá!B:B,0)),0)*C902/100000,""))</f>
        <v>0</v>
      </c>
      <c r="L902" s="215">
        <f>IF(OR(B902="",C902=""),"",IFERROR(IFERROR(INDEX(Vöruskrá!O:O,MATCH(B902,Vöruskrá!B:B,0)),0)*C902/100000,""))</f>
        <v>0</v>
      </c>
      <c r="M902" s="215">
        <f>IF(OR(B902="",C902=""),"",IFERROR(IFERROR(INDEX(Vöruskrá!P:P,MATCH(B902,Vöruskrá!B:B,0)),0)*C902/100000,""))</f>
        <v>1</v>
      </c>
      <c r="N902" s="215">
        <f>IF(OR(B902="",C902=""),"",IFERROR(IFERROR(INDEX(Vöruskrá!Q:Q,MATCH(B902,Vöruskrá!B:B,0)),0)*C902/100000,""))</f>
        <v>0</v>
      </c>
      <c r="O902" s="216">
        <f>IF(OR(B902="",C902=""),"",IFERROR(C902/1000*IFERROR(INDEX(Vöruskrá!R:R,MATCH(B902,Vöruskrá!B:B,0)),0)/1000,""))</f>
        <v>0</v>
      </c>
      <c r="P902" s="219"/>
      <c r="Q902" s="203"/>
      <c r="R902" s="27"/>
    </row>
    <row r="903" spans="1:18">
      <c r="A903" s="217"/>
      <c r="B903" s="217" t="s">
        <v>819</v>
      </c>
      <c r="C903" s="218">
        <v>500</v>
      </c>
      <c r="D903" s="214" t="str">
        <f>IF(B903="","",IFERROR(INDEX(Vöruskrá!F:F,MATCH(B903,Vöruskrá!B:B,0)),""))</f>
        <v>Svartur pipar 100% (Piper nigrum), hitaþurrkað.</v>
      </c>
      <c r="E903" s="214" t="str">
        <f>IF(B903="","",IFERROR(IF(INDEX(Vöruskrá!G:G,MATCH(B903,Vöruskrá!B:B,0))="","Engir skráðir",INDEX(Vöruskrá!G:G,MATCH(B903,Vöruskrá!B:B,0))),"Engir skráðir"))</f>
        <v>Engir skráðir</v>
      </c>
      <c r="F903" s="214" t="str">
        <f>IF(B903="","",IFERROR(INDEX(Vöruskrá!H:H,MATCH(B903,Vöruskrá!B:B,0)),""))</f>
        <v>Framleitt á svæði þar sem unnið er með glúten, fisk, krabbadýr, lindýr, mjólk, soja, sellerí, sinnep og sesam.</v>
      </c>
      <c r="G903" s="215">
        <f>IF(OR(B903="",C903=""),"",IFERROR(IFERROR(INDEX(Vöruskrá!J:J,MATCH(B903,Vöruskrá!B:B,0)),0)*C903/100000,""))</f>
        <v>1.93</v>
      </c>
      <c r="H903" s="215">
        <f>IF(OR(B903="",C903=""),"",IFERROR(IFERROR(INDEX(Vöruskrá!K:K,MATCH(B903,Vöruskrá!B:B,0)),0)*C903/100000,""))</f>
        <v>1.6500000000000001E-2</v>
      </c>
      <c r="I903" s="215">
        <f>IF(OR(B903="",C903=""),"",IFERROR(IFERROR(INDEX(Vöruskrá!L:L,MATCH(B903,Vöruskrá!B:B,0)),0)*C903/100000,""))</f>
        <v>5.0000000000000001E-3</v>
      </c>
      <c r="J903" s="215">
        <f>IF(OR(B903="",C903=""),"",IFERROR(IFERROR(INDEX(Vöruskrá!M:M,MATCH(B903,Vöruskrá!B:B,0)),0)*C903/100000,""))</f>
        <v>0.32500000000000001</v>
      </c>
      <c r="K903" s="215">
        <f>IF(OR(B903="",C903=""),"",IFERROR(IFERROR(INDEX(Vöruskrá!N:N,MATCH(B903,Vöruskrá!B:B,0)),0)*C903/100000,""))</f>
        <v>3.0000000000000001E-3</v>
      </c>
      <c r="L903" s="215">
        <f>IF(OR(B903="",C903=""),"",IFERROR(IFERROR(INDEX(Vöruskrá!O:O,MATCH(B903,Vöruskrá!B:B,0)),0)*C903/100000,""))</f>
        <v>5.5E-2</v>
      </c>
      <c r="M903" s="215">
        <f>IF(OR(B903="",C903=""),"",IFERROR(IFERROR(INDEX(Vöruskrá!P:P,MATCH(B903,Vöruskrá!B:B,0)),0)*C903/100000,""))</f>
        <v>5.0000000000000001E-4</v>
      </c>
      <c r="N903" s="215">
        <f>IF(OR(B903="",C903=""),"",IFERROR(IFERROR(INDEX(Vöruskrá!Q:Q,MATCH(B903,Vöruskrá!B:B,0)),0)*C903/100000,""))</f>
        <v>0</v>
      </c>
      <c r="O903" s="216">
        <f>IF(OR(B903="",C903=""),"",IFERROR(C903/1000*IFERROR(INDEX(Vöruskrá!R:R,MATCH(B903,Vöruskrá!B:B,0)),0)/1000,""))</f>
        <v>0</v>
      </c>
      <c r="P903" s="217"/>
      <c r="Q903" s="204"/>
      <c r="R903" s="6"/>
    </row>
    <row r="904" spans="1:18">
      <c r="A904" s="219"/>
      <c r="B904" s="219" t="s">
        <v>3640</v>
      </c>
      <c r="C904" s="220">
        <v>2000</v>
      </c>
      <c r="D904" s="214">
        <f>IF(B904="","",IFERROR(INDEX(Vöruskrá!F:F,MATCH(B904,Vöruskrá!B:B,0)),""))</f>
        <v>0</v>
      </c>
      <c r="E904" s="214" t="str">
        <f>IF(B904="","",IFERROR(IF(INDEX(Vöruskrá!G:G,MATCH(B904,Vöruskrá!B:B,0))="","Engir skráðir",INDEX(Vöruskrá!G:G,MATCH(B904,Vöruskrá!B:B,0))),"Engir skráðir"))</f>
        <v>Engir skráðir</v>
      </c>
      <c r="F904" s="214">
        <f>IF(B904="","",IFERROR(INDEX(Vöruskrá!H:H,MATCH(B904,Vöruskrá!B:B,0)),""))</f>
        <v>0</v>
      </c>
      <c r="G904" s="215">
        <f>IF(OR(B904="",C904=""),"",IFERROR(IFERROR(INDEX(Vöruskrá!J:J,MATCH(B904,Vöruskrá!B:B,0)),0)*C904/100000,""))</f>
        <v>0</v>
      </c>
      <c r="H904" s="215">
        <f>IF(OR(B904="",C904=""),"",IFERROR(IFERROR(INDEX(Vöruskrá!K:K,MATCH(B904,Vöruskrá!B:B,0)),0)*C904/100000,""))</f>
        <v>0</v>
      </c>
      <c r="I904" s="215">
        <f>IF(OR(B904="",C904=""),"",IFERROR(IFERROR(INDEX(Vöruskrá!L:L,MATCH(B904,Vöruskrá!B:B,0)),0)*C904/100000,""))</f>
        <v>0</v>
      </c>
      <c r="J904" s="215">
        <f>IF(OR(B904="",C904=""),"",IFERROR(IFERROR(INDEX(Vöruskrá!M:M,MATCH(B904,Vöruskrá!B:B,0)),0)*C904/100000,""))</f>
        <v>0</v>
      </c>
      <c r="K904" s="215">
        <f>IF(OR(B904="",C904=""),"",IFERROR(IFERROR(INDEX(Vöruskrá!N:N,MATCH(B904,Vöruskrá!B:B,0)),0)*C904/100000,""))</f>
        <v>0</v>
      </c>
      <c r="L904" s="215">
        <f>IF(OR(B904="",C904=""),"",IFERROR(IFERROR(INDEX(Vöruskrá!O:O,MATCH(B904,Vöruskrá!B:B,0)),0)*C904/100000,""))</f>
        <v>0</v>
      </c>
      <c r="M904" s="215">
        <f>IF(OR(B904="",C904=""),"",IFERROR(IFERROR(INDEX(Vöruskrá!P:P,MATCH(B904,Vöruskrá!B:B,0)),0)*C904/100000,""))</f>
        <v>0</v>
      </c>
      <c r="N904" s="215">
        <f>IF(OR(B904="",C904=""),"",IFERROR(IFERROR(INDEX(Vöruskrá!Q:Q,MATCH(B904,Vöruskrá!B:B,0)),0)*C904/100000,""))</f>
        <v>0</v>
      </c>
      <c r="O904" s="216">
        <f>IF(OR(B904="",C904=""),"",IFERROR(C904/1000*IFERROR(INDEX(Vöruskrá!R:R,MATCH(B904,Vöruskrá!B:B,0)),0)/1000,""))</f>
        <v>0</v>
      </c>
      <c r="P904" s="219"/>
      <c r="Q904" s="203"/>
      <c r="R904" s="27"/>
    </row>
    <row r="905" spans="1:18">
      <c r="A905" s="217"/>
      <c r="B905" s="217" t="s">
        <v>1020</v>
      </c>
      <c r="C905" s="218">
        <v>1000</v>
      </c>
      <c r="D905" s="214" t="str">
        <f>IF(B905="","",IFERROR(INDEX(Vöruskrá!F:F,MATCH(B905,Vöruskrá!B:B,0)),""))</f>
        <v>Vatn</v>
      </c>
      <c r="E905" s="214" t="str">
        <f>IF(B905="","",IFERROR(IF(INDEX(Vöruskrá!G:G,MATCH(B905,Vöruskrá!B:B,0))="","Engir skráðir",INDEX(Vöruskrá!G:G,MATCH(B905,Vöruskrá!B:B,0))),"Engir skráðir"))</f>
        <v>Engir skráðir</v>
      </c>
      <c r="F905" s="214">
        <f>IF(B905="","",IFERROR(INDEX(Vöruskrá!H:H,MATCH(B905,Vöruskrá!B:B,0)),""))</f>
        <v>0</v>
      </c>
      <c r="G905" s="215">
        <f>IF(OR(B905="",C905=""),"",IFERROR(IFERROR(INDEX(Vöruskrá!J:J,MATCH(B905,Vöruskrá!B:B,0)),0)*C905/100000,""))</f>
        <v>0</v>
      </c>
      <c r="H905" s="215">
        <f>IF(OR(B905="",C905=""),"",IFERROR(IFERROR(INDEX(Vöruskrá!K:K,MATCH(B905,Vöruskrá!B:B,0)),0)*C905/100000,""))</f>
        <v>0</v>
      </c>
      <c r="I905" s="215">
        <f>IF(OR(B905="",C905=""),"",IFERROR(IFERROR(INDEX(Vöruskrá!L:L,MATCH(B905,Vöruskrá!B:B,0)),0)*C905/100000,""))</f>
        <v>0</v>
      </c>
      <c r="J905" s="215">
        <f>IF(OR(B905="",C905=""),"",IFERROR(IFERROR(INDEX(Vöruskrá!M:M,MATCH(B905,Vöruskrá!B:B,0)),0)*C905/100000,""))</f>
        <v>0</v>
      </c>
      <c r="K905" s="215">
        <f>IF(OR(B905="",C905=""),"",IFERROR(IFERROR(INDEX(Vöruskrá!N:N,MATCH(B905,Vöruskrá!B:B,0)),0)*C905/100000,""))</f>
        <v>0</v>
      </c>
      <c r="L905" s="215">
        <f>IF(OR(B905="",C905=""),"",IFERROR(IFERROR(INDEX(Vöruskrá!O:O,MATCH(B905,Vöruskrá!B:B,0)),0)*C905/100000,""))</f>
        <v>0</v>
      </c>
      <c r="M905" s="215">
        <f>IF(OR(B905="",C905=""),"",IFERROR(IFERROR(INDEX(Vöruskrá!P:P,MATCH(B905,Vöruskrá!B:B,0)),0)*C905/100000,""))</f>
        <v>0</v>
      </c>
      <c r="N905" s="215">
        <f>IF(OR(B905="",C905=""),"",IFERROR(IFERROR(INDEX(Vöruskrá!Q:Q,MATCH(B905,Vöruskrá!B:B,0)),0)*C905/100000,""))</f>
        <v>0</v>
      </c>
      <c r="O905" s="216">
        <f>IF(OR(B905="",C905=""),"",IFERROR(C905/1000*IFERROR(INDEX(Vöruskrá!R:R,MATCH(B905,Vöruskrá!B:B,0)),0)/1000,""))</f>
        <v>0</v>
      </c>
      <c r="P905" s="217"/>
      <c r="Q905" s="204"/>
      <c r="R905" s="6"/>
    </row>
    <row r="906" spans="1:18" ht="26">
      <c r="A906" s="176" t="s">
        <v>3829</v>
      </c>
      <c r="B906" s="176"/>
      <c r="C906" s="177"/>
      <c r="D906" s="211" t="str">
        <f>_xlfn.TEXTJOIN(" | ",TRUE,D907:D914)</f>
        <v>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v>
      </c>
      <c r="E906" s="211" t="str" cm="1">
        <f t="array" ref="E906">IFERROR(_xlfn.TEXTJOIN(", ",TRUE,_xlfn.UNIQUE(_xlfn._xlws.FILTER(E907:E914,(E907:E914&lt;&gt;"Engir skráðir")*(E907:E914&lt;&gt;"")))),"Engir skráðir")</f>
        <v>Mjólk</v>
      </c>
      <c r="F906" s="211"/>
      <c r="G906" s="212">
        <f>IFERROR(SUM(G907:G914)/(SUM($C$907:$C$914)/100000),"")</f>
        <v>113.69</v>
      </c>
      <c r="H906" s="212">
        <f>IFERROR(SUM(H907:H914)/(SUM($C$907:$C$914)/100000),"")</f>
        <v>4.7649999999999997</v>
      </c>
      <c r="I906" s="212">
        <f>IFERROR(SUM(I907:I914)/(SUM($C$907:$C$914)/100000),"")</f>
        <v>2.891</v>
      </c>
      <c r="J906" s="212">
        <f>IFERROR(SUM(J907:J914)/(SUM($C$907:$C$914)/100000),"")</f>
        <v>14.905999999999999</v>
      </c>
      <c r="K906" s="212">
        <f>IFERROR(SUM(K907:K914)/(SUM($C$907:$C$914)/100000),"")</f>
        <v>6.45</v>
      </c>
      <c r="L906" s="212">
        <f>IFERROR(SUM(L907:L914)/(SUM($C$907:$C$914)/100000),"")</f>
        <v>2.7440000000000002</v>
      </c>
      <c r="M906" s="212">
        <f>IFERROR(SUM(M907:M914)/(SUM($C$907:$C$914)/100000),"")</f>
        <v>11.75</v>
      </c>
      <c r="N906" s="212">
        <f>IFERROR(SUM(N907:N914)/(SUM($C$907:$C$914)/100000),"")</f>
        <v>0.10600000000000001</v>
      </c>
      <c r="O906" s="213" t="str">
        <f>IF(OR(B906="",C906=""),"",IFERROR(C906/1000*IFERROR(INDEX(Vöruskrá!R:R,MATCH(B906,Vöruskrá!B:B,0)),0)/1000,""))</f>
        <v/>
      </c>
      <c r="P906" s="176" t="s">
        <v>3830</v>
      </c>
      <c r="Q906" s="203"/>
      <c r="R906" s="27"/>
    </row>
    <row r="907" spans="1:18">
      <c r="A907" s="217"/>
      <c r="B907" s="217" t="s">
        <v>743</v>
      </c>
      <c r="C907" s="218">
        <v>55000</v>
      </c>
      <c r="D907" s="214" t="str">
        <f>IF(B907="","",IFERROR(INDEX(Vöruskrá!F:F,MATCH(B907,Vöruskrá!B:B,0)),""))</f>
        <v>Tómatar 100%.</v>
      </c>
      <c r="E907" s="214" t="str">
        <f>IF(B907="","",IFERROR(IF(INDEX(Vöruskrá!G:G,MATCH(B907,Vöruskrá!B:B,0))="","Engir skráðir",INDEX(Vöruskrá!G:G,MATCH(B907,Vöruskrá!B:B,0))),"Engir skráðir"))</f>
        <v>Engir skráðir</v>
      </c>
      <c r="F907" s="214">
        <f>IF(B907="","",IFERROR(INDEX(Vöruskrá!H:H,MATCH(B907,Vöruskrá!B:B,0)),""))</f>
        <v>0</v>
      </c>
      <c r="G907" s="215">
        <f>IF(OR(B907="",C907=""),"",IFERROR(IFERROR(INDEX(Vöruskrá!J:J,MATCH(B907,Vöruskrá!B:B,0)),0)*C907/100000,""))</f>
        <v>15.4</v>
      </c>
      <c r="H907" s="215">
        <f>IF(OR(B907="",C907=""),"",IFERROR(IFERROR(INDEX(Vöruskrá!K:K,MATCH(B907,Vöruskrá!B:B,0)),0)*C907/100000,""))</f>
        <v>5.5E-2</v>
      </c>
      <c r="I907" s="215">
        <f>IF(OR(B907="",C907=""),"",IFERROR(IFERROR(INDEX(Vöruskrá!L:L,MATCH(B907,Vöruskrá!B:B,0)),0)*C907/100000,""))</f>
        <v>0</v>
      </c>
      <c r="J907" s="215">
        <f>IF(OR(B907="",C907=""),"",IFERROR(IFERROR(INDEX(Vöruskrá!M:M,MATCH(B907,Vöruskrá!B:B,0)),0)*C907/100000,""))</f>
        <v>2.75</v>
      </c>
      <c r="K907" s="215">
        <f>IF(OR(B907="",C907=""),"",IFERROR(IFERROR(INDEX(Vöruskrá!N:N,MATCH(B907,Vöruskrá!B:B,0)),0)*C907/100000,""))</f>
        <v>1.87</v>
      </c>
      <c r="L907" s="215">
        <f>IF(OR(B907="",C907=""),"",IFERROR(IFERROR(INDEX(Vöruskrá!O:O,MATCH(B907,Vöruskrá!B:B,0)),0)*C907/100000,""))</f>
        <v>0.82499999999999996</v>
      </c>
      <c r="M907" s="215">
        <f>IF(OR(B907="",C907=""),"",IFERROR(IFERROR(INDEX(Vöruskrá!P:P,MATCH(B907,Vöruskrá!B:B,0)),0)*C907/100000,""))</f>
        <v>0</v>
      </c>
      <c r="N907" s="215">
        <f>IF(OR(B907="",C907=""),"",IFERROR(IFERROR(INDEX(Vöruskrá!Q:Q,MATCH(B907,Vöruskrá!B:B,0)),0)*C907/100000,""))</f>
        <v>0</v>
      </c>
      <c r="O907" s="216">
        <f>IF(OR(B907="",C907=""),"",IFERROR(C907/1000*IFERROR(INDEX(Vöruskrá!R:R,MATCH(B907,Vöruskrá!B:B,0)),0)/1000,""))</f>
        <v>0</v>
      </c>
      <c r="P907" s="217"/>
      <c r="Q907" s="204"/>
      <c r="R907" s="6"/>
    </row>
    <row r="908" spans="1:18">
      <c r="A908" s="219"/>
      <c r="B908" s="219" t="s">
        <v>330</v>
      </c>
      <c r="C908" s="220">
        <v>25000</v>
      </c>
      <c r="D908" s="214" t="str">
        <f>IF(B908="","",IFERROR(INDEX(Vöruskrá!F:F,MATCH(B908,Vöruskrá!B:B,0)),""))</f>
        <v>Salt, maltódextrín, sterkja, sykur, gerextrakt, grænmeti 8,6% (laukur, gulrætur, blaðlaukur), bragðefni, gulrótarsafaduft, krydd. Saltinnihald í tilbúnu soði er 0,7%.</v>
      </c>
      <c r="E908" s="214" t="str">
        <f>IF(B908="","",IFERROR(IF(INDEX(Vöruskrá!G:G,MATCH(B908,Vöruskrá!B:B,0))="","Engir skráðir",INDEX(Vöruskrá!G:G,MATCH(B908,Vöruskrá!B:B,0))),"Engir skráðir"))</f>
        <v>Engir skráðir</v>
      </c>
      <c r="F908" s="214">
        <f>IF(B908="","",IFERROR(INDEX(Vöruskrá!H:H,MATCH(B908,Vöruskrá!B:B,0)),""))</f>
        <v>0</v>
      </c>
      <c r="G908" s="215">
        <f>IF(OR(B908="",C908=""),"",IFERROR(IFERROR(INDEX(Vöruskrá!J:J,MATCH(B908,Vöruskrá!B:B,0)),0)*C908/100000,""))</f>
        <v>50</v>
      </c>
      <c r="H908" s="215">
        <f>IF(OR(B908="",C908=""),"",IFERROR(IFERROR(INDEX(Vöruskrá!K:K,MATCH(B908,Vöruskrá!B:B,0)),0)*C908/100000,""))</f>
        <v>0.5</v>
      </c>
      <c r="I908" s="215">
        <f>IF(OR(B908="",C908=""),"",IFERROR(IFERROR(INDEX(Vöruskrá!L:L,MATCH(B908,Vöruskrá!B:B,0)),0)*C908/100000,""))</f>
        <v>0.25</v>
      </c>
      <c r="J908" s="215">
        <f>IF(OR(B908="",C908=""),"",IFERROR(IFERROR(INDEX(Vöruskrá!M:M,MATCH(B908,Vöruskrá!B:B,0)),0)*C908/100000,""))</f>
        <v>10</v>
      </c>
      <c r="K908" s="215">
        <f>IF(OR(B908="",C908=""),"",IFERROR(IFERROR(INDEX(Vöruskrá!N:N,MATCH(B908,Vöruskrá!B:B,0)),0)*C908/100000,""))</f>
        <v>3</v>
      </c>
      <c r="L908" s="215">
        <f>IF(OR(B908="",C908=""),"",IFERROR(IFERROR(INDEX(Vöruskrá!O:O,MATCH(B908,Vöruskrá!B:B,0)),0)*C908/100000,""))</f>
        <v>1.5</v>
      </c>
      <c r="M908" s="215">
        <f>IF(OR(B908="",C908=""),"",IFERROR(IFERROR(INDEX(Vöruskrá!P:P,MATCH(B908,Vöruskrá!B:B,0)),0)*C908/100000,""))</f>
        <v>11.25</v>
      </c>
      <c r="N908" s="215">
        <f>IF(OR(B908="",C908=""),"",IFERROR(IFERROR(INDEX(Vöruskrá!Q:Q,MATCH(B908,Vöruskrá!B:B,0)),0)*C908/100000,""))</f>
        <v>0</v>
      </c>
      <c r="O908" s="216">
        <f>IF(OR(B908="",C908=""),"",IFERROR(C908/1000*IFERROR(INDEX(Vöruskrá!R:R,MATCH(B908,Vöruskrá!B:B,0)),0)/1000,""))</f>
        <v>0</v>
      </c>
      <c r="P908" s="219"/>
      <c r="Q908" s="203"/>
      <c r="R908" s="27"/>
    </row>
    <row r="909" spans="1:18">
      <c r="A909" s="217"/>
      <c r="B909" s="217" t="s">
        <v>1058</v>
      </c>
      <c r="C909" s="218">
        <v>12000</v>
      </c>
      <c r="D909" s="214" t="str">
        <f>IF(B909="","",IFERROR(INDEX(Vöruskrá!F:F,MATCH(B909,Vöruskrá!B:B,0)),""))</f>
        <v>Rjómi (**mjólk**)</v>
      </c>
      <c r="E909" s="214" t="str">
        <f>IF(B909="","",IFERROR(IF(INDEX(Vöruskrá!G:G,MATCH(B909,Vöruskrá!B:B,0))="","Engir skráðir",INDEX(Vöruskrá!G:G,MATCH(B909,Vöruskrá!B:B,0))),"Engir skráðir"))</f>
        <v>Mjólk</v>
      </c>
      <c r="F909" s="214">
        <f>IF(B909="","",IFERROR(INDEX(Vöruskrá!H:H,MATCH(B909,Vöruskrá!B:B,0)),""))</f>
        <v>0</v>
      </c>
      <c r="G909" s="215">
        <f>IF(OR(B909="",C909=""),"",IFERROR(IFERROR(INDEX(Vöruskrá!J:J,MATCH(B909,Vöruskrá!B:B,0)),0)*C909/100000,""))</f>
        <v>40.799999999999997</v>
      </c>
      <c r="H909" s="215">
        <f>IF(OR(B909="",C909=""),"",IFERROR(IFERROR(INDEX(Vöruskrá!K:K,MATCH(B909,Vöruskrá!B:B,0)),0)*C909/100000,""))</f>
        <v>4.2</v>
      </c>
      <c r="I909" s="215">
        <f>IF(OR(B909="",C909=""),"",IFERROR(IFERROR(INDEX(Vöruskrá!L:L,MATCH(B909,Vöruskrá!B:B,0)),0)*C909/100000,""))</f>
        <v>2.64</v>
      </c>
      <c r="J909" s="215">
        <f>IF(OR(B909="",C909=""),"",IFERROR(IFERROR(INDEX(Vöruskrá!M:M,MATCH(B909,Vöruskrá!B:B,0)),0)*C909/100000,""))</f>
        <v>0.36</v>
      </c>
      <c r="K909" s="215">
        <f>IF(OR(B909="",C909=""),"",IFERROR(IFERROR(INDEX(Vöruskrá!N:N,MATCH(B909,Vöruskrá!B:B,0)),0)*C909/100000,""))</f>
        <v>0.36</v>
      </c>
      <c r="L909" s="215">
        <f>IF(OR(B909="",C909=""),"",IFERROR(IFERROR(INDEX(Vöruskrá!O:O,MATCH(B909,Vöruskrá!B:B,0)),0)*C909/100000,""))</f>
        <v>0.3</v>
      </c>
      <c r="M909" s="215">
        <f>IF(OR(B909="",C909=""),"",IFERROR(IFERROR(INDEX(Vöruskrá!P:P,MATCH(B909,Vöruskrá!B:B,0)),0)*C909/100000,""))</f>
        <v>0</v>
      </c>
      <c r="N909" s="215">
        <f>IF(OR(B909="",C909=""),"",IFERROR(IFERROR(INDEX(Vöruskrá!Q:Q,MATCH(B909,Vöruskrá!B:B,0)),0)*C909/100000,""))</f>
        <v>0</v>
      </c>
      <c r="O909" s="216">
        <f>IF(OR(B909="",C909=""),"",IFERROR(C909/1000*IFERROR(INDEX(Vöruskrá!R:R,MATCH(B909,Vöruskrá!B:B,0)),0)/1000,""))</f>
        <v>0</v>
      </c>
      <c r="P909" s="217"/>
      <c r="Q909" s="204"/>
      <c r="R909" s="6"/>
    </row>
    <row r="910" spans="1:18">
      <c r="A910" s="219"/>
      <c r="B910" s="219" t="s">
        <v>1010</v>
      </c>
      <c r="C910" s="220">
        <v>5000</v>
      </c>
      <c r="D910" s="214" t="str">
        <f>IF(B910="","",IFERROR(INDEX(Vöruskrá!F:F,MATCH(B910,Vöruskrá!B:B,0)),""))</f>
        <v>Laukur</v>
      </c>
      <c r="E910" s="214" t="str">
        <f>IF(B910="","",IFERROR(IF(INDEX(Vöruskrá!G:G,MATCH(B910,Vöruskrá!B:B,0))="","Engir skráðir",INDEX(Vöruskrá!G:G,MATCH(B910,Vöruskrá!B:B,0))),"Engir skráðir"))</f>
        <v>Engir skráðir</v>
      </c>
      <c r="F910" s="214">
        <f>IF(B910="","",IFERROR(INDEX(Vöruskrá!H:H,MATCH(B910,Vöruskrá!B:B,0)),""))</f>
        <v>0</v>
      </c>
      <c r="G910" s="215">
        <f>IF(OR(B910="",C910=""),"",IFERROR(IFERROR(INDEX(Vöruskrá!J:J,MATCH(B910,Vöruskrá!B:B,0)),0)*C910/100000,""))</f>
        <v>2</v>
      </c>
      <c r="H910" s="215">
        <f>IF(OR(B910="",C910=""),"",IFERROR(IFERROR(INDEX(Vöruskrá!K:K,MATCH(B910,Vöruskrá!B:B,0)),0)*C910/100000,""))</f>
        <v>5.0000000000000001E-3</v>
      </c>
      <c r="I910" s="215">
        <f>IF(OR(B910="",C910=""),"",IFERROR(IFERROR(INDEX(Vöruskrá!L:L,MATCH(B910,Vöruskrá!B:B,0)),0)*C910/100000,""))</f>
        <v>0</v>
      </c>
      <c r="J910" s="215">
        <f>IF(OR(B910="",C910=""),"",IFERROR(IFERROR(INDEX(Vöruskrá!M:M,MATCH(B910,Vöruskrá!B:B,0)),0)*C910/100000,""))</f>
        <v>0.46500000000000002</v>
      </c>
      <c r="K910" s="215">
        <f>IF(OR(B910="",C910=""),"",IFERROR(IFERROR(INDEX(Vöruskrá!N:N,MATCH(B910,Vöruskrá!B:B,0)),0)*C910/100000,""))</f>
        <v>0.21</v>
      </c>
      <c r="L910" s="215">
        <f>IF(OR(B910="",C910=""),"",IFERROR(IFERROR(INDEX(Vöruskrá!O:O,MATCH(B910,Vöruskrá!B:B,0)),0)*C910/100000,""))</f>
        <v>5.5E-2</v>
      </c>
      <c r="M910" s="215">
        <f>IF(OR(B910="",C910=""),"",IFERROR(IFERROR(INDEX(Vöruskrá!P:P,MATCH(B910,Vöruskrá!B:B,0)),0)*C910/100000,""))</f>
        <v>0</v>
      </c>
      <c r="N910" s="215">
        <f>IF(OR(B910="",C910=""),"",IFERROR(IFERROR(INDEX(Vöruskrá!Q:Q,MATCH(B910,Vöruskrá!B:B,0)),0)*C910/100000,""))</f>
        <v>8.5000000000000006E-2</v>
      </c>
      <c r="O910" s="216">
        <f>IF(OR(B910="",C910=""),"",IFERROR(C910/1000*IFERROR(INDEX(Vöruskrá!R:R,MATCH(B910,Vöruskrá!B:B,0)),0)/1000,""))</f>
        <v>0</v>
      </c>
      <c r="P910" s="219"/>
      <c r="Q910" s="203"/>
      <c r="R910" s="27"/>
    </row>
    <row r="911" spans="1:18">
      <c r="A911" s="217"/>
      <c r="B911" s="217" t="s">
        <v>1017</v>
      </c>
      <c r="C911" s="218">
        <v>1000</v>
      </c>
      <c r="D911" s="214" t="str">
        <f>IF(B911="","",IFERROR(INDEX(Vöruskrá!F:F,MATCH(B911,Vöruskrá!B:B,0)),""))</f>
        <v>Hvítlaukur</v>
      </c>
      <c r="E911" s="214" t="str">
        <f>IF(B911="","",IFERROR(IF(INDEX(Vöruskrá!G:G,MATCH(B911,Vöruskrá!B:B,0))="","Engir skráðir",INDEX(Vöruskrá!G:G,MATCH(B911,Vöruskrá!B:B,0))),"Engir skráðir"))</f>
        <v>Engir skráðir</v>
      </c>
      <c r="F911" s="214">
        <f>IF(B911="","",IFERROR(INDEX(Vöruskrá!H:H,MATCH(B911,Vöruskrá!B:B,0)),""))</f>
        <v>0</v>
      </c>
      <c r="G911" s="215">
        <f>IF(OR(B911="",C911=""),"",IFERROR(IFERROR(INDEX(Vöruskrá!J:J,MATCH(B911,Vöruskrá!B:B,0)),0)*C911/100000,""))</f>
        <v>1.49</v>
      </c>
      <c r="H911" s="215">
        <f>IF(OR(B911="",C911=""),"",IFERROR(IFERROR(INDEX(Vöruskrá!K:K,MATCH(B911,Vöruskrá!B:B,0)),0)*C911/100000,""))</f>
        <v>5.0000000000000001E-3</v>
      </c>
      <c r="I911" s="215">
        <f>IF(OR(B911="",C911=""),"",IFERROR(IFERROR(INDEX(Vöruskrá!L:L,MATCH(B911,Vöruskrá!B:B,0)),0)*C911/100000,""))</f>
        <v>1E-3</v>
      </c>
      <c r="J911" s="215">
        <f>IF(OR(B911="",C911=""),"",IFERROR(IFERROR(INDEX(Vöruskrá!M:M,MATCH(B911,Vöruskrá!B:B,0)),0)*C911/100000,""))</f>
        <v>0.33100000000000002</v>
      </c>
      <c r="K911" s="215">
        <f>IF(OR(B911="",C911=""),"",IFERROR(IFERROR(INDEX(Vöruskrá!N:N,MATCH(B911,Vöruskrá!B:B,0)),0)*C911/100000,""))</f>
        <v>0.01</v>
      </c>
      <c r="L911" s="215">
        <f>IF(OR(B911="",C911=""),"",IFERROR(IFERROR(INDEX(Vöruskrá!O:O,MATCH(B911,Vöruskrá!B:B,0)),0)*C911/100000,""))</f>
        <v>6.4000000000000001E-2</v>
      </c>
      <c r="M911" s="215">
        <f>IF(OR(B911="",C911=""),"",IFERROR(IFERROR(INDEX(Vöruskrá!P:P,MATCH(B911,Vöruskrá!B:B,0)),0)*C911/100000,""))</f>
        <v>0</v>
      </c>
      <c r="N911" s="215">
        <f>IF(OR(B911="",C911=""),"",IFERROR(IFERROR(INDEX(Vöruskrá!Q:Q,MATCH(B911,Vöruskrá!B:B,0)),0)*C911/100000,""))</f>
        <v>2.1000000000000001E-2</v>
      </c>
      <c r="O911" s="216">
        <f>IF(OR(B911="",C911=""),"",IFERROR(C911/1000*IFERROR(INDEX(Vöruskrá!R:R,MATCH(B911,Vöruskrá!B:B,0)),0)/1000,""))</f>
        <v>0</v>
      </c>
      <c r="P911" s="217"/>
      <c r="Q911" s="204"/>
      <c r="R911" s="6"/>
    </row>
    <row r="912" spans="1:18">
      <c r="A912" s="219"/>
      <c r="B912" s="219" t="s">
        <v>477</v>
      </c>
      <c r="C912" s="220">
        <v>1000</v>
      </c>
      <c r="D912" s="214" t="str">
        <f>IF(B912="","",IFERROR(INDEX(Vöruskrá!F:F,MATCH(B912,Vöruskrá!B:B,0)),""))</f>
        <v>Súkrósi</v>
      </c>
      <c r="E912" s="214" t="str">
        <f>IF(B912="","",IFERROR(IF(INDEX(Vöruskrá!G:G,MATCH(B912,Vöruskrá!B:B,0))="","Engir skráðir",INDEX(Vöruskrá!G:G,MATCH(B912,Vöruskrá!B:B,0))),"Engir skráðir"))</f>
        <v>Engir skráðir</v>
      </c>
      <c r="F912" s="214">
        <f>IF(B912="","",IFERROR(INDEX(Vöruskrá!H:H,MATCH(B912,Vöruskrá!B:B,0)),""))</f>
        <v>0</v>
      </c>
      <c r="G912" s="215">
        <f>IF(OR(B912="",C912=""),"",IFERROR(IFERROR(INDEX(Vöruskrá!J:J,MATCH(B912,Vöruskrá!B:B,0)),0)*C912/100000,""))</f>
        <v>4</v>
      </c>
      <c r="H912" s="215">
        <f>IF(OR(B912="",C912=""),"",IFERROR(IFERROR(INDEX(Vöruskrá!K:K,MATCH(B912,Vöruskrá!B:B,0)),0)*C912/100000,""))</f>
        <v>0</v>
      </c>
      <c r="I912" s="215">
        <f>IF(OR(B912="",C912=""),"",IFERROR(IFERROR(INDEX(Vöruskrá!L:L,MATCH(B912,Vöruskrá!B:B,0)),0)*C912/100000,""))</f>
        <v>0</v>
      </c>
      <c r="J912" s="215">
        <f>IF(OR(B912="",C912=""),"",IFERROR(IFERROR(INDEX(Vöruskrá!M:M,MATCH(B912,Vöruskrá!B:B,0)),0)*C912/100000,""))</f>
        <v>1</v>
      </c>
      <c r="K912" s="215">
        <f>IF(OR(B912="",C912=""),"",IFERROR(IFERROR(INDEX(Vöruskrá!N:N,MATCH(B912,Vöruskrá!B:B,0)),0)*C912/100000,""))</f>
        <v>1</v>
      </c>
      <c r="L912" s="215">
        <f>IF(OR(B912="",C912=""),"",IFERROR(IFERROR(INDEX(Vöruskrá!O:O,MATCH(B912,Vöruskrá!B:B,0)),0)*C912/100000,""))</f>
        <v>0</v>
      </c>
      <c r="M912" s="215">
        <f>IF(OR(B912="",C912=""),"",IFERROR(IFERROR(INDEX(Vöruskrá!P:P,MATCH(B912,Vöruskrá!B:B,0)),0)*C912/100000,""))</f>
        <v>0</v>
      </c>
      <c r="N912" s="215">
        <f>IF(OR(B912="",C912=""),"",IFERROR(IFERROR(INDEX(Vöruskrá!Q:Q,MATCH(B912,Vöruskrá!B:B,0)),0)*C912/100000,""))</f>
        <v>0</v>
      </c>
      <c r="O912" s="216">
        <f>IF(OR(B912="",C912=""),"",IFERROR(C912/1000*IFERROR(INDEX(Vöruskrá!R:R,MATCH(B912,Vöruskrá!B:B,0)),0)/1000,""))</f>
        <v>0</v>
      </c>
      <c r="P912" s="219"/>
      <c r="Q912" s="203"/>
      <c r="R912" s="27"/>
    </row>
    <row r="913" spans="1:18">
      <c r="A913" s="217"/>
      <c r="B913" s="217" t="s">
        <v>299</v>
      </c>
      <c r="C913" s="218">
        <v>500</v>
      </c>
      <c r="D913" s="214" t="str">
        <f>IF(B913="","",IFERROR(INDEX(Vöruskrá!F:F,MATCH(B913,Vöruskrá!B:B,0)),""))</f>
        <v>Salt (salt, kekkjavarnarefni E535, lyftiefni E500).</v>
      </c>
      <c r="E913" s="214" t="str">
        <f>IF(B913="","",IFERROR(IF(INDEX(Vöruskrá!G:G,MATCH(B913,Vöruskrá!B:B,0))="","Engir skráðir",INDEX(Vöruskrá!G:G,MATCH(B913,Vöruskrá!B:B,0))),"Engir skráðir"))</f>
        <v>Engir skráðir</v>
      </c>
      <c r="F913" s="214" t="str">
        <f>IF(B913="","",IFERROR(INDEX(Vöruskrá!H:H,MATCH(B913,Vöruskrá!B:B,0)),""))</f>
        <v>Framleitt á svæði þar sem unnið er með mjólk, glúten, egg, sesam, sellerí, soja og sinnep.</v>
      </c>
      <c r="G913" s="215">
        <f>IF(OR(B913="",C913=""),"",IFERROR(IFERROR(INDEX(Vöruskrá!J:J,MATCH(B913,Vöruskrá!B:B,0)),0)*C913/100000,""))</f>
        <v>0</v>
      </c>
      <c r="H913" s="215">
        <f>IF(OR(B913="",C913=""),"",IFERROR(IFERROR(INDEX(Vöruskrá!K:K,MATCH(B913,Vöruskrá!B:B,0)),0)*C913/100000,""))</f>
        <v>0</v>
      </c>
      <c r="I913" s="215">
        <f>IF(OR(B913="",C913=""),"",IFERROR(IFERROR(INDEX(Vöruskrá!L:L,MATCH(B913,Vöruskrá!B:B,0)),0)*C913/100000,""))</f>
        <v>0</v>
      </c>
      <c r="J913" s="215">
        <f>IF(OR(B913="",C913=""),"",IFERROR(IFERROR(INDEX(Vöruskrá!M:M,MATCH(B913,Vöruskrá!B:B,0)),0)*C913/100000,""))</f>
        <v>0</v>
      </c>
      <c r="K913" s="215">
        <f>IF(OR(B913="",C913=""),"",IFERROR(IFERROR(INDEX(Vöruskrá!N:N,MATCH(B913,Vöruskrá!B:B,0)),0)*C913/100000,""))</f>
        <v>0</v>
      </c>
      <c r="L913" s="215">
        <f>IF(OR(B913="",C913=""),"",IFERROR(IFERROR(INDEX(Vöruskrá!O:O,MATCH(B913,Vöruskrá!B:B,0)),0)*C913/100000,""))</f>
        <v>0</v>
      </c>
      <c r="M913" s="215">
        <f>IF(OR(B913="",C913=""),"",IFERROR(IFERROR(INDEX(Vöruskrá!P:P,MATCH(B913,Vöruskrá!B:B,0)),0)*C913/100000,""))</f>
        <v>0.5</v>
      </c>
      <c r="N913" s="215">
        <f>IF(OR(B913="",C913=""),"",IFERROR(IFERROR(INDEX(Vöruskrá!Q:Q,MATCH(B913,Vöruskrá!B:B,0)),0)*C913/100000,""))</f>
        <v>0</v>
      </c>
      <c r="O913" s="216">
        <f>IF(OR(B913="",C913=""),"",IFERROR(C913/1000*IFERROR(INDEX(Vöruskrá!R:R,MATCH(B913,Vöruskrá!B:B,0)),0)/1000,""))</f>
        <v>0</v>
      </c>
      <c r="P913" s="217"/>
      <c r="Q913" s="204"/>
      <c r="R913" s="6"/>
    </row>
    <row r="914" spans="1:18">
      <c r="A914" s="219"/>
      <c r="B914" s="219" t="s">
        <v>1336</v>
      </c>
      <c r="C914" s="220">
        <v>500</v>
      </c>
      <c r="D914" s="214" t="str">
        <f>IF(B914="","",IFERROR(INDEX(Vöruskrá!F:F,MATCH(B914,Vöruskrá!B:B,0)),""))</f>
        <v>100% Basilika (Ocimum Basilicum)</v>
      </c>
      <c r="E914" s="214" t="str">
        <f>IF(B914="","",IFERROR(IF(INDEX(Vöruskrá!G:G,MATCH(B914,Vöruskrá!B:B,0))="","Engir skráðir",INDEX(Vöruskrá!G:G,MATCH(B914,Vöruskrá!B:B,0))),"Engir skráðir"))</f>
        <v>Engir skráðir</v>
      </c>
      <c r="F914" s="214" t="str">
        <f>IF(B914="","",IFERROR(INDEX(Vöruskrá!H:H,MATCH(B914,Vöruskrá!B:B,0)),""))</f>
        <v>Framleitt á svæði þar sem unnið er með glúten, fisk, krabbadýr, lindýr, mjólk, soja, sellerí, sinnep og sesam.</v>
      </c>
      <c r="G914" s="215">
        <f>IF(OR(B914="",C914=""),"",IFERROR(IFERROR(INDEX(Vöruskrá!J:J,MATCH(B914,Vöruskrá!B:B,0)),0)*C914/100000,""))</f>
        <v>0</v>
      </c>
      <c r="H914" s="215">
        <f>IF(OR(B914="",C914=""),"",IFERROR(IFERROR(INDEX(Vöruskrá!K:K,MATCH(B914,Vöruskrá!B:B,0)),0)*C914/100000,""))</f>
        <v>0</v>
      </c>
      <c r="I914" s="215">
        <f>IF(OR(B914="",C914=""),"",IFERROR(IFERROR(INDEX(Vöruskrá!L:L,MATCH(B914,Vöruskrá!B:B,0)),0)*C914/100000,""))</f>
        <v>0</v>
      </c>
      <c r="J914" s="215">
        <f>IF(OR(B914="",C914=""),"",IFERROR(IFERROR(INDEX(Vöruskrá!M:M,MATCH(B914,Vöruskrá!B:B,0)),0)*C914/100000,""))</f>
        <v>0</v>
      </c>
      <c r="K914" s="215">
        <f>IF(OR(B914="",C914=""),"",IFERROR(IFERROR(INDEX(Vöruskrá!N:N,MATCH(B914,Vöruskrá!B:B,0)),0)*C914/100000,""))</f>
        <v>0</v>
      </c>
      <c r="L914" s="215">
        <f>IF(OR(B914="",C914=""),"",IFERROR(IFERROR(INDEX(Vöruskrá!O:O,MATCH(B914,Vöruskrá!B:B,0)),0)*C914/100000,""))</f>
        <v>0</v>
      </c>
      <c r="M914" s="215">
        <f>IF(OR(B914="",C914=""),"",IFERROR(IFERROR(INDEX(Vöruskrá!P:P,MATCH(B914,Vöruskrá!B:B,0)),0)*C914/100000,""))</f>
        <v>0</v>
      </c>
      <c r="N914" s="215">
        <f>IF(OR(B914="",C914=""),"",IFERROR(IFERROR(INDEX(Vöruskrá!Q:Q,MATCH(B914,Vöruskrá!B:B,0)),0)*C914/100000,""))</f>
        <v>0</v>
      </c>
      <c r="O914" s="216">
        <f>IF(OR(B914="",C914=""),"",IFERROR(C914/1000*IFERROR(INDEX(Vöruskrá!R:R,MATCH(B914,Vöruskrá!B:B,0)),0)/1000,""))</f>
        <v>0</v>
      </c>
      <c r="P914" s="219"/>
      <c r="Q914" s="203"/>
      <c r="R914" s="27"/>
    </row>
    <row r="915" spans="1:18">
      <c r="A915" s="176" t="s">
        <v>3831</v>
      </c>
      <c r="B915" s="176"/>
      <c r="C915" s="177"/>
      <c r="D915" s="211" t="str">
        <f>_xlfn.TEXTJOIN(" | ",TRUE,D916:D923)</f>
        <v>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v>
      </c>
      <c r="E915" s="211" t="str" cm="1">
        <f t="array" ref="E915">IFERROR(_xlfn.TEXTJOIN(", ",TRUE,_xlfn.UNIQUE(_xlfn._xlws.FILTER(E916:E923,(E916:E923&lt;&gt;"Engir skráðir")*(E916:E923&lt;&gt;"")))),"Engir skráðir")</f>
        <v>Engir, Mjólk</v>
      </c>
      <c r="F915" s="211"/>
      <c r="G915" s="212">
        <f>IFERROR(SUM(G916:G923)/(SUM($C$916:$C$923)/100000),"")</f>
        <v>181.065</v>
      </c>
      <c r="H915" s="212">
        <f>IFERROR(SUM(H916:H923)/(SUM($C$916:$C$923)/100000),"")</f>
        <v>10.2355</v>
      </c>
      <c r="I915" s="212">
        <f>IFERROR(SUM(I916:I923)/(SUM($C$916:$C$923)/100000),"")</f>
        <v>6.115499999999999</v>
      </c>
      <c r="J915" s="212">
        <f>IFERROR(SUM(J916:J923)/(SUM($C$916:$C$923)/100000),"")</f>
        <v>17.612500000000001</v>
      </c>
      <c r="K915" s="212">
        <f>IFERROR(SUM(K916:K923)/(SUM($C$916:$C$923)/100000),"")</f>
        <v>5.468</v>
      </c>
      <c r="L915" s="212">
        <f>IFERROR(SUM(L916:L923)/(SUM($C$916:$C$923)/100000),"")</f>
        <v>5.4580000000000002</v>
      </c>
      <c r="M915" s="212">
        <f>IFERROR(SUM(M916:M923)/(SUM($C$916:$C$923)/100000),"")</f>
        <v>16.398</v>
      </c>
      <c r="N915" s="212">
        <f>IFERROR(SUM(N916:N923)/(SUM($C$916:$C$923)/100000),"")</f>
        <v>0.97150000000000003</v>
      </c>
      <c r="O915" s="213" t="str">
        <f>IF(OR(B915="",C915=""),"",IFERROR(C915/1000*IFERROR(INDEX(Vöruskrá!R:R,MATCH(B915,Vöruskrá!B:B,0)),0)/1000,""))</f>
        <v/>
      </c>
      <c r="P915" s="176" t="s">
        <v>3832</v>
      </c>
      <c r="Q915" s="204"/>
      <c r="R915" s="6"/>
    </row>
    <row r="916" spans="1:18">
      <c r="A916" s="217"/>
      <c r="B916" s="217" t="s">
        <v>1106</v>
      </c>
      <c r="C916" s="218">
        <v>35000</v>
      </c>
      <c r="D916" s="214" t="str">
        <f>IF(B916="","",IFERROR(INDEX(Vöruskrá!F:F,MATCH(B916,Vöruskrá!B:B,0)),""))</f>
        <v>Brokkolí</v>
      </c>
      <c r="E916" s="214" t="str">
        <f>IF(B916="","",IFERROR(IF(INDEX(Vöruskrá!G:G,MATCH(B916,Vöruskrá!B:B,0))="","Engir skráðir",INDEX(Vöruskrá!G:G,MATCH(B916,Vöruskrá!B:B,0))),"Engir skráðir"))</f>
        <v>Engir</v>
      </c>
      <c r="F916" s="214">
        <f>IF(B916="","",IFERROR(INDEX(Vöruskrá!H:H,MATCH(B916,Vöruskrá!B:B,0)),""))</f>
        <v>0</v>
      </c>
      <c r="G916" s="215">
        <f>IF(OR(B916="",C916=""),"",IFERROR(IFERROR(INDEX(Vöruskrá!J:J,MATCH(B916,Vöruskrá!B:B,0)),0)*C916/100000,""))</f>
        <v>11.9</v>
      </c>
      <c r="H916" s="215">
        <f>IF(OR(B916="",C916=""),"",IFERROR(IFERROR(INDEX(Vöruskrá!K:K,MATCH(B916,Vöruskrá!B:B,0)),0)*C916/100000,""))</f>
        <v>0.14000000000000001</v>
      </c>
      <c r="I916" s="215">
        <f>IF(OR(B916="",C916=""),"",IFERROR(IFERROR(INDEX(Vöruskrá!L:L,MATCH(B916,Vöruskrá!B:B,0)),0)*C916/100000,""))</f>
        <v>3.5000000000000003E-2</v>
      </c>
      <c r="J916" s="215">
        <f>IF(OR(B916="",C916=""),"",IFERROR(IFERROR(INDEX(Vöruskrá!M:M,MATCH(B916,Vöruskrá!B:B,0)),0)*C916/100000,""))</f>
        <v>2.4500000000000002</v>
      </c>
      <c r="K916" s="215">
        <f>IF(OR(B916="",C916=""),"",IFERROR(IFERROR(INDEX(Vöruskrá!N:N,MATCH(B916,Vöruskrá!B:B,0)),0)*C916/100000,""))</f>
        <v>0.59499999999999997</v>
      </c>
      <c r="L916" s="215">
        <f>IF(OR(B916="",C916=""),"",IFERROR(IFERROR(INDEX(Vöruskrá!O:O,MATCH(B916,Vöruskrá!B:B,0)),0)*C916/100000,""))</f>
        <v>0.98</v>
      </c>
      <c r="M916" s="215">
        <f>IF(OR(B916="",C916=""),"",IFERROR(IFERROR(INDEX(Vöruskrá!P:P,MATCH(B916,Vöruskrá!B:B,0)),0)*C916/100000,""))</f>
        <v>0</v>
      </c>
      <c r="N916" s="215">
        <f>IF(OR(B916="",C916=""),"",IFERROR(IFERROR(INDEX(Vöruskrá!Q:Q,MATCH(B916,Vöruskrá!B:B,0)),0)*C916/100000,""))</f>
        <v>0.91</v>
      </c>
      <c r="O916" s="216">
        <f>IF(OR(B916="",C916=""),"",IFERROR(C916/1000*IFERROR(INDEX(Vöruskrá!R:R,MATCH(B916,Vöruskrá!B:B,0)),0)/1000,""))</f>
        <v>0</v>
      </c>
      <c r="P916" s="217"/>
      <c r="Q916" s="203"/>
      <c r="R916" s="27"/>
    </row>
    <row r="917" spans="1:18">
      <c r="A917" s="219"/>
      <c r="B917" s="219" t="s">
        <v>330</v>
      </c>
      <c r="C917" s="220">
        <v>35000</v>
      </c>
      <c r="D917" s="214" t="str">
        <f>IF(B917="","",IFERROR(INDEX(Vöruskrá!F:F,MATCH(B917,Vöruskrá!B:B,0)),""))</f>
        <v>Salt, maltódextrín, sterkja, sykur, gerextrakt, grænmeti 8,6% (laukur, gulrætur, blaðlaukur), bragðefni, gulrótarsafaduft, krydd. Saltinnihald í tilbúnu soði er 0,7%.</v>
      </c>
      <c r="E917" s="214" t="str">
        <f>IF(B917="","",IFERROR(IF(INDEX(Vöruskrá!G:G,MATCH(B917,Vöruskrá!B:B,0))="","Engir skráðir",INDEX(Vöruskrá!G:G,MATCH(B917,Vöruskrá!B:B,0))),"Engir skráðir"))</f>
        <v>Engir skráðir</v>
      </c>
      <c r="F917" s="214">
        <f>IF(B917="","",IFERROR(INDEX(Vöruskrá!H:H,MATCH(B917,Vöruskrá!B:B,0)),""))</f>
        <v>0</v>
      </c>
      <c r="G917" s="215">
        <f>IF(OR(B917="",C917=""),"",IFERROR(IFERROR(INDEX(Vöruskrá!J:J,MATCH(B917,Vöruskrá!B:B,0)),0)*C917/100000,""))</f>
        <v>70</v>
      </c>
      <c r="H917" s="215">
        <f>IF(OR(B917="",C917=""),"",IFERROR(IFERROR(INDEX(Vöruskrá!K:K,MATCH(B917,Vöruskrá!B:B,0)),0)*C917/100000,""))</f>
        <v>0.7</v>
      </c>
      <c r="I917" s="215">
        <f>IF(OR(B917="",C917=""),"",IFERROR(IFERROR(INDEX(Vöruskrá!L:L,MATCH(B917,Vöruskrá!B:B,0)),0)*C917/100000,""))</f>
        <v>0.35</v>
      </c>
      <c r="J917" s="215">
        <f>IF(OR(B917="",C917=""),"",IFERROR(IFERROR(INDEX(Vöruskrá!M:M,MATCH(B917,Vöruskrá!B:B,0)),0)*C917/100000,""))</f>
        <v>14</v>
      </c>
      <c r="K917" s="215">
        <f>IF(OR(B917="",C917=""),"",IFERROR(IFERROR(INDEX(Vöruskrá!N:N,MATCH(B917,Vöruskrá!B:B,0)),0)*C917/100000,""))</f>
        <v>4.2</v>
      </c>
      <c r="L917" s="215">
        <f>IF(OR(B917="",C917=""),"",IFERROR(IFERROR(INDEX(Vöruskrá!O:O,MATCH(B917,Vöruskrá!B:B,0)),0)*C917/100000,""))</f>
        <v>2.1</v>
      </c>
      <c r="M917" s="215">
        <f>IF(OR(B917="",C917=""),"",IFERROR(IFERROR(INDEX(Vöruskrá!P:P,MATCH(B917,Vöruskrá!B:B,0)),0)*C917/100000,""))</f>
        <v>15.75</v>
      </c>
      <c r="N917" s="215">
        <f>IF(OR(B917="",C917=""),"",IFERROR(IFERROR(INDEX(Vöruskrá!Q:Q,MATCH(B917,Vöruskrá!B:B,0)),0)*C917/100000,""))</f>
        <v>0</v>
      </c>
      <c r="O917" s="216">
        <f>IF(OR(B917="",C917=""),"",IFERROR(C917/1000*IFERROR(INDEX(Vöruskrá!R:R,MATCH(B917,Vöruskrá!B:B,0)),0)/1000,""))</f>
        <v>0</v>
      </c>
      <c r="P917" s="219"/>
      <c r="Q917" s="204"/>
      <c r="R917" s="6"/>
    </row>
    <row r="918" spans="1:18">
      <c r="A918" s="217"/>
      <c r="B918" s="217" t="s">
        <v>1058</v>
      </c>
      <c r="C918" s="218">
        <v>15000</v>
      </c>
      <c r="D918" s="214" t="str">
        <f>IF(B918="","",IFERROR(INDEX(Vöruskrá!F:F,MATCH(B918,Vöruskrá!B:B,0)),""))</f>
        <v>Rjómi (**mjólk**)</v>
      </c>
      <c r="E918" s="214" t="str">
        <f>IF(B918="","",IFERROR(IF(INDEX(Vöruskrá!G:G,MATCH(B918,Vöruskrá!B:B,0))="","Engir skráðir",INDEX(Vöruskrá!G:G,MATCH(B918,Vöruskrá!B:B,0))),"Engir skráðir"))</f>
        <v>Mjólk</v>
      </c>
      <c r="F918" s="214">
        <f>IF(B918="","",IFERROR(INDEX(Vöruskrá!H:H,MATCH(B918,Vöruskrá!B:B,0)),""))</f>
        <v>0</v>
      </c>
      <c r="G918" s="215">
        <f>IF(OR(B918="",C918=""),"",IFERROR(IFERROR(INDEX(Vöruskrá!J:J,MATCH(B918,Vöruskrá!B:B,0)),0)*C918/100000,""))</f>
        <v>51</v>
      </c>
      <c r="H918" s="215">
        <f>IF(OR(B918="",C918=""),"",IFERROR(IFERROR(INDEX(Vöruskrá!K:K,MATCH(B918,Vöruskrá!B:B,0)),0)*C918/100000,""))</f>
        <v>5.25</v>
      </c>
      <c r="I918" s="215">
        <f>IF(OR(B918="",C918=""),"",IFERROR(IFERROR(INDEX(Vöruskrá!L:L,MATCH(B918,Vöruskrá!B:B,0)),0)*C918/100000,""))</f>
        <v>3.3</v>
      </c>
      <c r="J918" s="215">
        <f>IF(OR(B918="",C918=""),"",IFERROR(IFERROR(INDEX(Vöruskrá!M:M,MATCH(B918,Vöruskrá!B:B,0)),0)*C918/100000,""))</f>
        <v>0.45</v>
      </c>
      <c r="K918" s="215">
        <f>IF(OR(B918="",C918=""),"",IFERROR(IFERROR(INDEX(Vöruskrá!N:N,MATCH(B918,Vöruskrá!B:B,0)),0)*C918/100000,""))</f>
        <v>0.45</v>
      </c>
      <c r="L918" s="215">
        <f>IF(OR(B918="",C918=""),"",IFERROR(IFERROR(INDEX(Vöruskrá!O:O,MATCH(B918,Vöruskrá!B:B,0)),0)*C918/100000,""))</f>
        <v>0.375</v>
      </c>
      <c r="M918" s="215">
        <f>IF(OR(B918="",C918=""),"",IFERROR(IFERROR(INDEX(Vöruskrá!P:P,MATCH(B918,Vöruskrá!B:B,0)),0)*C918/100000,""))</f>
        <v>0</v>
      </c>
      <c r="N918" s="215">
        <f>IF(OR(B918="",C918=""),"",IFERROR(IFERROR(INDEX(Vöruskrá!Q:Q,MATCH(B918,Vöruskrá!B:B,0)),0)*C918/100000,""))</f>
        <v>0</v>
      </c>
      <c r="O918" s="216">
        <f>IF(OR(B918="",C918=""),"",IFERROR(C918/1000*IFERROR(INDEX(Vöruskrá!R:R,MATCH(B918,Vöruskrá!B:B,0)),0)/1000,""))</f>
        <v>0</v>
      </c>
      <c r="P918" s="217"/>
      <c r="Q918" s="203"/>
      <c r="R918" s="27"/>
    </row>
    <row r="919" spans="1:18">
      <c r="A919" s="219"/>
      <c r="B919" s="219" t="s">
        <v>895</v>
      </c>
      <c r="C919" s="220">
        <v>8000</v>
      </c>
      <c r="D919" s="214" t="str">
        <f>IF(B919="","",IFERROR(INDEX(Vöruskrá!F:F,MATCH(B919,Vöruskrá!B:B,0)),""))</f>
        <v>Gerilsneydd **mjólk**, pálmaolía, kekkjavarnarefni (kartöflumjöl), salt, **mjólkursýrugerlar**, ostahleypir (örveruleg).</v>
      </c>
      <c r="E919" s="214" t="str">
        <f>IF(B919="","",IFERROR(IF(INDEX(Vöruskrá!G:G,MATCH(B919,Vöruskrá!B:B,0))="","Engir skráðir",INDEX(Vöruskrá!G:G,MATCH(B919,Vöruskrá!B:B,0))),"Engir skráðir"))</f>
        <v>Mjólk</v>
      </c>
      <c r="F919" s="214">
        <f>IF(B919="","",IFERROR(INDEX(Vöruskrá!H:H,MATCH(B919,Vöruskrá!B:B,0)),""))</f>
        <v>0</v>
      </c>
      <c r="G919" s="215">
        <f>IF(OR(B919="",C919=""),"",IFERROR(IFERROR(INDEX(Vöruskrá!J:J,MATCH(B919,Vöruskrá!B:B,0)),0)*C919/100000,""))</f>
        <v>24.08</v>
      </c>
      <c r="H919" s="215">
        <f>IF(OR(B919="",C919=""),"",IFERROR(IFERROR(INDEX(Vöruskrá!K:K,MATCH(B919,Vöruskrá!B:B,0)),0)*C919/100000,""))</f>
        <v>1.68</v>
      </c>
      <c r="I919" s="215">
        <f>IF(OR(B919="",C919=""),"",IFERROR(IFERROR(INDEX(Vöruskrá!L:L,MATCH(B919,Vöruskrá!B:B,0)),0)*C919/100000,""))</f>
        <v>0.96</v>
      </c>
      <c r="J919" s="215">
        <f>IF(OR(B919="",C919=""),"",IFERROR(IFERROR(INDEX(Vöruskrá!M:M,MATCH(B919,Vöruskrá!B:B,0)),0)*C919/100000,""))</f>
        <v>0.25600000000000001</v>
      </c>
      <c r="K919" s="215">
        <f>IF(OR(B919="",C919=""),"",IFERROR(IFERROR(INDEX(Vöruskrá!N:N,MATCH(B919,Vöruskrá!B:B,0)),0)*C919/100000,""))</f>
        <v>0.08</v>
      </c>
      <c r="L919" s="215">
        <f>IF(OR(B919="",C919=""),"",IFERROR(IFERROR(INDEX(Vöruskrá!O:O,MATCH(B919,Vöruskrá!B:B,0)),0)*C919/100000,""))</f>
        <v>1.92</v>
      </c>
      <c r="M919" s="215">
        <f>IF(OR(B919="",C919=""),"",IFERROR(IFERROR(INDEX(Vöruskrá!P:P,MATCH(B919,Vöruskrá!B:B,0)),0)*C919/100000,""))</f>
        <v>0.112</v>
      </c>
      <c r="N919" s="215">
        <f>IF(OR(B919="",C919=""),"",IFERROR(IFERROR(INDEX(Vöruskrá!Q:Q,MATCH(B919,Vöruskrá!B:B,0)),0)*C919/100000,""))</f>
        <v>0</v>
      </c>
      <c r="O919" s="216">
        <f>IF(OR(B919="",C919=""),"",IFERROR(C919/1000*IFERROR(INDEX(Vöruskrá!R:R,MATCH(B919,Vöruskrá!B:B,0)),0)/1000,""))</f>
        <v>0</v>
      </c>
      <c r="P919" s="219"/>
      <c r="Q919" s="204"/>
      <c r="R919" s="6"/>
    </row>
    <row r="920" spans="1:18">
      <c r="A920" s="217"/>
      <c r="B920" s="217" t="s">
        <v>445</v>
      </c>
      <c r="C920" s="218">
        <v>3000</v>
      </c>
      <c r="D920" s="214" t="str">
        <f>IF(B920="","",IFERROR(INDEX(Vöruskrá!F:F,MATCH(B920,Vöruskrá!B:B,0)),""))</f>
        <v>**Rjómi**, salt.</v>
      </c>
      <c r="E920" s="214" t="str">
        <f>IF(B920="","",IFERROR(IF(INDEX(Vöruskrá!G:G,MATCH(B920,Vöruskrá!B:B,0))="","Engir skráðir",INDEX(Vöruskrá!G:G,MATCH(B920,Vöruskrá!B:B,0))),"Engir skráðir"))</f>
        <v>Mjólk</v>
      </c>
      <c r="F920" s="214">
        <f>IF(B920="","",IFERROR(INDEX(Vöruskrá!H:H,MATCH(B920,Vöruskrá!B:B,0)),""))</f>
        <v>0</v>
      </c>
      <c r="G920" s="215">
        <f>IF(OR(B920="",C920=""),"",IFERROR(IFERROR(INDEX(Vöruskrá!J:J,MATCH(B920,Vöruskrá!B:B,0)),0)*C920/100000,""))</f>
        <v>22.14</v>
      </c>
      <c r="H920" s="215">
        <f>IF(OR(B920="",C920=""),"",IFERROR(IFERROR(INDEX(Vöruskrá!K:K,MATCH(B920,Vöruskrá!B:B,0)),0)*C920/100000,""))</f>
        <v>2.46</v>
      </c>
      <c r="I920" s="215">
        <f>IF(OR(B920="",C920=""),"",IFERROR(IFERROR(INDEX(Vöruskrá!L:L,MATCH(B920,Vöruskrá!B:B,0)),0)*C920/100000,""))</f>
        <v>1.47</v>
      </c>
      <c r="J920" s="215">
        <f>IF(OR(B920="",C920=""),"",IFERROR(IFERROR(INDEX(Vöruskrá!M:M,MATCH(B920,Vöruskrá!B:B,0)),0)*C920/100000,""))</f>
        <v>1.2E-2</v>
      </c>
      <c r="K920" s="215">
        <f>IF(OR(B920="",C920=""),"",IFERROR(IFERROR(INDEX(Vöruskrá!N:N,MATCH(B920,Vöruskrá!B:B,0)),0)*C920/100000,""))</f>
        <v>1.2E-2</v>
      </c>
      <c r="L920" s="215">
        <f>IF(OR(B920="",C920=""),"",IFERROR(IFERROR(INDEX(Vöruskrá!O:O,MATCH(B920,Vöruskrá!B:B,0)),0)*C920/100000,""))</f>
        <v>1.7999999999999999E-2</v>
      </c>
      <c r="M920" s="215">
        <f>IF(OR(B920="",C920=""),"",IFERROR(IFERROR(INDEX(Vöruskrá!P:P,MATCH(B920,Vöruskrá!B:B,0)),0)*C920/100000,""))</f>
        <v>3.5999999999999997E-2</v>
      </c>
      <c r="N920" s="215">
        <f>IF(OR(B920="",C920=""),"",IFERROR(IFERROR(INDEX(Vöruskrá!Q:Q,MATCH(B920,Vöruskrá!B:B,0)),0)*C920/100000,""))</f>
        <v>0</v>
      </c>
      <c r="O920" s="216">
        <f>IF(OR(B920="",C920=""),"",IFERROR(C920/1000*IFERROR(INDEX(Vöruskrá!R:R,MATCH(B920,Vöruskrá!B:B,0)),0)/1000,""))</f>
        <v>0</v>
      </c>
      <c r="P920" s="217"/>
      <c r="Q920" s="203"/>
      <c r="R920" s="27"/>
    </row>
    <row r="921" spans="1:18">
      <c r="A921" s="219"/>
      <c r="B921" s="219" t="s">
        <v>1010</v>
      </c>
      <c r="C921" s="220">
        <v>3000</v>
      </c>
      <c r="D921" s="214" t="str">
        <f>IF(B921="","",IFERROR(INDEX(Vöruskrá!F:F,MATCH(B921,Vöruskrá!B:B,0)),""))</f>
        <v>Laukur</v>
      </c>
      <c r="E921" s="214" t="str">
        <f>IF(B921="","",IFERROR(IF(INDEX(Vöruskrá!G:G,MATCH(B921,Vöruskrá!B:B,0))="","Engir skráðir",INDEX(Vöruskrá!G:G,MATCH(B921,Vöruskrá!B:B,0))),"Engir skráðir"))</f>
        <v>Engir skráðir</v>
      </c>
      <c r="F921" s="214">
        <f>IF(B921="","",IFERROR(INDEX(Vöruskrá!H:H,MATCH(B921,Vöruskrá!B:B,0)),""))</f>
        <v>0</v>
      </c>
      <c r="G921" s="215">
        <f>IF(OR(B921="",C921=""),"",IFERROR(IFERROR(INDEX(Vöruskrá!J:J,MATCH(B921,Vöruskrá!B:B,0)),0)*C921/100000,""))</f>
        <v>1.2</v>
      </c>
      <c r="H921" s="215">
        <f>IF(OR(B921="",C921=""),"",IFERROR(IFERROR(INDEX(Vöruskrá!K:K,MATCH(B921,Vöruskrá!B:B,0)),0)*C921/100000,""))</f>
        <v>3.0000000000000001E-3</v>
      </c>
      <c r="I921" s="215">
        <f>IF(OR(B921="",C921=""),"",IFERROR(IFERROR(INDEX(Vöruskrá!L:L,MATCH(B921,Vöruskrá!B:B,0)),0)*C921/100000,""))</f>
        <v>0</v>
      </c>
      <c r="J921" s="215">
        <f>IF(OR(B921="",C921=""),"",IFERROR(IFERROR(INDEX(Vöruskrá!M:M,MATCH(B921,Vöruskrá!B:B,0)),0)*C921/100000,""))</f>
        <v>0.27900000000000003</v>
      </c>
      <c r="K921" s="215">
        <f>IF(OR(B921="",C921=""),"",IFERROR(IFERROR(INDEX(Vöruskrá!N:N,MATCH(B921,Vöruskrá!B:B,0)),0)*C921/100000,""))</f>
        <v>0.126</v>
      </c>
      <c r="L921" s="215">
        <f>IF(OR(B921="",C921=""),"",IFERROR(IFERROR(INDEX(Vöruskrá!O:O,MATCH(B921,Vöruskrá!B:B,0)),0)*C921/100000,""))</f>
        <v>3.3000000000000002E-2</v>
      </c>
      <c r="M921" s="215">
        <f>IF(OR(B921="",C921=""),"",IFERROR(IFERROR(INDEX(Vöruskrá!P:P,MATCH(B921,Vöruskrá!B:B,0)),0)*C921/100000,""))</f>
        <v>0</v>
      </c>
      <c r="N921" s="215">
        <f>IF(OR(B921="",C921=""),"",IFERROR(IFERROR(INDEX(Vöruskrá!Q:Q,MATCH(B921,Vöruskrá!B:B,0)),0)*C921/100000,""))</f>
        <v>5.0999999999999997E-2</v>
      </c>
      <c r="O921" s="216">
        <f>IF(OR(B921="",C921=""),"",IFERROR(C921/1000*IFERROR(INDEX(Vöruskrá!R:R,MATCH(B921,Vöruskrá!B:B,0)),0)/1000,""))</f>
        <v>0</v>
      </c>
      <c r="P921" s="219"/>
      <c r="Q921" s="204"/>
      <c r="R921" s="6"/>
    </row>
    <row r="922" spans="1:18">
      <c r="A922" s="217"/>
      <c r="B922" s="217" t="s">
        <v>1017</v>
      </c>
      <c r="C922" s="218">
        <v>500</v>
      </c>
      <c r="D922" s="214" t="str">
        <f>IF(B922="","",IFERROR(INDEX(Vöruskrá!F:F,MATCH(B922,Vöruskrá!B:B,0)),""))</f>
        <v>Hvítlaukur</v>
      </c>
      <c r="E922" s="214" t="str">
        <f>IF(B922="","",IFERROR(IF(INDEX(Vöruskrá!G:G,MATCH(B922,Vöruskrá!B:B,0))="","Engir skráðir",INDEX(Vöruskrá!G:G,MATCH(B922,Vöruskrá!B:B,0))),"Engir skráðir"))</f>
        <v>Engir skráðir</v>
      </c>
      <c r="F922" s="214">
        <f>IF(B922="","",IFERROR(INDEX(Vöruskrá!H:H,MATCH(B922,Vöruskrá!B:B,0)),""))</f>
        <v>0</v>
      </c>
      <c r="G922" s="215">
        <f>IF(OR(B922="",C922=""),"",IFERROR(IFERROR(INDEX(Vöruskrá!J:J,MATCH(B922,Vöruskrá!B:B,0)),0)*C922/100000,""))</f>
        <v>0.745</v>
      </c>
      <c r="H922" s="215">
        <f>IF(OR(B922="",C922=""),"",IFERROR(IFERROR(INDEX(Vöruskrá!K:K,MATCH(B922,Vöruskrá!B:B,0)),0)*C922/100000,""))</f>
        <v>2.5000000000000001E-3</v>
      </c>
      <c r="I922" s="215">
        <f>IF(OR(B922="",C922=""),"",IFERROR(IFERROR(INDEX(Vöruskrá!L:L,MATCH(B922,Vöruskrá!B:B,0)),0)*C922/100000,""))</f>
        <v>5.0000000000000001E-4</v>
      </c>
      <c r="J922" s="215">
        <f>IF(OR(B922="",C922=""),"",IFERROR(IFERROR(INDEX(Vöruskrá!M:M,MATCH(B922,Vöruskrá!B:B,0)),0)*C922/100000,""))</f>
        <v>0.16550000000000001</v>
      </c>
      <c r="K922" s="215">
        <f>IF(OR(B922="",C922=""),"",IFERROR(IFERROR(INDEX(Vöruskrá!N:N,MATCH(B922,Vöruskrá!B:B,0)),0)*C922/100000,""))</f>
        <v>5.0000000000000001E-3</v>
      </c>
      <c r="L922" s="215">
        <f>IF(OR(B922="",C922=""),"",IFERROR(IFERROR(INDEX(Vöruskrá!O:O,MATCH(B922,Vöruskrá!B:B,0)),0)*C922/100000,""))</f>
        <v>3.2000000000000001E-2</v>
      </c>
      <c r="M922" s="215">
        <f>IF(OR(B922="",C922=""),"",IFERROR(IFERROR(INDEX(Vöruskrá!P:P,MATCH(B922,Vöruskrá!B:B,0)),0)*C922/100000,""))</f>
        <v>0</v>
      </c>
      <c r="N922" s="215">
        <f>IF(OR(B922="",C922=""),"",IFERROR(IFERROR(INDEX(Vöruskrá!Q:Q,MATCH(B922,Vöruskrá!B:B,0)),0)*C922/100000,""))</f>
        <v>1.0500000000000001E-2</v>
      </c>
      <c r="O922" s="216">
        <f>IF(OR(B922="",C922=""),"",IFERROR(C922/1000*IFERROR(INDEX(Vöruskrá!R:R,MATCH(B922,Vöruskrá!B:B,0)),0)/1000,""))</f>
        <v>0</v>
      </c>
      <c r="P922" s="217"/>
      <c r="Q922" s="203"/>
      <c r="R922" s="27"/>
    </row>
    <row r="923" spans="1:18">
      <c r="A923" s="219"/>
      <c r="B923" s="219" t="s">
        <v>299</v>
      </c>
      <c r="C923" s="220">
        <v>500</v>
      </c>
      <c r="D923" s="214" t="str">
        <f>IF(B923="","",IFERROR(INDEX(Vöruskrá!F:F,MATCH(B923,Vöruskrá!B:B,0)),""))</f>
        <v>Salt (salt, kekkjavarnarefni E535, lyftiefni E500).</v>
      </c>
      <c r="E923" s="214" t="str">
        <f>IF(B923="","",IFERROR(IF(INDEX(Vöruskrá!G:G,MATCH(B923,Vöruskrá!B:B,0))="","Engir skráðir",INDEX(Vöruskrá!G:G,MATCH(B923,Vöruskrá!B:B,0))),"Engir skráðir"))</f>
        <v>Engir skráðir</v>
      </c>
      <c r="F923" s="214" t="str">
        <f>IF(B923="","",IFERROR(INDEX(Vöruskrá!H:H,MATCH(B923,Vöruskrá!B:B,0)),""))</f>
        <v>Framleitt á svæði þar sem unnið er með mjólk, glúten, egg, sesam, sellerí, soja og sinnep.</v>
      </c>
      <c r="G923" s="215">
        <f>IF(OR(B923="",C923=""),"",IFERROR(IFERROR(INDEX(Vöruskrá!J:J,MATCH(B923,Vöruskrá!B:B,0)),0)*C923/100000,""))</f>
        <v>0</v>
      </c>
      <c r="H923" s="215">
        <f>IF(OR(B923="",C923=""),"",IFERROR(IFERROR(INDEX(Vöruskrá!K:K,MATCH(B923,Vöruskrá!B:B,0)),0)*C923/100000,""))</f>
        <v>0</v>
      </c>
      <c r="I923" s="215">
        <f>IF(OR(B923="",C923=""),"",IFERROR(IFERROR(INDEX(Vöruskrá!L:L,MATCH(B923,Vöruskrá!B:B,0)),0)*C923/100000,""))</f>
        <v>0</v>
      </c>
      <c r="J923" s="215">
        <f>IF(OR(B923="",C923=""),"",IFERROR(IFERROR(INDEX(Vöruskrá!M:M,MATCH(B923,Vöruskrá!B:B,0)),0)*C923/100000,""))</f>
        <v>0</v>
      </c>
      <c r="K923" s="215">
        <f>IF(OR(B923="",C923=""),"",IFERROR(IFERROR(INDEX(Vöruskrá!N:N,MATCH(B923,Vöruskrá!B:B,0)),0)*C923/100000,""))</f>
        <v>0</v>
      </c>
      <c r="L923" s="215">
        <f>IF(OR(B923="",C923=""),"",IFERROR(IFERROR(INDEX(Vöruskrá!O:O,MATCH(B923,Vöruskrá!B:B,0)),0)*C923/100000,""))</f>
        <v>0</v>
      </c>
      <c r="M923" s="215">
        <f>IF(OR(B923="",C923=""),"",IFERROR(IFERROR(INDEX(Vöruskrá!P:P,MATCH(B923,Vöruskrá!B:B,0)),0)*C923/100000,""))</f>
        <v>0.5</v>
      </c>
      <c r="N923" s="215">
        <f>IF(OR(B923="",C923=""),"",IFERROR(IFERROR(INDEX(Vöruskrá!Q:Q,MATCH(B923,Vöruskrá!B:B,0)),0)*C923/100000,""))</f>
        <v>0</v>
      </c>
      <c r="O923" s="216">
        <f>IF(OR(B923="",C923=""),"",IFERROR(C923/1000*IFERROR(INDEX(Vöruskrá!R:R,MATCH(B923,Vöruskrá!B:B,0)),0)/1000,""))</f>
        <v>0</v>
      </c>
      <c r="P923" s="219"/>
      <c r="Q923" s="204"/>
      <c r="R923" s="6"/>
    </row>
    <row r="924" spans="1:18" ht="39">
      <c r="A924" s="176" t="s">
        <v>3833</v>
      </c>
      <c r="B924" s="176"/>
      <c r="C924" s="177"/>
      <c r="D924" s="211" t="str">
        <f>_xlfn.TEXTJOIN(" | ",TRUE,D925:D935)</f>
        <v>Tómatar 100%. | Salt, maltódextrín, sterkja, sykur, gerextrakt, grænmeti 8,6% (laukur, gulrætur, blaðlaukur), bragðefni, gulrótarsafaduft, krydd. Saltinnihald í tilbúnu soði er 0,7%. | 0 | Laukur | Hvítlaukur | Súkrósi | Salt (salt, kekkjavarnarefni E535, lyftiefni E500). | 100% Basilika (Ocimum Basilicum) | Repjuolía | Svartur pipar 100% (Piper nigrum), hitaþurrkað. | Vatn</v>
      </c>
      <c r="E924" s="211" t="str" cm="1">
        <f t="array" ref="E924">IFERROR(_xlfn.TEXTJOIN(", ",TRUE,_xlfn.UNIQUE(_xlfn._xlws.FILTER(E925:E935,(E925:E935&lt;&gt;"Engir skráðir")*(E925:E935&lt;&gt;"")))),"Engir skráðir")</f>
        <v>Engir skráðir</v>
      </c>
      <c r="F924" s="211"/>
      <c r="G924" s="212">
        <f>IFERROR(SUM(G925:G935)/(SUM($C$925:$C$935)/100000),"")</f>
        <v>98.184079601990078</v>
      </c>
      <c r="H924" s="212">
        <f>IFERROR(SUM(H925:H935)/(SUM($C$925:$C$935)/100000),"")</f>
        <v>2.6606965174129353</v>
      </c>
      <c r="I924" s="212">
        <f>IFERROR(SUM(I925:I935)/(SUM($C$925:$C$935)/100000),"")</f>
        <v>0.44328358208955232</v>
      </c>
      <c r="J924" s="212">
        <f>IFERROR(SUM(J925:J935)/(SUM($C$925:$C$935)/100000),"")</f>
        <v>17.169651741293531</v>
      </c>
      <c r="K924" s="212">
        <f>IFERROR(SUM(K925:K935)/(SUM($C$925:$C$935)/100000),"")</f>
        <v>6.5353233830845774</v>
      </c>
      <c r="L924" s="212">
        <f>IFERROR(SUM(L925:L935)/(SUM($C$925:$C$935)/100000),"")</f>
        <v>2.6786069651741298</v>
      </c>
      <c r="M924" s="212">
        <f>IFERROR(SUM(M925:M935)/(SUM($C$925:$C$935)/100000),"")</f>
        <v>13.930845771144281</v>
      </c>
      <c r="N924" s="212">
        <f>IFERROR(SUM(N925:N935)/(SUM($C$925:$C$935)/100000),"")</f>
        <v>9.5024875621890562E-2</v>
      </c>
      <c r="O924" s="213" t="str">
        <f>IF(OR(B924="",C924=""),"",IFERROR(C924/1000*IFERROR(INDEX(Vöruskrá!R:R,MATCH(B924,Vöruskrá!B:B,0)),0)/1000,""))</f>
        <v/>
      </c>
      <c r="P924" s="176" t="s">
        <v>3834</v>
      </c>
      <c r="Q924" s="203"/>
      <c r="R924" s="27"/>
    </row>
    <row r="925" spans="1:18">
      <c r="A925" s="217"/>
      <c r="B925" s="217" t="s">
        <v>743</v>
      </c>
      <c r="C925" s="218">
        <v>50000</v>
      </c>
      <c r="D925" s="214" t="str">
        <f>IF(B925="","",IFERROR(INDEX(Vöruskrá!F:F,MATCH(B925,Vöruskrá!B:B,0)),""))</f>
        <v>Tómatar 100%.</v>
      </c>
      <c r="E925" s="214" t="str">
        <f>IF(B925="","",IFERROR(IF(INDEX(Vöruskrá!G:G,MATCH(B925,Vöruskrá!B:B,0))="","Engir skráðir",INDEX(Vöruskrá!G:G,MATCH(B925,Vöruskrá!B:B,0))),"Engir skráðir"))</f>
        <v>Engir skráðir</v>
      </c>
      <c r="F925" s="214">
        <f>IF(B925="","",IFERROR(INDEX(Vöruskrá!H:H,MATCH(B925,Vöruskrá!B:B,0)),""))</f>
        <v>0</v>
      </c>
      <c r="G925" s="215">
        <f>IF(OR(B925="",C925=""),"",IFERROR(IFERROR(INDEX(Vöruskrá!J:J,MATCH(B925,Vöruskrá!B:B,0)),0)*C925/100000,""))</f>
        <v>14</v>
      </c>
      <c r="H925" s="215">
        <f>IF(OR(B925="",C925=""),"",IFERROR(IFERROR(INDEX(Vöruskrá!K:K,MATCH(B925,Vöruskrá!B:B,0)),0)*C925/100000,""))</f>
        <v>0.05</v>
      </c>
      <c r="I925" s="215">
        <f>IF(OR(B925="",C925=""),"",IFERROR(IFERROR(INDEX(Vöruskrá!L:L,MATCH(B925,Vöruskrá!B:B,0)),0)*C925/100000,""))</f>
        <v>0</v>
      </c>
      <c r="J925" s="215">
        <f>IF(OR(B925="",C925=""),"",IFERROR(IFERROR(INDEX(Vöruskrá!M:M,MATCH(B925,Vöruskrá!B:B,0)),0)*C925/100000,""))</f>
        <v>2.5</v>
      </c>
      <c r="K925" s="215">
        <f>IF(OR(B925="",C925=""),"",IFERROR(IFERROR(INDEX(Vöruskrá!N:N,MATCH(B925,Vöruskrá!B:B,0)),0)*C925/100000,""))</f>
        <v>1.7</v>
      </c>
      <c r="L925" s="215">
        <f>IF(OR(B925="",C925=""),"",IFERROR(IFERROR(INDEX(Vöruskrá!O:O,MATCH(B925,Vöruskrá!B:B,0)),0)*C925/100000,""))</f>
        <v>0.75</v>
      </c>
      <c r="M925" s="215">
        <f>IF(OR(B925="",C925=""),"",IFERROR(IFERROR(INDEX(Vöruskrá!P:P,MATCH(B925,Vöruskrá!B:B,0)),0)*C925/100000,""))</f>
        <v>0</v>
      </c>
      <c r="N925" s="215">
        <f>IF(OR(B925="",C925=""),"",IFERROR(IFERROR(INDEX(Vöruskrá!Q:Q,MATCH(B925,Vöruskrá!B:B,0)),0)*C925/100000,""))</f>
        <v>0</v>
      </c>
      <c r="O925" s="216">
        <f>IF(OR(B925="",C925=""),"",IFERROR(C925/1000*IFERROR(INDEX(Vöruskrá!R:R,MATCH(B925,Vöruskrá!B:B,0)),0)/1000,""))</f>
        <v>0</v>
      </c>
      <c r="P925" s="217"/>
      <c r="Q925" s="204"/>
      <c r="R925" s="6"/>
    </row>
    <row r="926" spans="1:18">
      <c r="A926" s="219"/>
      <c r="B926" s="219" t="s">
        <v>330</v>
      </c>
      <c r="C926" s="220">
        <v>30000</v>
      </c>
      <c r="D926" s="214" t="str">
        <f>IF(B926="","",IFERROR(INDEX(Vöruskrá!F:F,MATCH(B926,Vöruskrá!B:B,0)),""))</f>
        <v>Salt, maltódextrín, sterkja, sykur, gerextrakt, grænmeti 8,6% (laukur, gulrætur, blaðlaukur), bragðefni, gulrótarsafaduft, krydd. Saltinnihald í tilbúnu soði er 0,7%.</v>
      </c>
      <c r="E926" s="214" t="str">
        <f>IF(B926="","",IFERROR(IF(INDEX(Vöruskrá!G:G,MATCH(B926,Vöruskrá!B:B,0))="","Engir skráðir",INDEX(Vöruskrá!G:G,MATCH(B926,Vöruskrá!B:B,0))),"Engir skráðir"))</f>
        <v>Engir skráðir</v>
      </c>
      <c r="F926" s="214">
        <f>IF(B926="","",IFERROR(INDEX(Vöruskrá!H:H,MATCH(B926,Vöruskrá!B:B,0)),""))</f>
        <v>0</v>
      </c>
      <c r="G926" s="215">
        <f>IF(OR(B926="",C926=""),"",IFERROR(IFERROR(INDEX(Vöruskrá!J:J,MATCH(B926,Vöruskrá!B:B,0)),0)*C926/100000,""))</f>
        <v>60</v>
      </c>
      <c r="H926" s="215">
        <f>IF(OR(B926="",C926=""),"",IFERROR(IFERROR(INDEX(Vöruskrá!K:K,MATCH(B926,Vöruskrá!B:B,0)),0)*C926/100000,""))</f>
        <v>0.6</v>
      </c>
      <c r="I926" s="215">
        <f>IF(OR(B926="",C926=""),"",IFERROR(IFERROR(INDEX(Vöruskrá!L:L,MATCH(B926,Vöruskrá!B:B,0)),0)*C926/100000,""))</f>
        <v>0.3</v>
      </c>
      <c r="J926" s="215">
        <f>IF(OR(B926="",C926=""),"",IFERROR(IFERROR(INDEX(Vöruskrá!M:M,MATCH(B926,Vöruskrá!B:B,0)),0)*C926/100000,""))</f>
        <v>12</v>
      </c>
      <c r="K926" s="215">
        <f>IF(OR(B926="",C926=""),"",IFERROR(IFERROR(INDEX(Vöruskrá!N:N,MATCH(B926,Vöruskrá!B:B,0)),0)*C926/100000,""))</f>
        <v>3.6</v>
      </c>
      <c r="L926" s="215">
        <f>IF(OR(B926="",C926=""),"",IFERROR(IFERROR(INDEX(Vöruskrá!O:O,MATCH(B926,Vöruskrá!B:B,0)),0)*C926/100000,""))</f>
        <v>1.8</v>
      </c>
      <c r="M926" s="215">
        <f>IF(OR(B926="",C926=""),"",IFERROR(IFERROR(INDEX(Vöruskrá!P:P,MATCH(B926,Vöruskrá!B:B,0)),0)*C926/100000,""))</f>
        <v>13.5</v>
      </c>
      <c r="N926" s="215">
        <f>IF(OR(B926="",C926=""),"",IFERROR(IFERROR(INDEX(Vöruskrá!Q:Q,MATCH(B926,Vöruskrá!B:B,0)),0)*C926/100000,""))</f>
        <v>0</v>
      </c>
      <c r="O926" s="216">
        <f>IF(OR(B926="",C926=""),"",IFERROR(C926/1000*IFERROR(INDEX(Vöruskrá!R:R,MATCH(B926,Vöruskrá!B:B,0)),0)/1000,""))</f>
        <v>0</v>
      </c>
      <c r="P926" s="219"/>
      <c r="Q926" s="203"/>
      <c r="R926" s="27"/>
    </row>
    <row r="927" spans="1:18">
      <c r="A927" s="217"/>
      <c r="B927" s="217" t="s">
        <v>3673</v>
      </c>
      <c r="C927" s="218">
        <v>10000</v>
      </c>
      <c r="D927" s="214">
        <f>IF(B927="","",IFERROR(INDEX(Vöruskrá!F:F,MATCH(B927,Vöruskrá!B:B,0)),""))</f>
        <v>0</v>
      </c>
      <c r="E927" s="214" t="str">
        <f>IF(B927="","",IFERROR(IF(INDEX(Vöruskrá!G:G,MATCH(B927,Vöruskrá!B:B,0))="","Engir skráðir",INDEX(Vöruskrá!G:G,MATCH(B927,Vöruskrá!B:B,0))),"Engir skráðir"))</f>
        <v>Engir skráðir</v>
      </c>
      <c r="F927" s="214">
        <f>IF(B927="","",IFERROR(INDEX(Vöruskrá!H:H,MATCH(B927,Vöruskrá!B:B,0)),""))</f>
        <v>0</v>
      </c>
      <c r="G927" s="215">
        <f>IF(OR(B927="",C927=""),"",IFERROR(IFERROR(INDEX(Vöruskrá!J:J,MATCH(B927,Vöruskrá!B:B,0)),0)*C927/100000,""))</f>
        <v>0</v>
      </c>
      <c r="H927" s="215">
        <f>IF(OR(B927="",C927=""),"",IFERROR(IFERROR(INDEX(Vöruskrá!K:K,MATCH(B927,Vöruskrá!B:B,0)),0)*C927/100000,""))</f>
        <v>0</v>
      </c>
      <c r="I927" s="215">
        <f>IF(OR(B927="",C927=""),"",IFERROR(IFERROR(INDEX(Vöruskrá!L:L,MATCH(B927,Vöruskrá!B:B,0)),0)*C927/100000,""))</f>
        <v>0</v>
      </c>
      <c r="J927" s="215">
        <f>IF(OR(B927="",C927=""),"",IFERROR(IFERROR(INDEX(Vöruskrá!M:M,MATCH(B927,Vöruskrá!B:B,0)),0)*C927/100000,""))</f>
        <v>0</v>
      </c>
      <c r="K927" s="215">
        <f>IF(OR(B927="",C927=""),"",IFERROR(IFERROR(INDEX(Vöruskrá!N:N,MATCH(B927,Vöruskrá!B:B,0)),0)*C927/100000,""))</f>
        <v>0</v>
      </c>
      <c r="L927" s="215">
        <f>IF(OR(B927="",C927=""),"",IFERROR(IFERROR(INDEX(Vöruskrá!O:O,MATCH(B927,Vöruskrá!B:B,0)),0)*C927/100000,""))</f>
        <v>0</v>
      </c>
      <c r="M927" s="215">
        <f>IF(OR(B927="",C927=""),"",IFERROR(IFERROR(INDEX(Vöruskrá!P:P,MATCH(B927,Vöruskrá!B:B,0)),0)*C927/100000,""))</f>
        <v>0</v>
      </c>
      <c r="N927" s="215">
        <f>IF(OR(B927="",C927=""),"",IFERROR(IFERROR(INDEX(Vöruskrá!Q:Q,MATCH(B927,Vöruskrá!B:B,0)),0)*C927/100000,""))</f>
        <v>0</v>
      </c>
      <c r="O927" s="216">
        <f>IF(OR(B927="",C927=""),"",IFERROR(C927/1000*IFERROR(INDEX(Vöruskrá!R:R,MATCH(B927,Vöruskrá!B:B,0)),0)/1000,""))</f>
        <v>0</v>
      </c>
      <c r="P927" s="217"/>
      <c r="Q927" s="204"/>
      <c r="R927" s="6"/>
    </row>
    <row r="928" spans="1:18">
      <c r="A928" s="219"/>
      <c r="B928" s="219" t="s">
        <v>1010</v>
      </c>
      <c r="C928" s="220">
        <v>5000</v>
      </c>
      <c r="D928" s="214" t="str">
        <f>IF(B928="","",IFERROR(INDEX(Vöruskrá!F:F,MATCH(B928,Vöruskrá!B:B,0)),""))</f>
        <v>Laukur</v>
      </c>
      <c r="E928" s="214" t="str">
        <f>IF(B928="","",IFERROR(IF(INDEX(Vöruskrá!G:G,MATCH(B928,Vöruskrá!B:B,0))="","Engir skráðir",INDEX(Vöruskrá!G:G,MATCH(B928,Vöruskrá!B:B,0))),"Engir skráðir"))</f>
        <v>Engir skráðir</v>
      </c>
      <c r="F928" s="214">
        <f>IF(B928="","",IFERROR(INDEX(Vöruskrá!H:H,MATCH(B928,Vöruskrá!B:B,0)),""))</f>
        <v>0</v>
      </c>
      <c r="G928" s="215">
        <f>IF(OR(B928="",C928=""),"",IFERROR(IFERROR(INDEX(Vöruskrá!J:J,MATCH(B928,Vöruskrá!B:B,0)),0)*C928/100000,""))</f>
        <v>2</v>
      </c>
      <c r="H928" s="215">
        <f>IF(OR(B928="",C928=""),"",IFERROR(IFERROR(INDEX(Vöruskrá!K:K,MATCH(B928,Vöruskrá!B:B,0)),0)*C928/100000,""))</f>
        <v>5.0000000000000001E-3</v>
      </c>
      <c r="I928" s="215">
        <f>IF(OR(B928="",C928=""),"",IFERROR(IFERROR(INDEX(Vöruskrá!L:L,MATCH(B928,Vöruskrá!B:B,0)),0)*C928/100000,""))</f>
        <v>0</v>
      </c>
      <c r="J928" s="215">
        <f>IF(OR(B928="",C928=""),"",IFERROR(IFERROR(INDEX(Vöruskrá!M:M,MATCH(B928,Vöruskrá!B:B,0)),0)*C928/100000,""))</f>
        <v>0.46500000000000002</v>
      </c>
      <c r="K928" s="215">
        <f>IF(OR(B928="",C928=""),"",IFERROR(IFERROR(INDEX(Vöruskrá!N:N,MATCH(B928,Vöruskrá!B:B,0)),0)*C928/100000,""))</f>
        <v>0.21</v>
      </c>
      <c r="L928" s="215">
        <f>IF(OR(B928="",C928=""),"",IFERROR(IFERROR(INDEX(Vöruskrá!O:O,MATCH(B928,Vöruskrá!B:B,0)),0)*C928/100000,""))</f>
        <v>5.5E-2</v>
      </c>
      <c r="M928" s="215">
        <f>IF(OR(B928="",C928=""),"",IFERROR(IFERROR(INDEX(Vöruskrá!P:P,MATCH(B928,Vöruskrá!B:B,0)),0)*C928/100000,""))</f>
        <v>0</v>
      </c>
      <c r="N928" s="215">
        <f>IF(OR(B928="",C928=""),"",IFERROR(IFERROR(INDEX(Vöruskrá!Q:Q,MATCH(B928,Vöruskrá!B:B,0)),0)*C928/100000,""))</f>
        <v>8.5000000000000006E-2</v>
      </c>
      <c r="O928" s="216">
        <f>IF(OR(B928="",C928=""),"",IFERROR(C928/1000*IFERROR(INDEX(Vöruskrá!R:R,MATCH(B928,Vöruskrá!B:B,0)),0)/1000,""))</f>
        <v>0</v>
      </c>
      <c r="P928" s="219"/>
      <c r="Q928" s="203"/>
      <c r="R928" s="27"/>
    </row>
    <row r="929" spans="1:18">
      <c r="A929" s="217"/>
      <c r="B929" s="217" t="s">
        <v>1017</v>
      </c>
      <c r="C929" s="218">
        <v>500</v>
      </c>
      <c r="D929" s="214" t="str">
        <f>IF(B929="","",IFERROR(INDEX(Vöruskrá!F:F,MATCH(B929,Vöruskrá!B:B,0)),""))</f>
        <v>Hvítlaukur</v>
      </c>
      <c r="E929" s="214" t="str">
        <f>IF(B929="","",IFERROR(IF(INDEX(Vöruskrá!G:G,MATCH(B929,Vöruskrá!B:B,0))="","Engir skráðir",INDEX(Vöruskrá!G:G,MATCH(B929,Vöruskrá!B:B,0))),"Engir skráðir"))</f>
        <v>Engir skráðir</v>
      </c>
      <c r="F929" s="214">
        <f>IF(B929="","",IFERROR(INDEX(Vöruskrá!H:H,MATCH(B929,Vöruskrá!B:B,0)),""))</f>
        <v>0</v>
      </c>
      <c r="G929" s="215">
        <f>IF(OR(B929="",C929=""),"",IFERROR(IFERROR(INDEX(Vöruskrá!J:J,MATCH(B929,Vöruskrá!B:B,0)),0)*C929/100000,""))</f>
        <v>0.745</v>
      </c>
      <c r="H929" s="215">
        <f>IF(OR(B929="",C929=""),"",IFERROR(IFERROR(INDEX(Vöruskrá!K:K,MATCH(B929,Vöruskrá!B:B,0)),0)*C929/100000,""))</f>
        <v>2.5000000000000001E-3</v>
      </c>
      <c r="I929" s="215">
        <f>IF(OR(B929="",C929=""),"",IFERROR(IFERROR(INDEX(Vöruskrá!L:L,MATCH(B929,Vöruskrá!B:B,0)),0)*C929/100000,""))</f>
        <v>5.0000000000000001E-4</v>
      </c>
      <c r="J929" s="215">
        <f>IF(OR(B929="",C929=""),"",IFERROR(IFERROR(INDEX(Vöruskrá!M:M,MATCH(B929,Vöruskrá!B:B,0)),0)*C929/100000,""))</f>
        <v>0.16550000000000001</v>
      </c>
      <c r="K929" s="215">
        <f>IF(OR(B929="",C929=""),"",IFERROR(IFERROR(INDEX(Vöruskrá!N:N,MATCH(B929,Vöruskrá!B:B,0)),0)*C929/100000,""))</f>
        <v>5.0000000000000001E-3</v>
      </c>
      <c r="L929" s="215">
        <f>IF(OR(B929="",C929=""),"",IFERROR(IFERROR(INDEX(Vöruskrá!O:O,MATCH(B929,Vöruskrá!B:B,0)),0)*C929/100000,""))</f>
        <v>3.2000000000000001E-2</v>
      </c>
      <c r="M929" s="215">
        <f>IF(OR(B929="",C929=""),"",IFERROR(IFERROR(INDEX(Vöruskrá!P:P,MATCH(B929,Vöruskrá!B:B,0)),0)*C929/100000,""))</f>
        <v>0</v>
      </c>
      <c r="N929" s="215">
        <f>IF(OR(B929="",C929=""),"",IFERROR(IFERROR(INDEX(Vöruskrá!Q:Q,MATCH(B929,Vöruskrá!B:B,0)),0)*C929/100000,""))</f>
        <v>1.0500000000000001E-2</v>
      </c>
      <c r="O929" s="216">
        <f>IF(OR(B929="",C929=""),"",IFERROR(C929/1000*IFERROR(INDEX(Vöruskrá!R:R,MATCH(B929,Vöruskrá!B:B,0)),0)/1000,""))</f>
        <v>0</v>
      </c>
      <c r="P929" s="217"/>
      <c r="Q929" s="204"/>
      <c r="R929" s="6"/>
    </row>
    <row r="930" spans="1:18">
      <c r="A930" s="219"/>
      <c r="B930" s="219" t="s">
        <v>477</v>
      </c>
      <c r="C930" s="220">
        <v>500</v>
      </c>
      <c r="D930" s="214" t="str">
        <f>IF(B930="","",IFERROR(INDEX(Vöruskrá!F:F,MATCH(B930,Vöruskrá!B:B,0)),""))</f>
        <v>Súkrósi</v>
      </c>
      <c r="E930" s="214" t="str">
        <f>IF(B930="","",IFERROR(IF(INDEX(Vöruskrá!G:G,MATCH(B930,Vöruskrá!B:B,0))="","Engir skráðir",INDEX(Vöruskrá!G:G,MATCH(B930,Vöruskrá!B:B,0))),"Engir skráðir"))</f>
        <v>Engir skráðir</v>
      </c>
      <c r="F930" s="214">
        <f>IF(B930="","",IFERROR(INDEX(Vöruskrá!H:H,MATCH(B930,Vöruskrá!B:B,0)),""))</f>
        <v>0</v>
      </c>
      <c r="G930" s="215">
        <f>IF(OR(B930="",C930=""),"",IFERROR(IFERROR(INDEX(Vöruskrá!J:J,MATCH(B930,Vöruskrá!B:B,0)),0)*C930/100000,""))</f>
        <v>2</v>
      </c>
      <c r="H930" s="215">
        <f>IF(OR(B930="",C930=""),"",IFERROR(IFERROR(INDEX(Vöruskrá!K:K,MATCH(B930,Vöruskrá!B:B,0)),0)*C930/100000,""))</f>
        <v>0</v>
      </c>
      <c r="I930" s="215">
        <f>IF(OR(B930="",C930=""),"",IFERROR(IFERROR(INDEX(Vöruskrá!L:L,MATCH(B930,Vöruskrá!B:B,0)),0)*C930/100000,""))</f>
        <v>0</v>
      </c>
      <c r="J930" s="215">
        <f>IF(OR(B930="",C930=""),"",IFERROR(IFERROR(INDEX(Vöruskrá!M:M,MATCH(B930,Vöruskrá!B:B,0)),0)*C930/100000,""))</f>
        <v>0.5</v>
      </c>
      <c r="K930" s="215">
        <f>IF(OR(B930="",C930=""),"",IFERROR(IFERROR(INDEX(Vöruskrá!N:N,MATCH(B930,Vöruskrá!B:B,0)),0)*C930/100000,""))</f>
        <v>0.5</v>
      </c>
      <c r="L930" s="215">
        <f>IF(OR(B930="",C930=""),"",IFERROR(IFERROR(INDEX(Vöruskrá!O:O,MATCH(B930,Vöruskrá!B:B,0)),0)*C930/100000,""))</f>
        <v>0</v>
      </c>
      <c r="M930" s="215">
        <f>IF(OR(B930="",C930=""),"",IFERROR(IFERROR(INDEX(Vöruskrá!P:P,MATCH(B930,Vöruskrá!B:B,0)),0)*C930/100000,""))</f>
        <v>0</v>
      </c>
      <c r="N930" s="215">
        <f>IF(OR(B930="",C930=""),"",IFERROR(IFERROR(INDEX(Vöruskrá!Q:Q,MATCH(B930,Vöruskrá!B:B,0)),0)*C930/100000,""))</f>
        <v>0</v>
      </c>
      <c r="O930" s="216">
        <f>IF(OR(B930="",C930=""),"",IFERROR(C930/1000*IFERROR(INDEX(Vöruskrá!R:R,MATCH(B930,Vöruskrá!B:B,0)),0)/1000,""))</f>
        <v>0</v>
      </c>
      <c r="P930" s="219"/>
      <c r="Q930" s="203"/>
      <c r="R930" s="27"/>
    </row>
    <row r="931" spans="1:18">
      <c r="A931" s="217"/>
      <c r="B931" s="217" t="s">
        <v>299</v>
      </c>
      <c r="C931" s="218">
        <v>500</v>
      </c>
      <c r="D931" s="214" t="str">
        <f>IF(B931="","",IFERROR(INDEX(Vöruskrá!F:F,MATCH(B931,Vöruskrá!B:B,0)),""))</f>
        <v>Salt (salt, kekkjavarnarefni E535, lyftiefni E500).</v>
      </c>
      <c r="E931" s="214" t="str">
        <f>IF(B931="","",IFERROR(IF(INDEX(Vöruskrá!G:G,MATCH(B931,Vöruskrá!B:B,0))="","Engir skráðir",INDEX(Vöruskrá!G:G,MATCH(B931,Vöruskrá!B:B,0))),"Engir skráðir"))</f>
        <v>Engir skráðir</v>
      </c>
      <c r="F931" s="214" t="str">
        <f>IF(B931="","",IFERROR(INDEX(Vöruskrá!H:H,MATCH(B931,Vöruskrá!B:B,0)),""))</f>
        <v>Framleitt á svæði þar sem unnið er með mjólk, glúten, egg, sesam, sellerí, soja og sinnep.</v>
      </c>
      <c r="G931" s="215">
        <f>IF(OR(B931="",C931=""),"",IFERROR(IFERROR(INDEX(Vöruskrá!J:J,MATCH(B931,Vöruskrá!B:B,0)),0)*C931/100000,""))</f>
        <v>0</v>
      </c>
      <c r="H931" s="215">
        <f>IF(OR(B931="",C931=""),"",IFERROR(IFERROR(INDEX(Vöruskrá!K:K,MATCH(B931,Vöruskrá!B:B,0)),0)*C931/100000,""))</f>
        <v>0</v>
      </c>
      <c r="I931" s="215">
        <f>IF(OR(B931="",C931=""),"",IFERROR(IFERROR(INDEX(Vöruskrá!L:L,MATCH(B931,Vöruskrá!B:B,0)),0)*C931/100000,""))</f>
        <v>0</v>
      </c>
      <c r="J931" s="215">
        <f>IF(OR(B931="",C931=""),"",IFERROR(IFERROR(INDEX(Vöruskrá!M:M,MATCH(B931,Vöruskrá!B:B,0)),0)*C931/100000,""))</f>
        <v>0</v>
      </c>
      <c r="K931" s="215">
        <f>IF(OR(B931="",C931=""),"",IFERROR(IFERROR(INDEX(Vöruskrá!N:N,MATCH(B931,Vöruskrá!B:B,0)),0)*C931/100000,""))</f>
        <v>0</v>
      </c>
      <c r="L931" s="215">
        <f>IF(OR(B931="",C931=""),"",IFERROR(IFERROR(INDEX(Vöruskrá!O:O,MATCH(B931,Vöruskrá!B:B,0)),0)*C931/100000,""))</f>
        <v>0</v>
      </c>
      <c r="M931" s="215">
        <f>IF(OR(B931="",C931=""),"",IFERROR(IFERROR(INDEX(Vöruskrá!P:P,MATCH(B931,Vöruskrá!B:B,0)),0)*C931/100000,""))</f>
        <v>0.5</v>
      </c>
      <c r="N931" s="215">
        <f>IF(OR(B931="",C931=""),"",IFERROR(IFERROR(INDEX(Vöruskrá!Q:Q,MATCH(B931,Vöruskrá!B:B,0)),0)*C931/100000,""))</f>
        <v>0</v>
      </c>
      <c r="O931" s="216">
        <f>IF(OR(B931="",C931=""),"",IFERROR(C931/1000*IFERROR(INDEX(Vöruskrá!R:R,MATCH(B931,Vöruskrá!B:B,0)),0)/1000,""))</f>
        <v>0</v>
      </c>
      <c r="P931" s="217"/>
      <c r="Q931" s="204"/>
      <c r="R931" s="6"/>
    </row>
    <row r="932" spans="1:18">
      <c r="A932" s="219"/>
      <c r="B932" s="219" t="s">
        <v>1336</v>
      </c>
      <c r="C932" s="220">
        <v>500</v>
      </c>
      <c r="D932" s="214" t="str">
        <f>IF(B932="","",IFERROR(INDEX(Vöruskrá!F:F,MATCH(B932,Vöruskrá!B:B,0)),""))</f>
        <v>100% Basilika (Ocimum Basilicum)</v>
      </c>
      <c r="E932" s="214" t="str">
        <f>IF(B932="","",IFERROR(IF(INDEX(Vöruskrá!G:G,MATCH(B932,Vöruskrá!B:B,0))="","Engir skráðir",INDEX(Vöruskrá!G:G,MATCH(B932,Vöruskrá!B:B,0))),"Engir skráðir"))</f>
        <v>Engir skráðir</v>
      </c>
      <c r="F932" s="214" t="str">
        <f>IF(B932="","",IFERROR(INDEX(Vöruskrá!H:H,MATCH(B932,Vöruskrá!B:B,0)),""))</f>
        <v>Framleitt á svæði þar sem unnið er með glúten, fisk, krabbadýr, lindýr, mjólk, soja, sellerí, sinnep og sesam.</v>
      </c>
      <c r="G932" s="215">
        <f>IF(OR(B932="",C932=""),"",IFERROR(IFERROR(INDEX(Vöruskrá!J:J,MATCH(B932,Vöruskrá!B:B,0)),0)*C932/100000,""))</f>
        <v>0</v>
      </c>
      <c r="H932" s="215">
        <f>IF(OR(B932="",C932=""),"",IFERROR(IFERROR(INDEX(Vöruskrá!K:K,MATCH(B932,Vöruskrá!B:B,0)),0)*C932/100000,""))</f>
        <v>0</v>
      </c>
      <c r="I932" s="215">
        <f>IF(OR(B932="",C932=""),"",IFERROR(IFERROR(INDEX(Vöruskrá!L:L,MATCH(B932,Vöruskrá!B:B,0)),0)*C932/100000,""))</f>
        <v>0</v>
      </c>
      <c r="J932" s="215">
        <f>IF(OR(B932="",C932=""),"",IFERROR(IFERROR(INDEX(Vöruskrá!M:M,MATCH(B932,Vöruskrá!B:B,0)),0)*C932/100000,""))</f>
        <v>0</v>
      </c>
      <c r="K932" s="215">
        <f>IF(OR(B932="",C932=""),"",IFERROR(IFERROR(INDEX(Vöruskrá!N:N,MATCH(B932,Vöruskrá!B:B,0)),0)*C932/100000,""))</f>
        <v>0</v>
      </c>
      <c r="L932" s="215">
        <f>IF(OR(B932="",C932=""),"",IFERROR(IFERROR(INDEX(Vöruskrá!O:O,MATCH(B932,Vöruskrá!B:B,0)),0)*C932/100000,""))</f>
        <v>0</v>
      </c>
      <c r="M932" s="215">
        <f>IF(OR(B932="",C932=""),"",IFERROR(IFERROR(INDEX(Vöruskrá!P:P,MATCH(B932,Vöruskrá!B:B,0)),0)*C932/100000,""))</f>
        <v>0</v>
      </c>
      <c r="N932" s="215">
        <f>IF(OR(B932="",C932=""),"",IFERROR(IFERROR(INDEX(Vöruskrá!Q:Q,MATCH(B932,Vöruskrá!B:B,0)),0)*C932/100000,""))</f>
        <v>0</v>
      </c>
      <c r="O932" s="216">
        <f>IF(OR(B932="",C932=""),"",IFERROR(C932/1000*IFERROR(INDEX(Vöruskrá!R:R,MATCH(B932,Vöruskrá!B:B,0)),0)/1000,""))</f>
        <v>0</v>
      </c>
      <c r="P932" s="219"/>
      <c r="Q932" s="203"/>
      <c r="R932" s="27"/>
    </row>
    <row r="933" spans="1:18">
      <c r="A933" s="217"/>
      <c r="B933" s="217" t="s">
        <v>1270</v>
      </c>
      <c r="C933" s="218">
        <v>2000</v>
      </c>
      <c r="D933" s="214" t="str">
        <f>IF(B933="","",IFERROR(INDEX(Vöruskrá!F:F,MATCH(B933,Vöruskrá!B:B,0)),""))</f>
        <v>Repjuolía</v>
      </c>
      <c r="E933" s="214" t="str">
        <f>IF(B933="","",IFERROR(IF(INDEX(Vöruskrá!G:G,MATCH(B933,Vöruskrá!B:B,0))="","Engir skráðir",INDEX(Vöruskrá!G:G,MATCH(B933,Vöruskrá!B:B,0))),"Engir skráðir"))</f>
        <v>Engir skráðir</v>
      </c>
      <c r="F933" s="214">
        <f>IF(B933="","",IFERROR(INDEX(Vöruskrá!H:H,MATCH(B933,Vöruskrá!B:B,0)),""))</f>
        <v>0</v>
      </c>
      <c r="G933" s="215">
        <f>IF(OR(B933="",C933=""),"",IFERROR(IFERROR(INDEX(Vöruskrá!J:J,MATCH(B933,Vöruskrá!B:B,0)),0)*C933/100000,""))</f>
        <v>18</v>
      </c>
      <c r="H933" s="215">
        <f>IF(OR(B933="",C933=""),"",IFERROR(IFERROR(INDEX(Vöruskrá!K:K,MATCH(B933,Vöruskrá!B:B,0)),0)*C933/100000,""))</f>
        <v>2</v>
      </c>
      <c r="I933" s="215">
        <f>IF(OR(B933="",C933=""),"",IFERROR(IFERROR(INDEX(Vöruskrá!L:L,MATCH(B933,Vöruskrá!B:B,0)),0)*C933/100000,""))</f>
        <v>0.14000000000000001</v>
      </c>
      <c r="J933" s="215">
        <f>IF(OR(B933="",C933=""),"",IFERROR(IFERROR(INDEX(Vöruskrá!M:M,MATCH(B933,Vöruskrá!B:B,0)),0)*C933/100000,""))</f>
        <v>1.3</v>
      </c>
      <c r="K933" s="215">
        <f>IF(OR(B933="",C933=""),"",IFERROR(IFERROR(INDEX(Vöruskrá!N:N,MATCH(B933,Vöruskrá!B:B,0)),0)*C933/100000,""))</f>
        <v>0.55000000000000004</v>
      </c>
      <c r="L933" s="215">
        <f>IF(OR(B933="",C933=""),"",IFERROR(IFERROR(INDEX(Vöruskrá!O:O,MATCH(B933,Vöruskrá!B:B,0)),0)*C933/100000,""))</f>
        <v>0</v>
      </c>
      <c r="M933" s="215">
        <f>IF(OR(B933="",C933=""),"",IFERROR(IFERROR(INDEX(Vöruskrá!P:P,MATCH(B933,Vöruskrá!B:B,0)),0)*C933/100000,""))</f>
        <v>0</v>
      </c>
      <c r="N933" s="215">
        <f>IF(OR(B933="",C933=""),"",IFERROR(IFERROR(INDEX(Vöruskrá!Q:Q,MATCH(B933,Vöruskrá!B:B,0)),0)*C933/100000,""))</f>
        <v>0</v>
      </c>
      <c r="O933" s="216">
        <f>IF(OR(B933="",C933=""),"",IFERROR(C933/1000*IFERROR(INDEX(Vöruskrá!R:R,MATCH(B933,Vöruskrá!B:B,0)),0)/1000,""))</f>
        <v>0</v>
      </c>
      <c r="P933" s="217"/>
      <c r="Q933" s="204"/>
      <c r="R933" s="6"/>
    </row>
    <row r="934" spans="1:18">
      <c r="A934" s="219"/>
      <c r="B934" s="219" t="s">
        <v>819</v>
      </c>
      <c r="C934" s="220">
        <v>500</v>
      </c>
      <c r="D934" s="214" t="str">
        <f>IF(B934="","",IFERROR(INDEX(Vöruskrá!F:F,MATCH(B934,Vöruskrá!B:B,0)),""))</f>
        <v>Svartur pipar 100% (Piper nigrum), hitaþurrkað.</v>
      </c>
      <c r="E934" s="214" t="str">
        <f>IF(B934="","",IFERROR(IF(INDEX(Vöruskrá!G:G,MATCH(B934,Vöruskrá!B:B,0))="","Engir skráðir",INDEX(Vöruskrá!G:G,MATCH(B934,Vöruskrá!B:B,0))),"Engir skráðir"))</f>
        <v>Engir skráðir</v>
      </c>
      <c r="F934" s="214" t="str">
        <f>IF(B934="","",IFERROR(INDEX(Vöruskrá!H:H,MATCH(B934,Vöruskrá!B:B,0)),""))</f>
        <v>Framleitt á svæði þar sem unnið er með glúten, fisk, krabbadýr, lindýr, mjólk, soja, sellerí, sinnep og sesam.</v>
      </c>
      <c r="G934" s="215">
        <f>IF(OR(B934="",C934=""),"",IFERROR(IFERROR(INDEX(Vöruskrá!J:J,MATCH(B934,Vöruskrá!B:B,0)),0)*C934/100000,""))</f>
        <v>1.93</v>
      </c>
      <c r="H934" s="215">
        <f>IF(OR(B934="",C934=""),"",IFERROR(IFERROR(INDEX(Vöruskrá!K:K,MATCH(B934,Vöruskrá!B:B,0)),0)*C934/100000,""))</f>
        <v>1.6500000000000001E-2</v>
      </c>
      <c r="I934" s="215">
        <f>IF(OR(B934="",C934=""),"",IFERROR(IFERROR(INDEX(Vöruskrá!L:L,MATCH(B934,Vöruskrá!B:B,0)),0)*C934/100000,""))</f>
        <v>5.0000000000000001E-3</v>
      </c>
      <c r="J934" s="215">
        <f>IF(OR(B934="",C934=""),"",IFERROR(IFERROR(INDEX(Vöruskrá!M:M,MATCH(B934,Vöruskrá!B:B,0)),0)*C934/100000,""))</f>
        <v>0.32500000000000001</v>
      </c>
      <c r="K934" s="215">
        <f>IF(OR(B934="",C934=""),"",IFERROR(IFERROR(INDEX(Vöruskrá!N:N,MATCH(B934,Vöruskrá!B:B,0)),0)*C934/100000,""))</f>
        <v>3.0000000000000001E-3</v>
      </c>
      <c r="L934" s="215">
        <f>IF(OR(B934="",C934=""),"",IFERROR(IFERROR(INDEX(Vöruskrá!O:O,MATCH(B934,Vöruskrá!B:B,0)),0)*C934/100000,""))</f>
        <v>5.5E-2</v>
      </c>
      <c r="M934" s="215">
        <f>IF(OR(B934="",C934=""),"",IFERROR(IFERROR(INDEX(Vöruskrá!P:P,MATCH(B934,Vöruskrá!B:B,0)),0)*C934/100000,""))</f>
        <v>5.0000000000000001E-4</v>
      </c>
      <c r="N934" s="215">
        <f>IF(OR(B934="",C934=""),"",IFERROR(IFERROR(INDEX(Vöruskrá!Q:Q,MATCH(B934,Vöruskrá!B:B,0)),0)*C934/100000,""))</f>
        <v>0</v>
      </c>
      <c r="O934" s="216">
        <f>IF(OR(B934="",C934=""),"",IFERROR(C934/1000*IFERROR(INDEX(Vöruskrá!R:R,MATCH(B934,Vöruskrá!B:B,0)),0)/1000,""))</f>
        <v>0</v>
      </c>
      <c r="P934" s="219"/>
      <c r="Q934" s="203"/>
      <c r="R934" s="27"/>
    </row>
    <row r="935" spans="1:18">
      <c r="A935" s="217"/>
      <c r="B935" s="217" t="s">
        <v>1020</v>
      </c>
      <c r="C935" s="218">
        <v>1000</v>
      </c>
      <c r="D935" s="214" t="str">
        <f>IF(B935="","",IFERROR(INDEX(Vöruskrá!F:F,MATCH(B935,Vöruskrá!B:B,0)),""))</f>
        <v>Vatn</v>
      </c>
      <c r="E935" s="214" t="str">
        <f>IF(B935="","",IFERROR(IF(INDEX(Vöruskrá!G:G,MATCH(B935,Vöruskrá!B:B,0))="","Engir skráðir",INDEX(Vöruskrá!G:G,MATCH(B935,Vöruskrá!B:B,0))),"Engir skráðir"))</f>
        <v>Engir skráðir</v>
      </c>
      <c r="F935" s="214">
        <f>IF(B935="","",IFERROR(INDEX(Vöruskrá!H:H,MATCH(B935,Vöruskrá!B:B,0)),""))</f>
        <v>0</v>
      </c>
      <c r="G935" s="215">
        <f>IF(OR(B935="",C935=""),"",IFERROR(IFERROR(INDEX(Vöruskrá!J:J,MATCH(B935,Vöruskrá!B:B,0)),0)*C935/100000,""))</f>
        <v>0</v>
      </c>
      <c r="H935" s="215">
        <f>IF(OR(B935="",C935=""),"",IFERROR(IFERROR(INDEX(Vöruskrá!K:K,MATCH(B935,Vöruskrá!B:B,0)),0)*C935/100000,""))</f>
        <v>0</v>
      </c>
      <c r="I935" s="215">
        <f>IF(OR(B935="",C935=""),"",IFERROR(IFERROR(INDEX(Vöruskrá!L:L,MATCH(B935,Vöruskrá!B:B,0)),0)*C935/100000,""))</f>
        <v>0</v>
      </c>
      <c r="J935" s="215">
        <f>IF(OR(B935="",C935=""),"",IFERROR(IFERROR(INDEX(Vöruskrá!M:M,MATCH(B935,Vöruskrá!B:B,0)),0)*C935/100000,""))</f>
        <v>0</v>
      </c>
      <c r="K935" s="215">
        <f>IF(OR(B935="",C935=""),"",IFERROR(IFERROR(INDEX(Vöruskrá!N:N,MATCH(B935,Vöruskrá!B:B,0)),0)*C935/100000,""))</f>
        <v>0</v>
      </c>
      <c r="L935" s="215">
        <f>IF(OR(B935="",C935=""),"",IFERROR(IFERROR(INDEX(Vöruskrá!O:O,MATCH(B935,Vöruskrá!B:B,0)),0)*C935/100000,""))</f>
        <v>0</v>
      </c>
      <c r="M935" s="215">
        <f>IF(OR(B935="",C935=""),"",IFERROR(IFERROR(INDEX(Vöruskrá!P:P,MATCH(B935,Vöruskrá!B:B,0)),0)*C935/100000,""))</f>
        <v>0</v>
      </c>
      <c r="N935" s="215">
        <f>IF(OR(B935="",C935=""),"",IFERROR(IFERROR(INDEX(Vöruskrá!Q:Q,MATCH(B935,Vöruskrá!B:B,0)),0)*C935/100000,""))</f>
        <v>0</v>
      </c>
      <c r="O935" s="216">
        <f>IF(OR(B935="",C935=""),"",IFERROR(C935/1000*IFERROR(INDEX(Vöruskrá!R:R,MATCH(B935,Vöruskrá!B:B,0)),0)/1000,""))</f>
        <v>0</v>
      </c>
      <c r="P935" s="217"/>
      <c r="Q935" s="204"/>
      <c r="R935" s="6"/>
    </row>
    <row r="936" spans="1:18" ht="26">
      <c r="A936" s="176" t="s">
        <v>3835</v>
      </c>
      <c r="B936" s="176"/>
      <c r="C936" s="177"/>
      <c r="D936" s="211" t="str">
        <f>_xlfn.TEXTJOIN(" | ",TRUE,D937:D942)</f>
        <v>0 | **Mjólk**. Fitusprengd og gerilsneydd. | Vatn | Súkrósi | Salt (salt, kekkjavarnarefni E535, lyftiefni E500). | **Rjómi**, salt.</v>
      </c>
      <c r="E936" s="211" t="str" cm="1">
        <f t="array" ref="E936">IFERROR(_xlfn.TEXTJOIN(", ",TRUE,_xlfn.UNIQUE(_xlfn._xlws.FILTER(E937:E942,(E937:E942&lt;&gt;"Engir skráðir")*(E937:E942&lt;&gt;"")))),"Engir skráðir")</f>
        <v>Mjólk</v>
      </c>
      <c r="F936" s="211"/>
      <c r="G936" s="212">
        <f>IFERROR(SUM(G937:G942)/(SUM($C$937:$C$942)/100000),"")</f>
        <v>55.580000000000005</v>
      </c>
      <c r="H936" s="212">
        <f>IFERROR(SUM(H937:H942)/(SUM($C$937:$C$942)/100000),"")</f>
        <v>3.1599999999999997</v>
      </c>
      <c r="I936" s="212">
        <f>IFERROR(SUM(I937:I942)/(SUM($C$937:$C$942)/100000),"")</f>
        <v>1.8699999999999999</v>
      </c>
      <c r="J936" s="212">
        <f>IFERROR(SUM(J937:J942)/(SUM($C$937:$C$942)/100000),"")</f>
        <v>4.8239999999999998</v>
      </c>
      <c r="K936" s="212">
        <f>IFERROR(SUM(K937:K942)/(SUM($C$937:$C$942)/100000),"")</f>
        <v>4.8239999999999998</v>
      </c>
      <c r="L936" s="212">
        <f>IFERROR(SUM(L937:L942)/(SUM($C$937:$C$942)/100000),"")</f>
        <v>1.986</v>
      </c>
      <c r="M936" s="212">
        <f>IFERROR(SUM(M937:M942)/(SUM($C$937:$C$942)/100000),"")</f>
        <v>0.57200000000000006</v>
      </c>
      <c r="N936" s="212">
        <f>IFERROR(SUM(N937:N942)/(SUM($C$937:$C$942)/100000),"")</f>
        <v>0</v>
      </c>
      <c r="O936" s="213" t="str">
        <f>IF(OR(B936="",C936=""),"",IFERROR(C936/1000*IFERROR(INDEX(Vöruskrá!R:R,MATCH(B936,Vöruskrá!B:B,0)),0)/1000,""))</f>
        <v/>
      </c>
      <c r="P936" s="176" t="s">
        <v>3836</v>
      </c>
      <c r="Q936" s="203"/>
      <c r="R936" s="27"/>
    </row>
    <row r="937" spans="1:18">
      <c r="A937" s="217"/>
      <c r="B937" s="217" t="s">
        <v>3688</v>
      </c>
      <c r="C937" s="218">
        <v>25000</v>
      </c>
      <c r="D937" s="214">
        <f>IF(B937="","",IFERROR(INDEX(Vöruskrá!F:F,MATCH(B937,Vöruskrá!B:B,0)),""))</f>
        <v>0</v>
      </c>
      <c r="E937" s="214" t="str">
        <f>IF(B937="","",IFERROR(IF(INDEX(Vöruskrá!G:G,MATCH(B937,Vöruskrá!B:B,0))="","Engir skráðir",INDEX(Vöruskrá!G:G,MATCH(B937,Vöruskrá!B:B,0))),"Engir skráðir"))</f>
        <v>Engir skráðir</v>
      </c>
      <c r="F937" s="214">
        <f>IF(B937="","",IFERROR(INDEX(Vöruskrá!H:H,MATCH(B937,Vöruskrá!B:B,0)),""))</f>
        <v>0</v>
      </c>
      <c r="G937" s="215">
        <f>IF(OR(B937="",C937=""),"",IFERROR(IFERROR(INDEX(Vöruskrá!J:J,MATCH(B937,Vöruskrá!B:B,0)),0)*C937/100000,""))</f>
        <v>0</v>
      </c>
      <c r="H937" s="215">
        <f>IF(OR(B937="",C937=""),"",IFERROR(IFERROR(INDEX(Vöruskrá!K:K,MATCH(B937,Vöruskrá!B:B,0)),0)*C937/100000,""))</f>
        <v>0</v>
      </c>
      <c r="I937" s="215">
        <f>IF(OR(B937="",C937=""),"",IFERROR(IFERROR(INDEX(Vöruskrá!L:L,MATCH(B937,Vöruskrá!B:B,0)),0)*C937/100000,""))</f>
        <v>0</v>
      </c>
      <c r="J937" s="215">
        <f>IF(OR(B937="",C937=""),"",IFERROR(IFERROR(INDEX(Vöruskrá!M:M,MATCH(B937,Vöruskrá!B:B,0)),0)*C937/100000,""))</f>
        <v>0</v>
      </c>
      <c r="K937" s="215">
        <f>IF(OR(B937="",C937=""),"",IFERROR(IFERROR(INDEX(Vöruskrá!N:N,MATCH(B937,Vöruskrá!B:B,0)),0)*C937/100000,""))</f>
        <v>0</v>
      </c>
      <c r="L937" s="215">
        <f>IF(OR(B937="",C937=""),"",IFERROR(IFERROR(INDEX(Vöruskrá!O:O,MATCH(B937,Vöruskrá!B:B,0)),0)*C937/100000,""))</f>
        <v>0</v>
      </c>
      <c r="M937" s="215">
        <f>IF(OR(B937="",C937=""),"",IFERROR(IFERROR(INDEX(Vöruskrá!P:P,MATCH(B937,Vöruskrá!B:B,0)),0)*C937/100000,""))</f>
        <v>0</v>
      </c>
      <c r="N937" s="215">
        <f>IF(OR(B937="",C937=""),"",IFERROR(IFERROR(INDEX(Vöruskrá!Q:Q,MATCH(B937,Vöruskrá!B:B,0)),0)*C937/100000,""))</f>
        <v>0</v>
      </c>
      <c r="O937" s="216">
        <f>IF(OR(B937="",C937=""),"",IFERROR(C937/1000*IFERROR(INDEX(Vöruskrá!R:R,MATCH(B937,Vöruskrá!B:B,0)),0)/1000,""))</f>
        <v>0</v>
      </c>
      <c r="P937" s="217"/>
      <c r="Q937" s="204"/>
      <c r="R937" s="6"/>
    </row>
    <row r="938" spans="1:18">
      <c r="A938" s="219"/>
      <c r="B938" s="219" t="s">
        <v>849</v>
      </c>
      <c r="C938" s="220">
        <v>60000</v>
      </c>
      <c r="D938" s="214" t="str">
        <f>IF(B938="","",IFERROR(INDEX(Vöruskrá!F:F,MATCH(B938,Vöruskrá!B:B,0)),""))</f>
        <v>**Mjólk**. Fitusprengd og gerilsneydd.</v>
      </c>
      <c r="E938" s="214" t="str">
        <f>IF(B938="","",IFERROR(IF(INDEX(Vöruskrá!G:G,MATCH(B938,Vöruskrá!B:B,0))="","Engir skráðir",INDEX(Vöruskrá!G:G,MATCH(B938,Vöruskrá!B:B,0))),"Engir skráðir"))</f>
        <v>Mjólk</v>
      </c>
      <c r="F938" s="214">
        <f>IF(B938="","",IFERROR(INDEX(Vöruskrá!H:H,MATCH(B938,Vöruskrá!B:B,0)),""))</f>
        <v>0</v>
      </c>
      <c r="G938" s="215">
        <f>IF(OR(B938="",C938=""),"",IFERROR(IFERROR(INDEX(Vöruskrá!J:J,MATCH(B938,Vöruskrá!B:B,0)),0)*C938/100000,""))</f>
        <v>40.200000000000003</v>
      </c>
      <c r="H938" s="215">
        <f>IF(OR(B938="",C938=""),"",IFERROR(IFERROR(INDEX(Vöruskrá!K:K,MATCH(B938,Vöruskrá!B:B,0)),0)*C938/100000,""))</f>
        <v>2.34</v>
      </c>
      <c r="I938" s="215">
        <f>IF(OR(B938="",C938=""),"",IFERROR(IFERROR(INDEX(Vöruskrá!L:L,MATCH(B938,Vöruskrá!B:B,0)),0)*C938/100000,""))</f>
        <v>1.38</v>
      </c>
      <c r="J938" s="215">
        <f>IF(OR(B938="",C938=""),"",IFERROR(IFERROR(INDEX(Vöruskrá!M:M,MATCH(B938,Vöruskrá!B:B,0)),0)*C938/100000,""))</f>
        <v>2.82</v>
      </c>
      <c r="K938" s="215">
        <f>IF(OR(B938="",C938=""),"",IFERROR(IFERROR(INDEX(Vöruskrá!N:N,MATCH(B938,Vöruskrá!B:B,0)),0)*C938/100000,""))</f>
        <v>2.82</v>
      </c>
      <c r="L938" s="215">
        <f>IF(OR(B938="",C938=""),"",IFERROR(IFERROR(INDEX(Vöruskrá!O:O,MATCH(B938,Vöruskrá!B:B,0)),0)*C938/100000,""))</f>
        <v>1.98</v>
      </c>
      <c r="M938" s="215">
        <f>IF(OR(B938="",C938=""),"",IFERROR(IFERROR(INDEX(Vöruskrá!P:P,MATCH(B938,Vöruskrá!B:B,0)),0)*C938/100000,""))</f>
        <v>0.06</v>
      </c>
      <c r="N938" s="215">
        <f>IF(OR(B938="",C938=""),"",IFERROR(IFERROR(INDEX(Vöruskrá!Q:Q,MATCH(B938,Vöruskrá!B:B,0)),0)*C938/100000,""))</f>
        <v>0</v>
      </c>
      <c r="O938" s="216">
        <f>IF(OR(B938="",C938=""),"",IFERROR(C938/1000*IFERROR(INDEX(Vöruskrá!R:R,MATCH(B938,Vöruskrá!B:B,0)),0)/1000,""))</f>
        <v>0</v>
      </c>
      <c r="P938" s="219"/>
      <c r="Q938" s="203"/>
      <c r="R938" s="27"/>
    </row>
    <row r="939" spans="1:18">
      <c r="A939" s="217"/>
      <c r="B939" s="217" t="s">
        <v>1020</v>
      </c>
      <c r="C939" s="218">
        <v>11500</v>
      </c>
      <c r="D939" s="214" t="str">
        <f>IF(B939="","",IFERROR(INDEX(Vöruskrá!F:F,MATCH(B939,Vöruskrá!B:B,0)),""))</f>
        <v>Vatn</v>
      </c>
      <c r="E939" s="214" t="str">
        <f>IF(B939="","",IFERROR(IF(INDEX(Vöruskrá!G:G,MATCH(B939,Vöruskrá!B:B,0))="","Engir skráðir",INDEX(Vöruskrá!G:G,MATCH(B939,Vöruskrá!B:B,0))),"Engir skráðir"))</f>
        <v>Engir skráðir</v>
      </c>
      <c r="F939" s="214">
        <f>IF(B939="","",IFERROR(INDEX(Vöruskrá!H:H,MATCH(B939,Vöruskrá!B:B,0)),""))</f>
        <v>0</v>
      </c>
      <c r="G939" s="215">
        <f>IF(OR(B939="",C939=""),"",IFERROR(IFERROR(INDEX(Vöruskrá!J:J,MATCH(B939,Vöruskrá!B:B,0)),0)*C939/100000,""))</f>
        <v>0</v>
      </c>
      <c r="H939" s="215">
        <f>IF(OR(B939="",C939=""),"",IFERROR(IFERROR(INDEX(Vöruskrá!K:K,MATCH(B939,Vöruskrá!B:B,0)),0)*C939/100000,""))</f>
        <v>0</v>
      </c>
      <c r="I939" s="215">
        <f>IF(OR(B939="",C939=""),"",IFERROR(IFERROR(INDEX(Vöruskrá!L:L,MATCH(B939,Vöruskrá!B:B,0)),0)*C939/100000,""))</f>
        <v>0</v>
      </c>
      <c r="J939" s="215">
        <f>IF(OR(B939="",C939=""),"",IFERROR(IFERROR(INDEX(Vöruskrá!M:M,MATCH(B939,Vöruskrá!B:B,0)),0)*C939/100000,""))</f>
        <v>0</v>
      </c>
      <c r="K939" s="215">
        <f>IF(OR(B939="",C939=""),"",IFERROR(IFERROR(INDEX(Vöruskrá!N:N,MATCH(B939,Vöruskrá!B:B,0)),0)*C939/100000,""))</f>
        <v>0</v>
      </c>
      <c r="L939" s="215">
        <f>IF(OR(B939="",C939=""),"",IFERROR(IFERROR(INDEX(Vöruskrá!O:O,MATCH(B939,Vöruskrá!B:B,0)),0)*C939/100000,""))</f>
        <v>0</v>
      </c>
      <c r="M939" s="215">
        <f>IF(OR(B939="",C939=""),"",IFERROR(IFERROR(INDEX(Vöruskrá!P:P,MATCH(B939,Vöruskrá!B:B,0)),0)*C939/100000,""))</f>
        <v>0</v>
      </c>
      <c r="N939" s="215">
        <f>IF(OR(B939="",C939=""),"",IFERROR(IFERROR(INDEX(Vöruskrá!Q:Q,MATCH(B939,Vöruskrá!B:B,0)),0)*C939/100000,""))</f>
        <v>0</v>
      </c>
      <c r="O939" s="216">
        <f>IF(OR(B939="",C939=""),"",IFERROR(C939/1000*IFERROR(INDEX(Vöruskrá!R:R,MATCH(B939,Vöruskrá!B:B,0)),0)/1000,""))</f>
        <v>0</v>
      </c>
      <c r="P939" s="217"/>
      <c r="Q939" s="204"/>
      <c r="R939" s="6"/>
    </row>
    <row r="940" spans="1:18">
      <c r="A940" s="219"/>
      <c r="B940" s="219" t="s">
        <v>477</v>
      </c>
      <c r="C940" s="220">
        <v>2000</v>
      </c>
      <c r="D940" s="214" t="str">
        <f>IF(B940="","",IFERROR(INDEX(Vöruskrá!F:F,MATCH(B940,Vöruskrá!B:B,0)),""))</f>
        <v>Súkrósi</v>
      </c>
      <c r="E940" s="214" t="str">
        <f>IF(B940="","",IFERROR(IF(INDEX(Vöruskrá!G:G,MATCH(B940,Vöruskrá!B:B,0))="","Engir skráðir",INDEX(Vöruskrá!G:G,MATCH(B940,Vöruskrá!B:B,0))),"Engir skráðir"))</f>
        <v>Engir skráðir</v>
      </c>
      <c r="F940" s="214">
        <f>IF(B940="","",IFERROR(INDEX(Vöruskrá!H:H,MATCH(B940,Vöruskrá!B:B,0)),""))</f>
        <v>0</v>
      </c>
      <c r="G940" s="215">
        <f>IF(OR(B940="",C940=""),"",IFERROR(IFERROR(INDEX(Vöruskrá!J:J,MATCH(B940,Vöruskrá!B:B,0)),0)*C940/100000,""))</f>
        <v>8</v>
      </c>
      <c r="H940" s="215">
        <f>IF(OR(B940="",C940=""),"",IFERROR(IFERROR(INDEX(Vöruskrá!K:K,MATCH(B940,Vöruskrá!B:B,0)),0)*C940/100000,""))</f>
        <v>0</v>
      </c>
      <c r="I940" s="215">
        <f>IF(OR(B940="",C940=""),"",IFERROR(IFERROR(INDEX(Vöruskrá!L:L,MATCH(B940,Vöruskrá!B:B,0)),0)*C940/100000,""))</f>
        <v>0</v>
      </c>
      <c r="J940" s="215">
        <f>IF(OR(B940="",C940=""),"",IFERROR(IFERROR(INDEX(Vöruskrá!M:M,MATCH(B940,Vöruskrá!B:B,0)),0)*C940/100000,""))</f>
        <v>2</v>
      </c>
      <c r="K940" s="215">
        <f>IF(OR(B940="",C940=""),"",IFERROR(IFERROR(INDEX(Vöruskrá!N:N,MATCH(B940,Vöruskrá!B:B,0)),0)*C940/100000,""))</f>
        <v>2</v>
      </c>
      <c r="L940" s="215">
        <f>IF(OR(B940="",C940=""),"",IFERROR(IFERROR(INDEX(Vöruskrá!O:O,MATCH(B940,Vöruskrá!B:B,0)),0)*C940/100000,""))</f>
        <v>0</v>
      </c>
      <c r="M940" s="215">
        <f>IF(OR(B940="",C940=""),"",IFERROR(IFERROR(INDEX(Vöruskrá!P:P,MATCH(B940,Vöruskrá!B:B,0)),0)*C940/100000,""))</f>
        <v>0</v>
      </c>
      <c r="N940" s="215">
        <f>IF(OR(B940="",C940=""),"",IFERROR(IFERROR(INDEX(Vöruskrá!Q:Q,MATCH(B940,Vöruskrá!B:B,0)),0)*C940/100000,""))</f>
        <v>0</v>
      </c>
      <c r="O940" s="216">
        <f>IF(OR(B940="",C940=""),"",IFERROR(C940/1000*IFERROR(INDEX(Vöruskrá!R:R,MATCH(B940,Vöruskrá!B:B,0)),0)/1000,""))</f>
        <v>0</v>
      </c>
      <c r="P940" s="219"/>
      <c r="Q940" s="203"/>
      <c r="R940" s="27"/>
    </row>
    <row r="941" spans="1:18">
      <c r="A941" s="217"/>
      <c r="B941" s="217" t="s">
        <v>299</v>
      </c>
      <c r="C941" s="218">
        <v>500</v>
      </c>
      <c r="D941" s="214" t="str">
        <f>IF(B941="","",IFERROR(INDEX(Vöruskrá!F:F,MATCH(B941,Vöruskrá!B:B,0)),""))</f>
        <v>Salt (salt, kekkjavarnarefni E535, lyftiefni E500).</v>
      </c>
      <c r="E941" s="214" t="str">
        <f>IF(B941="","",IFERROR(IF(INDEX(Vöruskrá!G:G,MATCH(B941,Vöruskrá!B:B,0))="","Engir skráðir",INDEX(Vöruskrá!G:G,MATCH(B941,Vöruskrá!B:B,0))),"Engir skráðir"))</f>
        <v>Engir skráðir</v>
      </c>
      <c r="F941" s="214" t="str">
        <f>IF(B941="","",IFERROR(INDEX(Vöruskrá!H:H,MATCH(B941,Vöruskrá!B:B,0)),""))</f>
        <v>Framleitt á svæði þar sem unnið er með mjólk, glúten, egg, sesam, sellerí, soja og sinnep.</v>
      </c>
      <c r="G941" s="215">
        <f>IF(OR(B941="",C941=""),"",IFERROR(IFERROR(INDEX(Vöruskrá!J:J,MATCH(B941,Vöruskrá!B:B,0)),0)*C941/100000,""))</f>
        <v>0</v>
      </c>
      <c r="H941" s="215">
        <f>IF(OR(B941="",C941=""),"",IFERROR(IFERROR(INDEX(Vöruskrá!K:K,MATCH(B941,Vöruskrá!B:B,0)),0)*C941/100000,""))</f>
        <v>0</v>
      </c>
      <c r="I941" s="215">
        <f>IF(OR(B941="",C941=""),"",IFERROR(IFERROR(INDEX(Vöruskrá!L:L,MATCH(B941,Vöruskrá!B:B,0)),0)*C941/100000,""))</f>
        <v>0</v>
      </c>
      <c r="J941" s="215">
        <f>IF(OR(B941="",C941=""),"",IFERROR(IFERROR(INDEX(Vöruskrá!M:M,MATCH(B941,Vöruskrá!B:B,0)),0)*C941/100000,""))</f>
        <v>0</v>
      </c>
      <c r="K941" s="215">
        <f>IF(OR(B941="",C941=""),"",IFERROR(IFERROR(INDEX(Vöruskrá!N:N,MATCH(B941,Vöruskrá!B:B,0)),0)*C941/100000,""))</f>
        <v>0</v>
      </c>
      <c r="L941" s="215">
        <f>IF(OR(B941="",C941=""),"",IFERROR(IFERROR(INDEX(Vöruskrá!O:O,MATCH(B941,Vöruskrá!B:B,0)),0)*C941/100000,""))</f>
        <v>0</v>
      </c>
      <c r="M941" s="215">
        <f>IF(OR(B941="",C941=""),"",IFERROR(IFERROR(INDEX(Vöruskrá!P:P,MATCH(B941,Vöruskrá!B:B,0)),0)*C941/100000,""))</f>
        <v>0.5</v>
      </c>
      <c r="N941" s="215">
        <f>IF(OR(B941="",C941=""),"",IFERROR(IFERROR(INDEX(Vöruskrá!Q:Q,MATCH(B941,Vöruskrá!B:B,0)),0)*C941/100000,""))</f>
        <v>0</v>
      </c>
      <c r="O941" s="216">
        <f>IF(OR(B941="",C941=""),"",IFERROR(C941/1000*IFERROR(INDEX(Vöruskrá!R:R,MATCH(B941,Vöruskrá!B:B,0)),0)/1000,""))</f>
        <v>0</v>
      </c>
      <c r="P941" s="217"/>
      <c r="Q941" s="204"/>
      <c r="R941" s="6"/>
    </row>
    <row r="942" spans="1:18">
      <c r="A942" s="219"/>
      <c r="B942" s="219" t="s">
        <v>445</v>
      </c>
      <c r="C942" s="220">
        <v>1000</v>
      </c>
      <c r="D942" s="214" t="str">
        <f>IF(B942="","",IFERROR(INDEX(Vöruskrá!F:F,MATCH(B942,Vöruskrá!B:B,0)),""))</f>
        <v>**Rjómi**, salt.</v>
      </c>
      <c r="E942" s="214" t="str">
        <f>IF(B942="","",IFERROR(IF(INDEX(Vöruskrá!G:G,MATCH(B942,Vöruskrá!B:B,0))="","Engir skráðir",INDEX(Vöruskrá!G:G,MATCH(B942,Vöruskrá!B:B,0))),"Engir skráðir"))</f>
        <v>Mjólk</v>
      </c>
      <c r="F942" s="214">
        <f>IF(B942="","",IFERROR(INDEX(Vöruskrá!H:H,MATCH(B942,Vöruskrá!B:B,0)),""))</f>
        <v>0</v>
      </c>
      <c r="G942" s="215">
        <f>IF(OR(B942="",C942=""),"",IFERROR(IFERROR(INDEX(Vöruskrá!J:J,MATCH(B942,Vöruskrá!B:B,0)),0)*C942/100000,""))</f>
        <v>7.38</v>
      </c>
      <c r="H942" s="215">
        <f>IF(OR(B942="",C942=""),"",IFERROR(IFERROR(INDEX(Vöruskrá!K:K,MATCH(B942,Vöruskrá!B:B,0)),0)*C942/100000,""))</f>
        <v>0.82</v>
      </c>
      <c r="I942" s="215">
        <f>IF(OR(B942="",C942=""),"",IFERROR(IFERROR(INDEX(Vöruskrá!L:L,MATCH(B942,Vöruskrá!B:B,0)),0)*C942/100000,""))</f>
        <v>0.49</v>
      </c>
      <c r="J942" s="215">
        <f>IF(OR(B942="",C942=""),"",IFERROR(IFERROR(INDEX(Vöruskrá!M:M,MATCH(B942,Vöruskrá!B:B,0)),0)*C942/100000,""))</f>
        <v>4.0000000000000001E-3</v>
      </c>
      <c r="K942" s="215">
        <f>IF(OR(B942="",C942=""),"",IFERROR(IFERROR(INDEX(Vöruskrá!N:N,MATCH(B942,Vöruskrá!B:B,0)),0)*C942/100000,""))</f>
        <v>4.0000000000000001E-3</v>
      </c>
      <c r="L942" s="215">
        <f>IF(OR(B942="",C942=""),"",IFERROR(IFERROR(INDEX(Vöruskrá!O:O,MATCH(B942,Vöruskrá!B:B,0)),0)*C942/100000,""))</f>
        <v>6.0000000000000001E-3</v>
      </c>
      <c r="M942" s="215">
        <f>IF(OR(B942="",C942=""),"",IFERROR(IFERROR(INDEX(Vöruskrá!P:P,MATCH(B942,Vöruskrá!B:B,0)),0)*C942/100000,""))</f>
        <v>1.2E-2</v>
      </c>
      <c r="N942" s="215">
        <f>IF(OR(B942="",C942=""),"",IFERROR(IFERROR(INDEX(Vöruskrá!Q:Q,MATCH(B942,Vöruskrá!B:B,0)),0)*C942/100000,""))</f>
        <v>0</v>
      </c>
      <c r="O942" s="216">
        <f>IF(OR(B942="",C942=""),"",IFERROR(C942/1000*IFERROR(INDEX(Vöruskrá!R:R,MATCH(B942,Vöruskrá!B:B,0)),0)/1000,""))</f>
        <v>0</v>
      </c>
      <c r="P942" s="219"/>
      <c r="Q942" s="203"/>
      <c r="R942" s="27"/>
    </row>
    <row r="943" spans="1:18">
      <c r="A943" s="176" t="s">
        <v>3837</v>
      </c>
      <c r="B943" s="176"/>
      <c r="C943" s="177"/>
      <c r="D943" s="211" t="str">
        <f>_xlfn.TEXTJOIN(" | ",TRUE,D944:D951)</f>
        <v>Hrísgrjón 100% | **Mjólk**. Fitusprengd og gerilsneydd. | Vatn | 0 | Súkrósi | Salt (salt, kekkjavarnarefni E535, lyftiefni E500). | 0 | **Rjómi**, salt.</v>
      </c>
      <c r="E943" s="211" t="str" cm="1">
        <f t="array" ref="E943">IFERROR(_xlfn.TEXTJOIN(", ",TRUE,_xlfn.UNIQUE(_xlfn._xlws.FILTER(E944:E951,(E944:E951&lt;&gt;"Engir skráðir")*(E944:E951&lt;&gt;"")))),"Engir skráðir")</f>
        <v>Mjólk</v>
      </c>
      <c r="F943" s="211"/>
      <c r="G943" s="212">
        <f>IFERROR(SUM(G944:G951)/(SUM($C$944:$C$951)/100000),"")</f>
        <v>132.58000000000001</v>
      </c>
      <c r="H943" s="212">
        <f>IFERROR(SUM(H944:H951)/(SUM($C$944:$C$951)/100000),"")</f>
        <v>3.3</v>
      </c>
      <c r="I943" s="212">
        <f>IFERROR(SUM(I944:I951)/(SUM($C$944:$C$951)/100000),"")</f>
        <v>1.91</v>
      </c>
      <c r="J943" s="212">
        <f>IFERROR(SUM(J944:J951)/(SUM($C$944:$C$951)/100000),"")</f>
        <v>21.824000000000002</v>
      </c>
      <c r="K943" s="212">
        <f>IFERROR(SUM(K944:K951)/(SUM($C$944:$C$951)/100000),"")</f>
        <v>5.8439999999999994</v>
      </c>
      <c r="L943" s="212">
        <f>IFERROR(SUM(L944:L951)/(SUM($C$944:$C$951)/100000),"")</f>
        <v>3.4059999999999997</v>
      </c>
      <c r="M943" s="212">
        <f>IFERROR(SUM(M944:M951)/(SUM($C$944:$C$951)/100000),"")</f>
        <v>0.57200000000000006</v>
      </c>
      <c r="N943" s="212">
        <f>IFERROR(SUM(N944:N951)/(SUM($C$944:$C$951)/100000),"")</f>
        <v>0.26</v>
      </c>
      <c r="O943" s="213" t="str">
        <f>IF(OR(B943="",C943=""),"",IFERROR(C943/1000*IFERROR(INDEX(Vöruskrá!R:R,MATCH(B943,Vöruskrá!B:B,0)),0)/1000,""))</f>
        <v/>
      </c>
      <c r="P943" s="176" t="s">
        <v>3838</v>
      </c>
      <c r="Q943" s="204"/>
      <c r="R943" s="6"/>
    </row>
    <row r="944" spans="1:18">
      <c r="A944" s="217"/>
      <c r="B944" s="217" t="s">
        <v>341</v>
      </c>
      <c r="C944" s="218">
        <v>20000</v>
      </c>
      <c r="D944" s="214" t="str">
        <f>IF(B944="","",IFERROR(INDEX(Vöruskrá!F:F,MATCH(B944,Vöruskrá!B:B,0)),""))</f>
        <v>Hrísgrjón 100%</v>
      </c>
      <c r="E944" s="214" t="str">
        <f>IF(B944="","",IFERROR(IF(INDEX(Vöruskrá!G:G,MATCH(B944,Vöruskrá!B:B,0))="","Engir skráðir",INDEX(Vöruskrá!G:G,MATCH(B944,Vöruskrá!B:B,0))),"Engir skráðir"))</f>
        <v>Engir skráðir</v>
      </c>
      <c r="F944" s="214">
        <f>IF(B944="","",IFERROR(INDEX(Vöruskrá!H:H,MATCH(B944,Vöruskrá!B:B,0)),""))</f>
        <v>0</v>
      </c>
      <c r="G944" s="215">
        <f>IF(OR(B944="",C944=""),"",IFERROR(IFERROR(INDEX(Vöruskrá!J:J,MATCH(B944,Vöruskrá!B:B,0)),0)*C944/100000,""))</f>
        <v>73</v>
      </c>
      <c r="H944" s="215">
        <f>IF(OR(B944="",C944=""),"",IFERROR(IFERROR(INDEX(Vöruskrá!K:K,MATCH(B944,Vöruskrá!B:B,0)),0)*C944/100000,""))</f>
        <v>0.14000000000000001</v>
      </c>
      <c r="I944" s="215">
        <f>IF(OR(B944="",C944=""),"",IFERROR(IFERROR(INDEX(Vöruskrá!L:L,MATCH(B944,Vöruskrá!B:B,0)),0)*C944/100000,""))</f>
        <v>0.04</v>
      </c>
      <c r="J944" s="215">
        <f>IF(OR(B944="",C944=""),"",IFERROR(IFERROR(INDEX(Vöruskrá!M:M,MATCH(B944,Vöruskrá!B:B,0)),0)*C944/100000,""))</f>
        <v>16</v>
      </c>
      <c r="K944" s="215">
        <f>IF(OR(B944="",C944=""),"",IFERROR(IFERROR(INDEX(Vöruskrá!N:N,MATCH(B944,Vöruskrá!B:B,0)),0)*C944/100000,""))</f>
        <v>0.02</v>
      </c>
      <c r="L944" s="215">
        <f>IF(OR(B944="",C944=""),"",IFERROR(IFERROR(INDEX(Vöruskrá!O:O,MATCH(B944,Vöruskrá!B:B,0)),0)*C944/100000,""))</f>
        <v>1.42</v>
      </c>
      <c r="M944" s="215">
        <f>IF(OR(B944="",C944=""),"",IFERROR(IFERROR(INDEX(Vöruskrá!P:P,MATCH(B944,Vöruskrá!B:B,0)),0)*C944/100000,""))</f>
        <v>0</v>
      </c>
      <c r="N944" s="215">
        <f>IF(OR(B944="",C944=""),"",IFERROR(IFERROR(INDEX(Vöruskrá!Q:Q,MATCH(B944,Vöruskrá!B:B,0)),0)*C944/100000,""))</f>
        <v>0.26</v>
      </c>
      <c r="O944" s="216">
        <f>IF(OR(B944="",C944=""),"",IFERROR(C944/1000*IFERROR(INDEX(Vöruskrá!R:R,MATCH(B944,Vöruskrá!B:B,0)),0)/1000,""))</f>
        <v>0</v>
      </c>
      <c r="P944" s="217"/>
      <c r="Q944" s="203"/>
      <c r="R944" s="27"/>
    </row>
    <row r="945" spans="1:18">
      <c r="A945" s="219"/>
      <c r="B945" s="219" t="s">
        <v>849</v>
      </c>
      <c r="C945" s="220">
        <v>60000</v>
      </c>
      <c r="D945" s="214" t="str">
        <f>IF(B945="","",IFERROR(INDEX(Vöruskrá!F:F,MATCH(B945,Vöruskrá!B:B,0)),""))</f>
        <v>**Mjólk**. Fitusprengd og gerilsneydd.</v>
      </c>
      <c r="E945" s="214" t="str">
        <f>IF(B945="","",IFERROR(IF(INDEX(Vöruskrá!G:G,MATCH(B945,Vöruskrá!B:B,0))="","Engir skráðir",INDEX(Vöruskrá!G:G,MATCH(B945,Vöruskrá!B:B,0))),"Engir skráðir"))</f>
        <v>Mjólk</v>
      </c>
      <c r="F945" s="214">
        <f>IF(B945="","",IFERROR(INDEX(Vöruskrá!H:H,MATCH(B945,Vöruskrá!B:B,0)),""))</f>
        <v>0</v>
      </c>
      <c r="G945" s="215">
        <f>IF(OR(B945="",C945=""),"",IFERROR(IFERROR(INDEX(Vöruskrá!J:J,MATCH(B945,Vöruskrá!B:B,0)),0)*C945/100000,""))</f>
        <v>40.200000000000003</v>
      </c>
      <c r="H945" s="215">
        <f>IF(OR(B945="",C945=""),"",IFERROR(IFERROR(INDEX(Vöruskrá!K:K,MATCH(B945,Vöruskrá!B:B,0)),0)*C945/100000,""))</f>
        <v>2.34</v>
      </c>
      <c r="I945" s="215">
        <f>IF(OR(B945="",C945=""),"",IFERROR(IFERROR(INDEX(Vöruskrá!L:L,MATCH(B945,Vöruskrá!B:B,0)),0)*C945/100000,""))</f>
        <v>1.38</v>
      </c>
      <c r="J945" s="215">
        <f>IF(OR(B945="",C945=""),"",IFERROR(IFERROR(INDEX(Vöruskrá!M:M,MATCH(B945,Vöruskrá!B:B,0)),0)*C945/100000,""))</f>
        <v>2.82</v>
      </c>
      <c r="K945" s="215">
        <f>IF(OR(B945="",C945=""),"",IFERROR(IFERROR(INDEX(Vöruskrá!N:N,MATCH(B945,Vöruskrá!B:B,0)),0)*C945/100000,""))</f>
        <v>2.82</v>
      </c>
      <c r="L945" s="215">
        <f>IF(OR(B945="",C945=""),"",IFERROR(IFERROR(INDEX(Vöruskrá!O:O,MATCH(B945,Vöruskrá!B:B,0)),0)*C945/100000,""))</f>
        <v>1.98</v>
      </c>
      <c r="M945" s="215">
        <f>IF(OR(B945="",C945=""),"",IFERROR(IFERROR(INDEX(Vöruskrá!P:P,MATCH(B945,Vöruskrá!B:B,0)),0)*C945/100000,""))</f>
        <v>0.06</v>
      </c>
      <c r="N945" s="215">
        <f>IF(OR(B945="",C945=""),"",IFERROR(IFERROR(INDEX(Vöruskrá!Q:Q,MATCH(B945,Vöruskrá!B:B,0)),0)*C945/100000,""))</f>
        <v>0</v>
      </c>
      <c r="O945" s="216">
        <f>IF(OR(B945="",C945=""),"",IFERROR(C945/1000*IFERROR(INDEX(Vöruskrá!R:R,MATCH(B945,Vöruskrá!B:B,0)),0)/1000,""))</f>
        <v>0</v>
      </c>
      <c r="P945" s="219"/>
      <c r="Q945" s="204"/>
      <c r="R945" s="6"/>
    </row>
    <row r="946" spans="1:18">
      <c r="A946" s="217"/>
      <c r="B946" s="217" t="s">
        <v>1020</v>
      </c>
      <c r="C946" s="218">
        <v>12000</v>
      </c>
      <c r="D946" s="214" t="str">
        <f>IF(B946="","",IFERROR(INDEX(Vöruskrá!F:F,MATCH(B946,Vöruskrá!B:B,0)),""))</f>
        <v>Vatn</v>
      </c>
      <c r="E946" s="214" t="str">
        <f>IF(B946="","",IFERROR(IF(INDEX(Vöruskrá!G:G,MATCH(B946,Vöruskrá!B:B,0))="","Engir skráðir",INDEX(Vöruskrá!G:G,MATCH(B946,Vöruskrá!B:B,0))),"Engir skráðir"))</f>
        <v>Engir skráðir</v>
      </c>
      <c r="F946" s="214">
        <f>IF(B946="","",IFERROR(INDEX(Vöruskrá!H:H,MATCH(B946,Vöruskrá!B:B,0)),""))</f>
        <v>0</v>
      </c>
      <c r="G946" s="215">
        <f>IF(OR(B946="",C946=""),"",IFERROR(IFERROR(INDEX(Vöruskrá!J:J,MATCH(B946,Vöruskrá!B:B,0)),0)*C946/100000,""))</f>
        <v>0</v>
      </c>
      <c r="H946" s="215">
        <f>IF(OR(B946="",C946=""),"",IFERROR(IFERROR(INDEX(Vöruskrá!K:K,MATCH(B946,Vöruskrá!B:B,0)),0)*C946/100000,""))</f>
        <v>0</v>
      </c>
      <c r="I946" s="215">
        <f>IF(OR(B946="",C946=""),"",IFERROR(IFERROR(INDEX(Vöruskrá!L:L,MATCH(B946,Vöruskrá!B:B,0)),0)*C946/100000,""))</f>
        <v>0</v>
      </c>
      <c r="J946" s="215">
        <f>IF(OR(B946="",C946=""),"",IFERROR(IFERROR(INDEX(Vöruskrá!M:M,MATCH(B946,Vöruskrá!B:B,0)),0)*C946/100000,""))</f>
        <v>0</v>
      </c>
      <c r="K946" s="215">
        <f>IF(OR(B946="",C946=""),"",IFERROR(IFERROR(INDEX(Vöruskrá!N:N,MATCH(B946,Vöruskrá!B:B,0)),0)*C946/100000,""))</f>
        <v>0</v>
      </c>
      <c r="L946" s="215">
        <f>IF(OR(B946="",C946=""),"",IFERROR(IFERROR(INDEX(Vöruskrá!O:O,MATCH(B946,Vöruskrá!B:B,0)),0)*C946/100000,""))</f>
        <v>0</v>
      </c>
      <c r="M946" s="215">
        <f>IF(OR(B946="",C946=""),"",IFERROR(IFERROR(INDEX(Vöruskrá!P:P,MATCH(B946,Vöruskrá!B:B,0)),0)*C946/100000,""))</f>
        <v>0</v>
      </c>
      <c r="N946" s="215">
        <f>IF(OR(B946="",C946=""),"",IFERROR(IFERROR(INDEX(Vöruskrá!Q:Q,MATCH(B946,Vöruskrá!B:B,0)),0)*C946/100000,""))</f>
        <v>0</v>
      </c>
      <c r="O946" s="216">
        <f>IF(OR(B946="",C946=""),"",IFERROR(C946/1000*IFERROR(INDEX(Vöruskrá!R:R,MATCH(B946,Vöruskrá!B:B,0)),0)/1000,""))</f>
        <v>0</v>
      </c>
      <c r="P946" s="217"/>
      <c r="Q946" s="203"/>
      <c r="R946" s="27"/>
    </row>
    <row r="947" spans="1:18">
      <c r="A947" s="219"/>
      <c r="B947" s="219" t="s">
        <v>3689</v>
      </c>
      <c r="C947" s="220">
        <v>3000</v>
      </c>
      <c r="D947" s="214">
        <f>IF(B947="","",IFERROR(INDEX(Vöruskrá!F:F,MATCH(B947,Vöruskrá!B:B,0)),""))</f>
        <v>0</v>
      </c>
      <c r="E947" s="214" t="str">
        <f>IF(B947="","",IFERROR(IF(INDEX(Vöruskrá!G:G,MATCH(B947,Vöruskrá!B:B,0))="","Engir skráðir",INDEX(Vöruskrá!G:G,MATCH(B947,Vöruskrá!B:B,0))),"Engir skráðir"))</f>
        <v>Engir skráðir</v>
      </c>
      <c r="F947" s="214">
        <f>IF(B947="","",IFERROR(INDEX(Vöruskrá!H:H,MATCH(B947,Vöruskrá!B:B,0)),""))</f>
        <v>0</v>
      </c>
      <c r="G947" s="215">
        <f>IF(OR(B947="",C947=""),"",IFERROR(IFERROR(INDEX(Vöruskrá!J:J,MATCH(B947,Vöruskrá!B:B,0)),0)*C947/100000,""))</f>
        <v>0</v>
      </c>
      <c r="H947" s="215">
        <f>IF(OR(B947="",C947=""),"",IFERROR(IFERROR(INDEX(Vöruskrá!K:K,MATCH(B947,Vöruskrá!B:B,0)),0)*C947/100000,""))</f>
        <v>0</v>
      </c>
      <c r="I947" s="215">
        <f>IF(OR(B947="",C947=""),"",IFERROR(IFERROR(INDEX(Vöruskrá!L:L,MATCH(B947,Vöruskrá!B:B,0)),0)*C947/100000,""))</f>
        <v>0</v>
      </c>
      <c r="J947" s="215">
        <f>IF(OR(B947="",C947=""),"",IFERROR(IFERROR(INDEX(Vöruskrá!M:M,MATCH(B947,Vöruskrá!B:B,0)),0)*C947/100000,""))</f>
        <v>0</v>
      </c>
      <c r="K947" s="215">
        <f>IF(OR(B947="",C947=""),"",IFERROR(IFERROR(INDEX(Vöruskrá!N:N,MATCH(B947,Vöruskrá!B:B,0)),0)*C947/100000,""))</f>
        <v>0</v>
      </c>
      <c r="L947" s="215">
        <f>IF(OR(B947="",C947=""),"",IFERROR(IFERROR(INDEX(Vöruskrá!O:O,MATCH(B947,Vöruskrá!B:B,0)),0)*C947/100000,""))</f>
        <v>0</v>
      </c>
      <c r="M947" s="215">
        <f>IF(OR(B947="",C947=""),"",IFERROR(IFERROR(INDEX(Vöruskrá!P:P,MATCH(B947,Vöruskrá!B:B,0)),0)*C947/100000,""))</f>
        <v>0</v>
      </c>
      <c r="N947" s="215">
        <f>IF(OR(B947="",C947=""),"",IFERROR(IFERROR(INDEX(Vöruskrá!Q:Q,MATCH(B947,Vöruskrá!B:B,0)),0)*C947/100000,""))</f>
        <v>0</v>
      </c>
      <c r="O947" s="216">
        <f>IF(OR(B947="",C947=""),"",IFERROR(C947/1000*IFERROR(INDEX(Vöruskrá!R:R,MATCH(B947,Vöruskrá!B:B,0)),0)/1000,""))</f>
        <v>0</v>
      </c>
      <c r="P947" s="219"/>
      <c r="Q947" s="204"/>
      <c r="R947" s="6"/>
    </row>
    <row r="948" spans="1:18">
      <c r="A948" s="217"/>
      <c r="B948" s="217" t="s">
        <v>477</v>
      </c>
      <c r="C948" s="218">
        <v>3000</v>
      </c>
      <c r="D948" s="214" t="str">
        <f>IF(B948="","",IFERROR(INDEX(Vöruskrá!F:F,MATCH(B948,Vöruskrá!B:B,0)),""))</f>
        <v>Súkrósi</v>
      </c>
      <c r="E948" s="214" t="str">
        <f>IF(B948="","",IFERROR(IF(INDEX(Vöruskrá!G:G,MATCH(B948,Vöruskrá!B:B,0))="","Engir skráðir",INDEX(Vöruskrá!G:G,MATCH(B948,Vöruskrá!B:B,0))),"Engir skráðir"))</f>
        <v>Engir skráðir</v>
      </c>
      <c r="F948" s="214">
        <f>IF(B948="","",IFERROR(INDEX(Vöruskrá!H:H,MATCH(B948,Vöruskrá!B:B,0)),""))</f>
        <v>0</v>
      </c>
      <c r="G948" s="215">
        <f>IF(OR(B948="",C948=""),"",IFERROR(IFERROR(INDEX(Vöruskrá!J:J,MATCH(B948,Vöruskrá!B:B,0)),0)*C948/100000,""))</f>
        <v>12</v>
      </c>
      <c r="H948" s="215">
        <f>IF(OR(B948="",C948=""),"",IFERROR(IFERROR(INDEX(Vöruskrá!K:K,MATCH(B948,Vöruskrá!B:B,0)),0)*C948/100000,""))</f>
        <v>0</v>
      </c>
      <c r="I948" s="215">
        <f>IF(OR(B948="",C948=""),"",IFERROR(IFERROR(INDEX(Vöruskrá!L:L,MATCH(B948,Vöruskrá!B:B,0)),0)*C948/100000,""))</f>
        <v>0</v>
      </c>
      <c r="J948" s="215">
        <f>IF(OR(B948="",C948=""),"",IFERROR(IFERROR(INDEX(Vöruskrá!M:M,MATCH(B948,Vöruskrá!B:B,0)),0)*C948/100000,""))</f>
        <v>3</v>
      </c>
      <c r="K948" s="215">
        <f>IF(OR(B948="",C948=""),"",IFERROR(IFERROR(INDEX(Vöruskrá!N:N,MATCH(B948,Vöruskrá!B:B,0)),0)*C948/100000,""))</f>
        <v>3</v>
      </c>
      <c r="L948" s="215">
        <f>IF(OR(B948="",C948=""),"",IFERROR(IFERROR(INDEX(Vöruskrá!O:O,MATCH(B948,Vöruskrá!B:B,0)),0)*C948/100000,""))</f>
        <v>0</v>
      </c>
      <c r="M948" s="215">
        <f>IF(OR(B948="",C948=""),"",IFERROR(IFERROR(INDEX(Vöruskrá!P:P,MATCH(B948,Vöruskrá!B:B,0)),0)*C948/100000,""))</f>
        <v>0</v>
      </c>
      <c r="N948" s="215">
        <f>IF(OR(B948="",C948=""),"",IFERROR(IFERROR(INDEX(Vöruskrá!Q:Q,MATCH(B948,Vöruskrá!B:B,0)),0)*C948/100000,""))</f>
        <v>0</v>
      </c>
      <c r="O948" s="216">
        <f>IF(OR(B948="",C948=""),"",IFERROR(C948/1000*IFERROR(INDEX(Vöruskrá!R:R,MATCH(B948,Vöruskrá!B:B,0)),0)/1000,""))</f>
        <v>0</v>
      </c>
      <c r="P948" s="217"/>
      <c r="Q948" s="203"/>
      <c r="R948" s="27"/>
    </row>
    <row r="949" spans="1:18">
      <c r="A949" s="219"/>
      <c r="B949" s="219" t="s">
        <v>299</v>
      </c>
      <c r="C949" s="220">
        <v>500</v>
      </c>
      <c r="D949" s="214" t="str">
        <f>IF(B949="","",IFERROR(INDEX(Vöruskrá!F:F,MATCH(B949,Vöruskrá!B:B,0)),""))</f>
        <v>Salt (salt, kekkjavarnarefni E535, lyftiefni E500).</v>
      </c>
      <c r="E949" s="214" t="str">
        <f>IF(B949="","",IFERROR(IF(INDEX(Vöruskrá!G:G,MATCH(B949,Vöruskrá!B:B,0))="","Engir skráðir",INDEX(Vöruskrá!G:G,MATCH(B949,Vöruskrá!B:B,0))),"Engir skráðir"))</f>
        <v>Engir skráðir</v>
      </c>
      <c r="F949" s="214" t="str">
        <f>IF(B949="","",IFERROR(INDEX(Vöruskrá!H:H,MATCH(B949,Vöruskrá!B:B,0)),""))</f>
        <v>Framleitt á svæði þar sem unnið er með mjólk, glúten, egg, sesam, sellerí, soja og sinnep.</v>
      </c>
      <c r="G949" s="215">
        <f>IF(OR(B949="",C949=""),"",IFERROR(IFERROR(INDEX(Vöruskrá!J:J,MATCH(B949,Vöruskrá!B:B,0)),0)*C949/100000,""))</f>
        <v>0</v>
      </c>
      <c r="H949" s="215">
        <f>IF(OR(B949="",C949=""),"",IFERROR(IFERROR(INDEX(Vöruskrá!K:K,MATCH(B949,Vöruskrá!B:B,0)),0)*C949/100000,""))</f>
        <v>0</v>
      </c>
      <c r="I949" s="215">
        <f>IF(OR(B949="",C949=""),"",IFERROR(IFERROR(INDEX(Vöruskrá!L:L,MATCH(B949,Vöruskrá!B:B,0)),0)*C949/100000,""))</f>
        <v>0</v>
      </c>
      <c r="J949" s="215">
        <f>IF(OR(B949="",C949=""),"",IFERROR(IFERROR(INDEX(Vöruskrá!M:M,MATCH(B949,Vöruskrá!B:B,0)),0)*C949/100000,""))</f>
        <v>0</v>
      </c>
      <c r="K949" s="215">
        <f>IF(OR(B949="",C949=""),"",IFERROR(IFERROR(INDEX(Vöruskrá!N:N,MATCH(B949,Vöruskrá!B:B,0)),0)*C949/100000,""))</f>
        <v>0</v>
      </c>
      <c r="L949" s="215">
        <f>IF(OR(B949="",C949=""),"",IFERROR(IFERROR(INDEX(Vöruskrá!O:O,MATCH(B949,Vöruskrá!B:B,0)),0)*C949/100000,""))</f>
        <v>0</v>
      </c>
      <c r="M949" s="215">
        <f>IF(OR(B949="",C949=""),"",IFERROR(IFERROR(INDEX(Vöruskrá!P:P,MATCH(B949,Vöruskrá!B:B,0)),0)*C949/100000,""))</f>
        <v>0.5</v>
      </c>
      <c r="N949" s="215">
        <f>IF(OR(B949="",C949=""),"",IFERROR(IFERROR(INDEX(Vöruskrá!Q:Q,MATCH(B949,Vöruskrá!B:B,0)),0)*C949/100000,""))</f>
        <v>0</v>
      </c>
      <c r="O949" s="216">
        <f>IF(OR(B949="",C949=""),"",IFERROR(C949/1000*IFERROR(INDEX(Vöruskrá!R:R,MATCH(B949,Vöruskrá!B:B,0)),0)/1000,""))</f>
        <v>0</v>
      </c>
      <c r="P949" s="219"/>
      <c r="Q949" s="204"/>
      <c r="R949" s="6"/>
    </row>
    <row r="950" spans="1:18">
      <c r="A950" s="217"/>
      <c r="B950" s="217" t="s">
        <v>3682</v>
      </c>
      <c r="C950" s="218">
        <v>500</v>
      </c>
      <c r="D950" s="214">
        <f>IF(B950="","",IFERROR(INDEX(Vöruskrá!F:F,MATCH(B950,Vöruskrá!B:B,0)),""))</f>
        <v>0</v>
      </c>
      <c r="E950" s="214" t="str">
        <f>IF(B950="","",IFERROR(IF(INDEX(Vöruskrá!G:G,MATCH(B950,Vöruskrá!B:B,0))="","Engir skráðir",INDEX(Vöruskrá!G:G,MATCH(B950,Vöruskrá!B:B,0))),"Engir skráðir"))</f>
        <v>Engir skráðir</v>
      </c>
      <c r="F950" s="214">
        <f>IF(B950="","",IFERROR(INDEX(Vöruskrá!H:H,MATCH(B950,Vöruskrá!B:B,0)),""))</f>
        <v>0</v>
      </c>
      <c r="G950" s="215">
        <f>IF(OR(B950="",C950=""),"",IFERROR(IFERROR(INDEX(Vöruskrá!J:J,MATCH(B950,Vöruskrá!B:B,0)),0)*C950/100000,""))</f>
        <v>0</v>
      </c>
      <c r="H950" s="215">
        <f>IF(OR(B950="",C950=""),"",IFERROR(IFERROR(INDEX(Vöruskrá!K:K,MATCH(B950,Vöruskrá!B:B,0)),0)*C950/100000,""))</f>
        <v>0</v>
      </c>
      <c r="I950" s="215">
        <f>IF(OR(B950="",C950=""),"",IFERROR(IFERROR(INDEX(Vöruskrá!L:L,MATCH(B950,Vöruskrá!B:B,0)),0)*C950/100000,""))</f>
        <v>0</v>
      </c>
      <c r="J950" s="215">
        <f>IF(OR(B950="",C950=""),"",IFERROR(IFERROR(INDEX(Vöruskrá!M:M,MATCH(B950,Vöruskrá!B:B,0)),0)*C950/100000,""))</f>
        <v>0</v>
      </c>
      <c r="K950" s="215">
        <f>IF(OR(B950="",C950=""),"",IFERROR(IFERROR(INDEX(Vöruskrá!N:N,MATCH(B950,Vöruskrá!B:B,0)),0)*C950/100000,""))</f>
        <v>0</v>
      </c>
      <c r="L950" s="215">
        <f>IF(OR(B950="",C950=""),"",IFERROR(IFERROR(INDEX(Vöruskrá!O:O,MATCH(B950,Vöruskrá!B:B,0)),0)*C950/100000,""))</f>
        <v>0</v>
      </c>
      <c r="M950" s="215">
        <f>IF(OR(B950="",C950=""),"",IFERROR(IFERROR(INDEX(Vöruskrá!P:P,MATCH(B950,Vöruskrá!B:B,0)),0)*C950/100000,""))</f>
        <v>0</v>
      </c>
      <c r="N950" s="215">
        <f>IF(OR(B950="",C950=""),"",IFERROR(IFERROR(INDEX(Vöruskrá!Q:Q,MATCH(B950,Vöruskrá!B:B,0)),0)*C950/100000,""))</f>
        <v>0</v>
      </c>
      <c r="O950" s="216">
        <f>IF(OR(B950="",C950=""),"",IFERROR(C950/1000*IFERROR(INDEX(Vöruskrá!R:R,MATCH(B950,Vöruskrá!B:B,0)),0)/1000,""))</f>
        <v>0</v>
      </c>
      <c r="P950" s="217"/>
      <c r="Q950" s="203"/>
      <c r="R950" s="27"/>
    </row>
    <row r="951" spans="1:18">
      <c r="A951" s="219"/>
      <c r="B951" s="219" t="s">
        <v>445</v>
      </c>
      <c r="C951" s="220">
        <v>1000</v>
      </c>
      <c r="D951" s="214" t="str">
        <f>IF(B951="","",IFERROR(INDEX(Vöruskrá!F:F,MATCH(B951,Vöruskrá!B:B,0)),""))</f>
        <v>**Rjómi**, salt.</v>
      </c>
      <c r="E951" s="214" t="str">
        <f>IF(B951="","",IFERROR(IF(INDEX(Vöruskrá!G:G,MATCH(B951,Vöruskrá!B:B,0))="","Engir skráðir",INDEX(Vöruskrá!G:G,MATCH(B951,Vöruskrá!B:B,0))),"Engir skráðir"))</f>
        <v>Mjólk</v>
      </c>
      <c r="F951" s="214">
        <f>IF(B951="","",IFERROR(INDEX(Vöruskrá!H:H,MATCH(B951,Vöruskrá!B:B,0)),""))</f>
        <v>0</v>
      </c>
      <c r="G951" s="215">
        <f>IF(OR(B951="",C951=""),"",IFERROR(IFERROR(INDEX(Vöruskrá!J:J,MATCH(B951,Vöruskrá!B:B,0)),0)*C951/100000,""))</f>
        <v>7.38</v>
      </c>
      <c r="H951" s="215">
        <f>IF(OR(B951="",C951=""),"",IFERROR(IFERROR(INDEX(Vöruskrá!K:K,MATCH(B951,Vöruskrá!B:B,0)),0)*C951/100000,""))</f>
        <v>0.82</v>
      </c>
      <c r="I951" s="215">
        <f>IF(OR(B951="",C951=""),"",IFERROR(IFERROR(INDEX(Vöruskrá!L:L,MATCH(B951,Vöruskrá!B:B,0)),0)*C951/100000,""))</f>
        <v>0.49</v>
      </c>
      <c r="J951" s="215">
        <f>IF(OR(B951="",C951=""),"",IFERROR(IFERROR(INDEX(Vöruskrá!M:M,MATCH(B951,Vöruskrá!B:B,0)),0)*C951/100000,""))</f>
        <v>4.0000000000000001E-3</v>
      </c>
      <c r="K951" s="215">
        <f>IF(OR(B951="",C951=""),"",IFERROR(IFERROR(INDEX(Vöruskrá!N:N,MATCH(B951,Vöruskrá!B:B,0)),0)*C951/100000,""))</f>
        <v>4.0000000000000001E-3</v>
      </c>
      <c r="L951" s="215">
        <f>IF(OR(B951="",C951=""),"",IFERROR(IFERROR(INDEX(Vöruskrá!O:O,MATCH(B951,Vöruskrá!B:B,0)),0)*C951/100000,""))</f>
        <v>6.0000000000000001E-3</v>
      </c>
      <c r="M951" s="215">
        <f>IF(OR(B951="",C951=""),"",IFERROR(IFERROR(INDEX(Vöruskrá!P:P,MATCH(B951,Vöruskrá!B:B,0)),0)*C951/100000,""))</f>
        <v>1.2E-2</v>
      </c>
      <c r="N951" s="215">
        <f>IF(OR(B951="",C951=""),"",IFERROR(IFERROR(INDEX(Vöruskrá!Q:Q,MATCH(B951,Vöruskrá!B:B,0)),0)*C951/100000,""))</f>
        <v>0</v>
      </c>
      <c r="O951" s="216">
        <f>IF(OR(B951="",C951=""),"",IFERROR(C951/1000*IFERROR(INDEX(Vöruskrá!R:R,MATCH(B951,Vöruskrá!B:B,0)),0)/1000,""))</f>
        <v>0</v>
      </c>
      <c r="P951" s="219"/>
      <c r="Q951" s="204"/>
      <c r="R951" s="6"/>
    </row>
    <row r="952" spans="1:18" ht="26">
      <c r="A952" s="176" t="s">
        <v>3839</v>
      </c>
      <c r="B952" s="176"/>
      <c r="C952" s="177"/>
      <c r="D952" s="211" t="str">
        <f>_xlfn.TEXTJOIN(" | ",TRUE,D953:D959)</f>
        <v>Hrísgrjón 100% | **Mjólk**. Fitusprengd og gerilsneydd. | Vatn | 0 | Súkrósi | Salt (salt, kekkjavarnarefni E535, lyftiefni E500). | 0</v>
      </c>
      <c r="E952" s="211" t="str" cm="1">
        <f t="array" ref="E952">IFERROR(_xlfn.TEXTJOIN(", ",TRUE,_xlfn.UNIQUE(_xlfn._xlws.FILTER(E953:E959,(E953:E959&lt;&gt;"Engir skráðir")*(E953:E959&lt;&gt;"")))),"Engir skráðir")</f>
        <v>Mjólk</v>
      </c>
      <c r="F952" s="211"/>
      <c r="G952" s="212">
        <f>IFERROR(SUM(G953:G959)/(SUM($C$953:$C$959)/100000),"")</f>
        <v>129.85</v>
      </c>
      <c r="H952" s="212">
        <f>IFERROR(SUM(H953:H959)/(SUM($C$953:$C$959)/100000),"")</f>
        <v>2.6890000000000001</v>
      </c>
      <c r="I952" s="212">
        <f>IFERROR(SUM(I953:I959)/(SUM($C$953:$C$959)/100000),"")</f>
        <v>1.5390000000000001</v>
      </c>
      <c r="J952" s="212">
        <f>IFERROR(SUM(J953:J959)/(SUM($C$953:$C$959)/100000),"")</f>
        <v>22.155000000000001</v>
      </c>
      <c r="K952" s="212">
        <f>IFERROR(SUM(K953:K959)/(SUM($C$953:$C$959)/100000),"")</f>
        <v>4.577</v>
      </c>
      <c r="L952" s="212">
        <f>IFERROR(SUM(L953:L959)/(SUM($C$953:$C$959)/100000),"")</f>
        <v>3.7069999999999999</v>
      </c>
      <c r="M952" s="212">
        <f>IFERROR(SUM(M953:M959)/(SUM($C$953:$C$959)/100000),"")</f>
        <v>0.36499999999999999</v>
      </c>
      <c r="N952" s="212">
        <f>IFERROR(SUM(N953:N959)/(SUM($C$953:$C$959)/100000),"")</f>
        <v>0.28599999999999998</v>
      </c>
      <c r="O952" s="213" t="str">
        <f>IF(OR(B952="",C952=""),"",IFERROR(C952/1000*IFERROR(INDEX(Vöruskrá!R:R,MATCH(B952,Vöruskrá!B:B,0)),0)/1000,""))</f>
        <v/>
      </c>
      <c r="P952" s="176" t="s">
        <v>3840</v>
      </c>
      <c r="Q952" s="203"/>
      <c r="R952" s="27"/>
    </row>
    <row r="953" spans="1:18">
      <c r="A953" s="217"/>
      <c r="B953" s="217" t="s">
        <v>341</v>
      </c>
      <c r="C953" s="218">
        <v>22000</v>
      </c>
      <c r="D953" s="214" t="str">
        <f>IF(B953="","",IFERROR(INDEX(Vöruskrá!F:F,MATCH(B953,Vöruskrá!B:B,0)),""))</f>
        <v>Hrísgrjón 100%</v>
      </c>
      <c r="E953" s="214" t="str">
        <f>IF(B953="","",IFERROR(IF(INDEX(Vöruskrá!G:G,MATCH(B953,Vöruskrá!B:B,0))="","Engir skráðir",INDEX(Vöruskrá!G:G,MATCH(B953,Vöruskrá!B:B,0))),"Engir skráðir"))</f>
        <v>Engir skráðir</v>
      </c>
      <c r="F953" s="214">
        <f>IF(B953="","",IFERROR(INDEX(Vöruskrá!H:H,MATCH(B953,Vöruskrá!B:B,0)),""))</f>
        <v>0</v>
      </c>
      <c r="G953" s="215">
        <f>IF(OR(B953="",C953=""),"",IFERROR(IFERROR(INDEX(Vöruskrá!J:J,MATCH(B953,Vöruskrá!B:B,0)),0)*C953/100000,""))</f>
        <v>80.3</v>
      </c>
      <c r="H953" s="215">
        <f>IF(OR(B953="",C953=""),"",IFERROR(IFERROR(INDEX(Vöruskrá!K:K,MATCH(B953,Vöruskrá!B:B,0)),0)*C953/100000,""))</f>
        <v>0.15399999999999997</v>
      </c>
      <c r="I953" s="215">
        <f>IF(OR(B953="",C953=""),"",IFERROR(IFERROR(INDEX(Vöruskrá!L:L,MATCH(B953,Vöruskrá!B:B,0)),0)*C953/100000,""))</f>
        <v>4.3999999999999997E-2</v>
      </c>
      <c r="J953" s="215">
        <f>IF(OR(B953="",C953=""),"",IFERROR(IFERROR(INDEX(Vöruskrá!M:M,MATCH(B953,Vöruskrá!B:B,0)),0)*C953/100000,""))</f>
        <v>17.600000000000001</v>
      </c>
      <c r="K953" s="215">
        <f>IF(OR(B953="",C953=""),"",IFERROR(IFERROR(INDEX(Vöruskrá!N:N,MATCH(B953,Vöruskrá!B:B,0)),0)*C953/100000,""))</f>
        <v>2.1999999999999999E-2</v>
      </c>
      <c r="L953" s="215">
        <f>IF(OR(B953="",C953=""),"",IFERROR(IFERROR(INDEX(Vöruskrá!O:O,MATCH(B953,Vöruskrá!B:B,0)),0)*C953/100000,""))</f>
        <v>1.5620000000000001</v>
      </c>
      <c r="M953" s="215">
        <f>IF(OR(B953="",C953=""),"",IFERROR(IFERROR(INDEX(Vöruskrá!P:P,MATCH(B953,Vöruskrá!B:B,0)),0)*C953/100000,""))</f>
        <v>0</v>
      </c>
      <c r="N953" s="215">
        <f>IF(OR(B953="",C953=""),"",IFERROR(IFERROR(INDEX(Vöruskrá!Q:Q,MATCH(B953,Vöruskrá!B:B,0)),0)*C953/100000,""))</f>
        <v>0.28599999999999998</v>
      </c>
      <c r="O953" s="216">
        <f>IF(OR(B953="",C953=""),"",IFERROR(C953/1000*IFERROR(INDEX(Vöruskrá!R:R,MATCH(B953,Vöruskrá!B:B,0)),0)/1000,""))</f>
        <v>0</v>
      </c>
      <c r="P953" s="217"/>
      <c r="Q953" s="204"/>
      <c r="R953" s="6"/>
    </row>
    <row r="954" spans="1:18">
      <c r="A954" s="219"/>
      <c r="B954" s="219" t="s">
        <v>849</v>
      </c>
      <c r="C954" s="220">
        <v>65000</v>
      </c>
      <c r="D954" s="214" t="str">
        <f>IF(B954="","",IFERROR(INDEX(Vöruskrá!F:F,MATCH(B954,Vöruskrá!B:B,0)),""))</f>
        <v>**Mjólk**. Fitusprengd og gerilsneydd.</v>
      </c>
      <c r="E954" s="214" t="str">
        <f>IF(B954="","",IFERROR(IF(INDEX(Vöruskrá!G:G,MATCH(B954,Vöruskrá!B:B,0))="","Engir skráðir",INDEX(Vöruskrá!G:G,MATCH(B954,Vöruskrá!B:B,0))),"Engir skráðir"))</f>
        <v>Mjólk</v>
      </c>
      <c r="F954" s="214">
        <f>IF(B954="","",IFERROR(INDEX(Vöruskrá!H:H,MATCH(B954,Vöruskrá!B:B,0)),""))</f>
        <v>0</v>
      </c>
      <c r="G954" s="215">
        <f>IF(OR(B954="",C954=""),"",IFERROR(IFERROR(INDEX(Vöruskrá!J:J,MATCH(B954,Vöruskrá!B:B,0)),0)*C954/100000,""))</f>
        <v>43.55</v>
      </c>
      <c r="H954" s="215">
        <f>IF(OR(B954="",C954=""),"",IFERROR(IFERROR(INDEX(Vöruskrá!K:K,MATCH(B954,Vöruskrá!B:B,0)),0)*C954/100000,""))</f>
        <v>2.5350000000000001</v>
      </c>
      <c r="I954" s="215">
        <f>IF(OR(B954="",C954=""),"",IFERROR(IFERROR(INDEX(Vöruskrá!L:L,MATCH(B954,Vöruskrá!B:B,0)),0)*C954/100000,""))</f>
        <v>1.4950000000000001</v>
      </c>
      <c r="J954" s="215">
        <f>IF(OR(B954="",C954=""),"",IFERROR(IFERROR(INDEX(Vöruskrá!M:M,MATCH(B954,Vöruskrá!B:B,0)),0)*C954/100000,""))</f>
        <v>3.0550000000000002</v>
      </c>
      <c r="K954" s="215">
        <f>IF(OR(B954="",C954=""),"",IFERROR(IFERROR(INDEX(Vöruskrá!N:N,MATCH(B954,Vöruskrá!B:B,0)),0)*C954/100000,""))</f>
        <v>3.0550000000000002</v>
      </c>
      <c r="L954" s="215">
        <f>IF(OR(B954="",C954=""),"",IFERROR(IFERROR(INDEX(Vöruskrá!O:O,MATCH(B954,Vöruskrá!B:B,0)),0)*C954/100000,""))</f>
        <v>2.145</v>
      </c>
      <c r="M954" s="215">
        <f>IF(OR(B954="",C954=""),"",IFERROR(IFERROR(INDEX(Vöruskrá!P:P,MATCH(B954,Vöruskrá!B:B,0)),0)*C954/100000,""))</f>
        <v>6.5000000000000002E-2</v>
      </c>
      <c r="N954" s="215">
        <f>IF(OR(B954="",C954=""),"",IFERROR(IFERROR(INDEX(Vöruskrá!Q:Q,MATCH(B954,Vöruskrá!B:B,0)),0)*C954/100000,""))</f>
        <v>0</v>
      </c>
      <c r="O954" s="216">
        <f>IF(OR(B954="",C954=""),"",IFERROR(C954/1000*IFERROR(INDEX(Vöruskrá!R:R,MATCH(B954,Vöruskrá!B:B,0)),0)/1000,""))</f>
        <v>0</v>
      </c>
      <c r="P954" s="219"/>
      <c r="Q954" s="203"/>
      <c r="R954" s="27"/>
    </row>
    <row r="955" spans="1:18">
      <c r="A955" s="217"/>
      <c r="B955" s="217" t="s">
        <v>1020</v>
      </c>
      <c r="C955" s="218">
        <v>8000</v>
      </c>
      <c r="D955" s="214" t="str">
        <f>IF(B955="","",IFERROR(INDEX(Vöruskrá!F:F,MATCH(B955,Vöruskrá!B:B,0)),""))</f>
        <v>Vatn</v>
      </c>
      <c r="E955" s="214" t="str">
        <f>IF(B955="","",IFERROR(IF(INDEX(Vöruskrá!G:G,MATCH(B955,Vöruskrá!B:B,0))="","Engir skráðir",INDEX(Vöruskrá!G:G,MATCH(B955,Vöruskrá!B:B,0))),"Engir skráðir"))</f>
        <v>Engir skráðir</v>
      </c>
      <c r="F955" s="214">
        <f>IF(B955="","",IFERROR(INDEX(Vöruskrá!H:H,MATCH(B955,Vöruskrá!B:B,0)),""))</f>
        <v>0</v>
      </c>
      <c r="G955" s="215">
        <f>IF(OR(B955="",C955=""),"",IFERROR(IFERROR(INDEX(Vöruskrá!J:J,MATCH(B955,Vöruskrá!B:B,0)),0)*C955/100000,""))</f>
        <v>0</v>
      </c>
      <c r="H955" s="215">
        <f>IF(OR(B955="",C955=""),"",IFERROR(IFERROR(INDEX(Vöruskrá!K:K,MATCH(B955,Vöruskrá!B:B,0)),0)*C955/100000,""))</f>
        <v>0</v>
      </c>
      <c r="I955" s="215">
        <f>IF(OR(B955="",C955=""),"",IFERROR(IFERROR(INDEX(Vöruskrá!L:L,MATCH(B955,Vöruskrá!B:B,0)),0)*C955/100000,""))</f>
        <v>0</v>
      </c>
      <c r="J955" s="215">
        <f>IF(OR(B955="",C955=""),"",IFERROR(IFERROR(INDEX(Vöruskrá!M:M,MATCH(B955,Vöruskrá!B:B,0)),0)*C955/100000,""))</f>
        <v>0</v>
      </c>
      <c r="K955" s="215">
        <f>IF(OR(B955="",C955=""),"",IFERROR(IFERROR(INDEX(Vöruskrá!N:N,MATCH(B955,Vöruskrá!B:B,0)),0)*C955/100000,""))</f>
        <v>0</v>
      </c>
      <c r="L955" s="215">
        <f>IF(OR(B955="",C955=""),"",IFERROR(IFERROR(INDEX(Vöruskrá!O:O,MATCH(B955,Vöruskrá!B:B,0)),0)*C955/100000,""))</f>
        <v>0</v>
      </c>
      <c r="M955" s="215">
        <f>IF(OR(B955="",C955=""),"",IFERROR(IFERROR(INDEX(Vöruskrá!P:P,MATCH(B955,Vöruskrá!B:B,0)),0)*C955/100000,""))</f>
        <v>0</v>
      </c>
      <c r="N955" s="215">
        <f>IF(OR(B955="",C955=""),"",IFERROR(IFERROR(INDEX(Vöruskrá!Q:Q,MATCH(B955,Vöruskrá!B:B,0)),0)*C955/100000,""))</f>
        <v>0</v>
      </c>
      <c r="O955" s="216">
        <f>IF(OR(B955="",C955=""),"",IFERROR(C955/1000*IFERROR(INDEX(Vöruskrá!R:R,MATCH(B955,Vöruskrá!B:B,0)),0)/1000,""))</f>
        <v>0</v>
      </c>
      <c r="P955" s="217"/>
      <c r="Q955" s="204"/>
      <c r="R955" s="6"/>
    </row>
    <row r="956" spans="1:18">
      <c r="A956" s="219"/>
      <c r="B956" s="219" t="s">
        <v>3690</v>
      </c>
      <c r="C956" s="220">
        <v>3000</v>
      </c>
      <c r="D956" s="214">
        <f>IF(B956="","",IFERROR(INDEX(Vöruskrá!F:F,MATCH(B956,Vöruskrá!B:B,0)),""))</f>
        <v>0</v>
      </c>
      <c r="E956" s="214" t="str">
        <f>IF(B956="","",IFERROR(IF(INDEX(Vöruskrá!G:G,MATCH(B956,Vöruskrá!B:B,0))="","Engir skráðir",INDEX(Vöruskrá!G:G,MATCH(B956,Vöruskrá!B:B,0))),"Engir skráðir"))</f>
        <v>Engir skráðir</v>
      </c>
      <c r="F956" s="214">
        <f>IF(B956="","",IFERROR(INDEX(Vöruskrá!H:H,MATCH(B956,Vöruskrá!B:B,0)),""))</f>
        <v>0</v>
      </c>
      <c r="G956" s="215">
        <f>IF(OR(B956="",C956=""),"",IFERROR(IFERROR(INDEX(Vöruskrá!J:J,MATCH(B956,Vöruskrá!B:B,0)),0)*C956/100000,""))</f>
        <v>0</v>
      </c>
      <c r="H956" s="215">
        <f>IF(OR(B956="",C956=""),"",IFERROR(IFERROR(INDEX(Vöruskrá!K:K,MATCH(B956,Vöruskrá!B:B,0)),0)*C956/100000,""))</f>
        <v>0</v>
      </c>
      <c r="I956" s="215">
        <f>IF(OR(B956="",C956=""),"",IFERROR(IFERROR(INDEX(Vöruskrá!L:L,MATCH(B956,Vöruskrá!B:B,0)),0)*C956/100000,""))</f>
        <v>0</v>
      </c>
      <c r="J956" s="215">
        <f>IF(OR(B956="",C956=""),"",IFERROR(IFERROR(INDEX(Vöruskrá!M:M,MATCH(B956,Vöruskrá!B:B,0)),0)*C956/100000,""))</f>
        <v>0</v>
      </c>
      <c r="K956" s="215">
        <f>IF(OR(B956="",C956=""),"",IFERROR(IFERROR(INDEX(Vöruskrá!N:N,MATCH(B956,Vöruskrá!B:B,0)),0)*C956/100000,""))</f>
        <v>0</v>
      </c>
      <c r="L956" s="215">
        <f>IF(OR(B956="",C956=""),"",IFERROR(IFERROR(INDEX(Vöruskrá!O:O,MATCH(B956,Vöruskrá!B:B,0)),0)*C956/100000,""))</f>
        <v>0</v>
      </c>
      <c r="M956" s="215">
        <f>IF(OR(B956="",C956=""),"",IFERROR(IFERROR(INDEX(Vöruskrá!P:P,MATCH(B956,Vöruskrá!B:B,0)),0)*C956/100000,""))</f>
        <v>0</v>
      </c>
      <c r="N956" s="215">
        <f>IF(OR(B956="",C956=""),"",IFERROR(IFERROR(INDEX(Vöruskrá!Q:Q,MATCH(B956,Vöruskrá!B:B,0)),0)*C956/100000,""))</f>
        <v>0</v>
      </c>
      <c r="O956" s="216">
        <f>IF(OR(B956="",C956=""),"",IFERROR(C956/1000*IFERROR(INDEX(Vöruskrá!R:R,MATCH(B956,Vöruskrá!B:B,0)),0)/1000,""))</f>
        <v>0</v>
      </c>
      <c r="P956" s="219"/>
      <c r="Q956" s="203"/>
      <c r="R956" s="27"/>
    </row>
    <row r="957" spans="1:18">
      <c r="A957" s="217"/>
      <c r="B957" s="217" t="s">
        <v>477</v>
      </c>
      <c r="C957" s="218">
        <v>1500</v>
      </c>
      <c r="D957" s="214" t="str">
        <f>IF(B957="","",IFERROR(INDEX(Vöruskrá!F:F,MATCH(B957,Vöruskrá!B:B,0)),""))</f>
        <v>Súkrósi</v>
      </c>
      <c r="E957" s="214" t="str">
        <f>IF(B957="","",IFERROR(IF(INDEX(Vöruskrá!G:G,MATCH(B957,Vöruskrá!B:B,0))="","Engir skráðir",INDEX(Vöruskrá!G:G,MATCH(B957,Vöruskrá!B:B,0))),"Engir skráðir"))</f>
        <v>Engir skráðir</v>
      </c>
      <c r="F957" s="214">
        <f>IF(B957="","",IFERROR(INDEX(Vöruskrá!H:H,MATCH(B957,Vöruskrá!B:B,0)),""))</f>
        <v>0</v>
      </c>
      <c r="G957" s="215">
        <f>IF(OR(B957="",C957=""),"",IFERROR(IFERROR(INDEX(Vöruskrá!J:J,MATCH(B957,Vöruskrá!B:B,0)),0)*C957/100000,""))</f>
        <v>6</v>
      </c>
      <c r="H957" s="215">
        <f>IF(OR(B957="",C957=""),"",IFERROR(IFERROR(INDEX(Vöruskrá!K:K,MATCH(B957,Vöruskrá!B:B,0)),0)*C957/100000,""))</f>
        <v>0</v>
      </c>
      <c r="I957" s="215">
        <f>IF(OR(B957="",C957=""),"",IFERROR(IFERROR(INDEX(Vöruskrá!L:L,MATCH(B957,Vöruskrá!B:B,0)),0)*C957/100000,""))</f>
        <v>0</v>
      </c>
      <c r="J957" s="215">
        <f>IF(OR(B957="",C957=""),"",IFERROR(IFERROR(INDEX(Vöruskrá!M:M,MATCH(B957,Vöruskrá!B:B,0)),0)*C957/100000,""))</f>
        <v>1.5</v>
      </c>
      <c r="K957" s="215">
        <f>IF(OR(B957="",C957=""),"",IFERROR(IFERROR(INDEX(Vöruskrá!N:N,MATCH(B957,Vöruskrá!B:B,0)),0)*C957/100000,""))</f>
        <v>1.5</v>
      </c>
      <c r="L957" s="215">
        <f>IF(OR(B957="",C957=""),"",IFERROR(IFERROR(INDEX(Vöruskrá!O:O,MATCH(B957,Vöruskrá!B:B,0)),0)*C957/100000,""))</f>
        <v>0</v>
      </c>
      <c r="M957" s="215">
        <f>IF(OR(B957="",C957=""),"",IFERROR(IFERROR(INDEX(Vöruskrá!P:P,MATCH(B957,Vöruskrá!B:B,0)),0)*C957/100000,""))</f>
        <v>0</v>
      </c>
      <c r="N957" s="215">
        <f>IF(OR(B957="",C957=""),"",IFERROR(IFERROR(INDEX(Vöruskrá!Q:Q,MATCH(B957,Vöruskrá!B:B,0)),0)*C957/100000,""))</f>
        <v>0</v>
      </c>
      <c r="O957" s="216">
        <f>IF(OR(B957="",C957=""),"",IFERROR(C957/1000*IFERROR(INDEX(Vöruskrá!R:R,MATCH(B957,Vöruskrá!B:B,0)),0)/1000,""))</f>
        <v>0</v>
      </c>
      <c r="P957" s="217"/>
      <c r="Q957" s="204"/>
      <c r="R957" s="6"/>
    </row>
    <row r="958" spans="1:18">
      <c r="A958" s="219"/>
      <c r="B958" s="219" t="s">
        <v>299</v>
      </c>
      <c r="C958" s="220">
        <v>300</v>
      </c>
      <c r="D958" s="214" t="str">
        <f>IF(B958="","",IFERROR(INDEX(Vöruskrá!F:F,MATCH(B958,Vöruskrá!B:B,0)),""))</f>
        <v>Salt (salt, kekkjavarnarefni E535, lyftiefni E500).</v>
      </c>
      <c r="E958" s="214" t="str">
        <f>IF(B958="","",IFERROR(IF(INDEX(Vöruskrá!G:G,MATCH(B958,Vöruskrá!B:B,0))="","Engir skráðir",INDEX(Vöruskrá!G:G,MATCH(B958,Vöruskrá!B:B,0))),"Engir skráðir"))</f>
        <v>Engir skráðir</v>
      </c>
      <c r="F958" s="214" t="str">
        <f>IF(B958="","",IFERROR(INDEX(Vöruskrá!H:H,MATCH(B958,Vöruskrá!B:B,0)),""))</f>
        <v>Framleitt á svæði þar sem unnið er með mjólk, glúten, egg, sesam, sellerí, soja og sinnep.</v>
      </c>
      <c r="G958" s="215">
        <f>IF(OR(B958="",C958=""),"",IFERROR(IFERROR(INDEX(Vöruskrá!J:J,MATCH(B958,Vöruskrá!B:B,0)),0)*C958/100000,""))</f>
        <v>0</v>
      </c>
      <c r="H958" s="215">
        <f>IF(OR(B958="",C958=""),"",IFERROR(IFERROR(INDEX(Vöruskrá!K:K,MATCH(B958,Vöruskrá!B:B,0)),0)*C958/100000,""))</f>
        <v>0</v>
      </c>
      <c r="I958" s="215">
        <f>IF(OR(B958="",C958=""),"",IFERROR(IFERROR(INDEX(Vöruskrá!L:L,MATCH(B958,Vöruskrá!B:B,0)),0)*C958/100000,""))</f>
        <v>0</v>
      </c>
      <c r="J958" s="215">
        <f>IF(OR(B958="",C958=""),"",IFERROR(IFERROR(INDEX(Vöruskrá!M:M,MATCH(B958,Vöruskrá!B:B,0)),0)*C958/100000,""))</f>
        <v>0</v>
      </c>
      <c r="K958" s="215">
        <f>IF(OR(B958="",C958=""),"",IFERROR(IFERROR(INDEX(Vöruskrá!N:N,MATCH(B958,Vöruskrá!B:B,0)),0)*C958/100000,""))</f>
        <v>0</v>
      </c>
      <c r="L958" s="215">
        <f>IF(OR(B958="",C958=""),"",IFERROR(IFERROR(INDEX(Vöruskrá!O:O,MATCH(B958,Vöruskrá!B:B,0)),0)*C958/100000,""))</f>
        <v>0</v>
      </c>
      <c r="M958" s="215">
        <f>IF(OR(B958="",C958=""),"",IFERROR(IFERROR(INDEX(Vöruskrá!P:P,MATCH(B958,Vöruskrá!B:B,0)),0)*C958/100000,""))</f>
        <v>0.3</v>
      </c>
      <c r="N958" s="215">
        <f>IF(OR(B958="",C958=""),"",IFERROR(IFERROR(INDEX(Vöruskrá!Q:Q,MATCH(B958,Vöruskrá!B:B,0)),0)*C958/100000,""))</f>
        <v>0</v>
      </c>
      <c r="O958" s="216">
        <f>IF(OR(B958="",C958=""),"",IFERROR(C958/1000*IFERROR(INDEX(Vöruskrá!R:R,MATCH(B958,Vöruskrá!B:B,0)),0)/1000,""))</f>
        <v>0</v>
      </c>
      <c r="P958" s="219"/>
      <c r="Q958" s="203"/>
      <c r="R958" s="27"/>
    </row>
    <row r="959" spans="1:18">
      <c r="A959" s="217"/>
      <c r="B959" s="217" t="s">
        <v>3682</v>
      </c>
      <c r="C959" s="218">
        <v>200</v>
      </c>
      <c r="D959" s="214">
        <f>IF(B959="","",IFERROR(INDEX(Vöruskrá!F:F,MATCH(B959,Vöruskrá!B:B,0)),""))</f>
        <v>0</v>
      </c>
      <c r="E959" s="214" t="str">
        <f>IF(B959="","",IFERROR(IF(INDEX(Vöruskrá!G:G,MATCH(B959,Vöruskrá!B:B,0))="","Engir skráðir",INDEX(Vöruskrá!G:G,MATCH(B959,Vöruskrá!B:B,0))),"Engir skráðir"))</f>
        <v>Engir skráðir</v>
      </c>
      <c r="F959" s="214">
        <f>IF(B959="","",IFERROR(INDEX(Vöruskrá!H:H,MATCH(B959,Vöruskrá!B:B,0)),""))</f>
        <v>0</v>
      </c>
      <c r="G959" s="215">
        <f>IF(OR(B959="",C959=""),"",IFERROR(IFERROR(INDEX(Vöruskrá!J:J,MATCH(B959,Vöruskrá!B:B,0)),0)*C959/100000,""))</f>
        <v>0</v>
      </c>
      <c r="H959" s="215">
        <f>IF(OR(B959="",C959=""),"",IFERROR(IFERROR(INDEX(Vöruskrá!K:K,MATCH(B959,Vöruskrá!B:B,0)),0)*C959/100000,""))</f>
        <v>0</v>
      </c>
      <c r="I959" s="215">
        <f>IF(OR(B959="",C959=""),"",IFERROR(IFERROR(INDEX(Vöruskrá!L:L,MATCH(B959,Vöruskrá!B:B,0)),0)*C959/100000,""))</f>
        <v>0</v>
      </c>
      <c r="J959" s="215">
        <f>IF(OR(B959="",C959=""),"",IFERROR(IFERROR(INDEX(Vöruskrá!M:M,MATCH(B959,Vöruskrá!B:B,0)),0)*C959/100000,""))</f>
        <v>0</v>
      </c>
      <c r="K959" s="215">
        <f>IF(OR(B959="",C959=""),"",IFERROR(IFERROR(INDEX(Vöruskrá!N:N,MATCH(B959,Vöruskrá!B:B,0)),0)*C959/100000,""))</f>
        <v>0</v>
      </c>
      <c r="L959" s="215">
        <f>IF(OR(B959="",C959=""),"",IFERROR(IFERROR(INDEX(Vöruskrá!O:O,MATCH(B959,Vöruskrá!B:B,0)),0)*C959/100000,""))</f>
        <v>0</v>
      </c>
      <c r="M959" s="215">
        <f>IF(OR(B959="",C959=""),"",IFERROR(IFERROR(INDEX(Vöruskrá!P:P,MATCH(B959,Vöruskrá!B:B,0)),0)*C959/100000,""))</f>
        <v>0</v>
      </c>
      <c r="N959" s="215">
        <f>IF(OR(B959="",C959=""),"",IFERROR(IFERROR(INDEX(Vöruskrá!Q:Q,MATCH(B959,Vöruskrá!B:B,0)),0)*C959/100000,""))</f>
        <v>0</v>
      </c>
      <c r="O959" s="216">
        <f>IF(OR(B959="",C959=""),"",IFERROR(C959/1000*IFERROR(INDEX(Vöruskrá!R:R,MATCH(B959,Vöruskrá!B:B,0)),0)/1000,""))</f>
        <v>0</v>
      </c>
      <c r="P959" s="217"/>
      <c r="Q959" s="204"/>
      <c r="R959" s="6"/>
    </row>
    <row r="960" spans="1:18" ht="26">
      <c r="A960" s="176" t="s">
        <v>3841</v>
      </c>
      <c r="B960" s="176"/>
      <c r="C960" s="177"/>
      <c r="D960" s="211" t="str">
        <f>_xlfn.TEXTJOIN(" | ",TRUE,D961:D965)</f>
        <v>Hrísgrjón 100% | Vatn | Vatn (64%), jurtaolía (29%) (pálmakjarni, pálmi), þurrkað glúkósasíróp (5%), umbreytt sterkja, salt, bindiefni (E339, gellangúmmí), ýruefni (lesitín, E435, E472b), litarefni (karótín), náttúruleg bragðefni. | Súkrósi | Salt (salt, kekkjavarnarefni E535, lyftiefni E500).</v>
      </c>
      <c r="E960" s="211" t="str" cm="1">
        <f t="array" ref="E960">IFERROR(_xlfn.TEXTJOIN(", ",TRUE,_xlfn.UNIQUE(_xlfn._xlws.FILTER(E961:E965,(E961:E965&lt;&gt;"Engir skráðir")*(E961:E965&lt;&gt;"")))),"Engir skráðir")</f>
        <v>Engir skráðir</v>
      </c>
      <c r="F960" s="211"/>
      <c r="G960" s="212">
        <f>IFERROR(SUM(G961:G965)/(SUM($C$961:$C$965)/100000),"")</f>
        <v>197.42435608902224</v>
      </c>
      <c r="H960" s="212">
        <f>IFERROR(SUM(H961:H965)/(SUM($C$961:$C$965)/100000),"")</f>
        <v>13.242060515128783</v>
      </c>
      <c r="I960" s="212">
        <f>IFERROR(SUM(I961:I965)/(SUM($C$961:$C$965)/100000),"")</f>
        <v>10.97274318579645</v>
      </c>
      <c r="J960" s="212">
        <f>IFERROR(SUM(J961:J965)/(SUM($C$961:$C$965)/100000),"")</f>
        <v>17.966991747936987</v>
      </c>
      <c r="K960" s="212">
        <f>IFERROR(SUM(K961:K965)/(SUM($C$961:$C$965)/100000),"")</f>
        <v>2.2668167041760441</v>
      </c>
      <c r="L960" s="212">
        <f>IFERROR(SUM(L961:L965)/(SUM($C$961:$C$965)/100000),"")</f>
        <v>1.1540385096274071</v>
      </c>
      <c r="M960" s="212">
        <f>IFERROR(SUM(M961:M965)/(SUM($C$961:$C$965)/100000),"")</f>
        <v>0.26881720430107525</v>
      </c>
      <c r="N960" s="212">
        <f>IFERROR(SUM(N961:N965)/(SUM($C$961:$C$965)/100000),"")</f>
        <v>0.21130282570642664</v>
      </c>
      <c r="O960" s="213" t="str">
        <f>IF(OR(B960="",C960=""),"",IFERROR(C960/1000*IFERROR(INDEX(Vöruskrá!R:R,MATCH(B960,Vöruskrá!B:B,0)),0)/1000,""))</f>
        <v/>
      </c>
      <c r="P960" s="176" t="s">
        <v>3842</v>
      </c>
      <c r="Q960" s="203"/>
      <c r="R960" s="27"/>
    </row>
    <row r="961" spans="1:18">
      <c r="A961" s="217"/>
      <c r="B961" s="217" t="s">
        <v>341</v>
      </c>
      <c r="C961" s="218">
        <v>13000</v>
      </c>
      <c r="D961" s="214" t="str">
        <f>IF(B961="","",IFERROR(INDEX(Vöruskrá!F:F,MATCH(B961,Vöruskrá!B:B,0)),""))</f>
        <v>Hrísgrjón 100%</v>
      </c>
      <c r="E961" s="214" t="str">
        <f>IF(B961="","",IFERROR(IF(INDEX(Vöruskrá!G:G,MATCH(B961,Vöruskrá!B:B,0))="","Engir skráðir",INDEX(Vöruskrá!G:G,MATCH(B961,Vöruskrá!B:B,0))),"Engir skráðir"))</f>
        <v>Engir skráðir</v>
      </c>
      <c r="F961" s="214">
        <f>IF(B961="","",IFERROR(INDEX(Vöruskrá!H:H,MATCH(B961,Vöruskrá!B:B,0)),""))</f>
        <v>0</v>
      </c>
      <c r="G961" s="215">
        <f>IF(OR(B961="",C961=""),"",IFERROR(IFERROR(INDEX(Vöruskrá!J:J,MATCH(B961,Vöruskrá!B:B,0)),0)*C961/100000,""))</f>
        <v>47.45</v>
      </c>
      <c r="H961" s="215">
        <f>IF(OR(B961="",C961=""),"",IFERROR(IFERROR(INDEX(Vöruskrá!K:K,MATCH(B961,Vöruskrá!B:B,0)),0)*C961/100000,""))</f>
        <v>9.0999999999999998E-2</v>
      </c>
      <c r="I961" s="215">
        <f>IF(OR(B961="",C961=""),"",IFERROR(IFERROR(INDEX(Vöruskrá!L:L,MATCH(B961,Vöruskrá!B:B,0)),0)*C961/100000,""))</f>
        <v>2.5999999999999999E-2</v>
      </c>
      <c r="J961" s="215">
        <f>IF(OR(B961="",C961=""),"",IFERROR(IFERROR(INDEX(Vöruskrá!M:M,MATCH(B961,Vöruskrá!B:B,0)),0)*C961/100000,""))</f>
        <v>10.4</v>
      </c>
      <c r="K961" s="215">
        <f>IF(OR(B961="",C961=""),"",IFERROR(IFERROR(INDEX(Vöruskrá!N:N,MATCH(B961,Vöruskrá!B:B,0)),0)*C961/100000,""))</f>
        <v>1.2999999999999999E-2</v>
      </c>
      <c r="L961" s="215">
        <f>IF(OR(B961="",C961=""),"",IFERROR(IFERROR(INDEX(Vöruskrá!O:O,MATCH(B961,Vöruskrá!B:B,0)),0)*C961/100000,""))</f>
        <v>0.92300000000000004</v>
      </c>
      <c r="M961" s="215">
        <f>IF(OR(B961="",C961=""),"",IFERROR(IFERROR(INDEX(Vöruskrá!P:P,MATCH(B961,Vöruskrá!B:B,0)),0)*C961/100000,""))</f>
        <v>0</v>
      </c>
      <c r="N961" s="215">
        <f>IF(OR(B961="",C961=""),"",IFERROR(IFERROR(INDEX(Vöruskrá!Q:Q,MATCH(B961,Vöruskrá!B:B,0)),0)*C961/100000,""))</f>
        <v>0.16900000000000001</v>
      </c>
      <c r="O961" s="216">
        <f>IF(OR(B961="",C961=""),"",IFERROR(C961/1000*IFERROR(INDEX(Vöruskrá!R:R,MATCH(B961,Vöruskrá!B:B,0)),0)/1000,""))</f>
        <v>0</v>
      </c>
      <c r="P961" s="217"/>
      <c r="Q961" s="204"/>
      <c r="R961" s="6"/>
    </row>
    <row r="962" spans="1:18">
      <c r="A962" s="219"/>
      <c r="B962" s="219" t="s">
        <v>1020</v>
      </c>
      <c r="C962" s="220">
        <v>30000</v>
      </c>
      <c r="D962" s="214" t="str">
        <f>IF(B962="","",IFERROR(INDEX(Vöruskrá!F:F,MATCH(B962,Vöruskrá!B:B,0)),""))</f>
        <v>Vatn</v>
      </c>
      <c r="E962" s="214" t="str">
        <f>IF(B962="","",IFERROR(IF(INDEX(Vöruskrá!G:G,MATCH(B962,Vöruskrá!B:B,0))="","Engir skráðir",INDEX(Vöruskrá!G:G,MATCH(B962,Vöruskrá!B:B,0))),"Engir skráðir"))</f>
        <v>Engir skráðir</v>
      </c>
      <c r="F962" s="214">
        <f>IF(B962="","",IFERROR(INDEX(Vöruskrá!H:H,MATCH(B962,Vöruskrá!B:B,0)),""))</f>
        <v>0</v>
      </c>
      <c r="G962" s="215">
        <f>IF(OR(B962="",C962=""),"",IFERROR(IFERROR(INDEX(Vöruskrá!J:J,MATCH(B962,Vöruskrá!B:B,0)),0)*C962/100000,""))</f>
        <v>0</v>
      </c>
      <c r="H962" s="215">
        <f>IF(OR(B962="",C962=""),"",IFERROR(IFERROR(INDEX(Vöruskrá!K:K,MATCH(B962,Vöruskrá!B:B,0)),0)*C962/100000,""))</f>
        <v>0</v>
      </c>
      <c r="I962" s="215">
        <f>IF(OR(B962="",C962=""),"",IFERROR(IFERROR(INDEX(Vöruskrá!L:L,MATCH(B962,Vöruskrá!B:B,0)),0)*C962/100000,""))</f>
        <v>0</v>
      </c>
      <c r="J962" s="215">
        <f>IF(OR(B962="",C962=""),"",IFERROR(IFERROR(INDEX(Vöruskrá!M:M,MATCH(B962,Vöruskrá!B:B,0)),0)*C962/100000,""))</f>
        <v>0</v>
      </c>
      <c r="K962" s="215">
        <f>IF(OR(B962="",C962=""),"",IFERROR(IFERROR(INDEX(Vöruskrá!N:N,MATCH(B962,Vöruskrá!B:B,0)),0)*C962/100000,""))</f>
        <v>0</v>
      </c>
      <c r="L962" s="215">
        <f>IF(OR(B962="",C962=""),"",IFERROR(IFERROR(INDEX(Vöruskrá!O:O,MATCH(B962,Vöruskrá!B:B,0)),0)*C962/100000,""))</f>
        <v>0</v>
      </c>
      <c r="M962" s="215">
        <f>IF(OR(B962="",C962=""),"",IFERROR(IFERROR(INDEX(Vöruskrá!P:P,MATCH(B962,Vöruskrá!B:B,0)),0)*C962/100000,""))</f>
        <v>0</v>
      </c>
      <c r="N962" s="215">
        <f>IF(OR(B962="",C962=""),"",IFERROR(IFERROR(INDEX(Vöruskrá!Q:Q,MATCH(B962,Vöruskrá!B:B,0)),0)*C962/100000,""))</f>
        <v>0</v>
      </c>
      <c r="O962" s="216">
        <f>IF(OR(B962="",C962=""),"",IFERROR(C962/1000*IFERROR(INDEX(Vöruskrá!R:R,MATCH(B962,Vöruskrá!B:B,0)),0)/1000,""))</f>
        <v>0</v>
      </c>
      <c r="P962" s="219"/>
      <c r="Q962" s="203"/>
      <c r="R962" s="27"/>
    </row>
    <row r="963" spans="1:18">
      <c r="A963" s="217"/>
      <c r="B963" s="217" t="s">
        <v>131</v>
      </c>
      <c r="C963" s="218">
        <v>35000</v>
      </c>
      <c r="D963" s="214" t="str">
        <f>IF(B963="","",IFERROR(INDEX(Vöruskrá!F:F,MATCH(B963,Vöruskrá!B:B,0)),""))</f>
        <v>Vatn (64%), jurtaolía (29%) (pálmakjarni, pálmi), þurrkað glúkósasíróp (5%), umbreytt sterkja, salt, bindiefni (E339, gellangúmmí), ýruefni (lesitín, E435, E472b), litarefni (karótín), náttúruleg bragðefni.</v>
      </c>
      <c r="E963" s="214" t="str">
        <f>IF(B963="","",IFERROR(IF(INDEX(Vöruskrá!G:G,MATCH(B963,Vöruskrá!B:B,0))="","Engir skráðir",INDEX(Vöruskrá!G:G,MATCH(B963,Vöruskrá!B:B,0))),"Engir skráðir"))</f>
        <v>Engir skráðir</v>
      </c>
      <c r="F963" s="214">
        <f>IF(B963="","",IFERROR(INDEX(Vöruskrá!H:H,MATCH(B963,Vöruskrá!B:B,0)),""))</f>
        <v>0</v>
      </c>
      <c r="G963" s="215">
        <f>IF(OR(B963="",C963=""),"",IFERROR(IFERROR(INDEX(Vöruskrá!J:J,MATCH(B963,Vöruskrá!B:B,0)),0)*C963/100000,""))</f>
        <v>103.25</v>
      </c>
      <c r="H963" s="215">
        <f>IF(OR(B963="",C963=""),"",IFERROR(IFERROR(INDEX(Vöruskrá!K:K,MATCH(B963,Vöruskrá!B:B,0)),0)*C963/100000,""))</f>
        <v>10.5</v>
      </c>
      <c r="I963" s="215">
        <f>IF(OR(B963="",C963=""),"",IFERROR(IFERROR(INDEX(Vöruskrá!L:L,MATCH(B963,Vöruskrá!B:B,0)),0)*C963/100000,""))</f>
        <v>8.75</v>
      </c>
      <c r="J963" s="215">
        <f>IF(OR(B963="",C963=""),"",IFERROR(IFERROR(INDEX(Vöruskrá!M:M,MATCH(B963,Vöruskrá!B:B,0)),0)*C963/100000,""))</f>
        <v>2.17</v>
      </c>
      <c r="K963" s="215">
        <f>IF(OR(B963="",C963=""),"",IFERROR(IFERROR(INDEX(Vöruskrá!N:N,MATCH(B963,Vöruskrá!B:B,0)),0)*C963/100000,""))</f>
        <v>0</v>
      </c>
      <c r="L963" s="215">
        <f>IF(OR(B963="",C963=""),"",IFERROR(IFERROR(INDEX(Vöruskrá!O:O,MATCH(B963,Vöruskrá!B:B,0)),0)*C963/100000,""))</f>
        <v>0</v>
      </c>
      <c r="M963" s="215">
        <f>IF(OR(B963="",C963=""),"",IFERROR(IFERROR(INDEX(Vöruskrá!P:P,MATCH(B963,Vöruskrá!B:B,0)),0)*C963/100000,""))</f>
        <v>3.5000000000000003E-2</v>
      </c>
      <c r="N963" s="215">
        <f>IF(OR(B963="",C963=""),"",IFERROR(IFERROR(INDEX(Vöruskrá!Q:Q,MATCH(B963,Vöruskrá!B:B,0)),0)*C963/100000,""))</f>
        <v>0</v>
      </c>
      <c r="O963" s="216">
        <f>IF(OR(B963="",C963=""),"",IFERROR(C963/1000*IFERROR(INDEX(Vöruskrá!R:R,MATCH(B963,Vöruskrá!B:B,0)),0)/1000,""))</f>
        <v>0</v>
      </c>
      <c r="P963" s="217"/>
      <c r="Q963" s="204"/>
      <c r="R963" s="6"/>
    </row>
    <row r="964" spans="1:18">
      <c r="A964" s="219"/>
      <c r="B964" s="219" t="s">
        <v>477</v>
      </c>
      <c r="C964" s="220">
        <v>1800</v>
      </c>
      <c r="D964" s="214" t="str">
        <f>IF(B964="","",IFERROR(INDEX(Vöruskrá!F:F,MATCH(B964,Vöruskrá!B:B,0)),""))</f>
        <v>Súkrósi</v>
      </c>
      <c r="E964" s="214" t="str">
        <f>IF(B964="","",IFERROR(IF(INDEX(Vöruskrá!G:G,MATCH(B964,Vöruskrá!B:B,0))="","Engir skráðir",INDEX(Vöruskrá!G:G,MATCH(B964,Vöruskrá!B:B,0))),"Engir skráðir"))</f>
        <v>Engir skráðir</v>
      </c>
      <c r="F964" s="214">
        <f>IF(B964="","",IFERROR(INDEX(Vöruskrá!H:H,MATCH(B964,Vöruskrá!B:B,0)),""))</f>
        <v>0</v>
      </c>
      <c r="G964" s="215">
        <f>IF(OR(B964="",C964=""),"",IFERROR(IFERROR(INDEX(Vöruskrá!J:J,MATCH(B964,Vöruskrá!B:B,0)),0)*C964/100000,""))</f>
        <v>7.2</v>
      </c>
      <c r="H964" s="215">
        <f>IF(OR(B964="",C964=""),"",IFERROR(IFERROR(INDEX(Vöruskrá!K:K,MATCH(B964,Vöruskrá!B:B,0)),0)*C964/100000,""))</f>
        <v>0</v>
      </c>
      <c r="I964" s="215">
        <f>IF(OR(B964="",C964=""),"",IFERROR(IFERROR(INDEX(Vöruskrá!L:L,MATCH(B964,Vöruskrá!B:B,0)),0)*C964/100000,""))</f>
        <v>0</v>
      </c>
      <c r="J964" s="215">
        <f>IF(OR(B964="",C964=""),"",IFERROR(IFERROR(INDEX(Vöruskrá!M:M,MATCH(B964,Vöruskrá!B:B,0)),0)*C964/100000,""))</f>
        <v>1.8</v>
      </c>
      <c r="K964" s="215">
        <f>IF(OR(B964="",C964=""),"",IFERROR(IFERROR(INDEX(Vöruskrá!N:N,MATCH(B964,Vöruskrá!B:B,0)),0)*C964/100000,""))</f>
        <v>1.8</v>
      </c>
      <c r="L964" s="215">
        <f>IF(OR(B964="",C964=""),"",IFERROR(IFERROR(INDEX(Vöruskrá!O:O,MATCH(B964,Vöruskrá!B:B,0)),0)*C964/100000,""))</f>
        <v>0</v>
      </c>
      <c r="M964" s="215">
        <f>IF(OR(B964="",C964=""),"",IFERROR(IFERROR(INDEX(Vöruskrá!P:P,MATCH(B964,Vöruskrá!B:B,0)),0)*C964/100000,""))</f>
        <v>0</v>
      </c>
      <c r="N964" s="215">
        <f>IF(OR(B964="",C964=""),"",IFERROR(IFERROR(INDEX(Vöruskrá!Q:Q,MATCH(B964,Vöruskrá!B:B,0)),0)*C964/100000,""))</f>
        <v>0</v>
      </c>
      <c r="O964" s="216">
        <f>IF(OR(B964="",C964=""),"",IFERROR(C964/1000*IFERROR(INDEX(Vöruskrá!R:R,MATCH(B964,Vöruskrá!B:B,0)),0)/1000,""))</f>
        <v>0</v>
      </c>
      <c r="P964" s="219"/>
      <c r="Q964" s="203"/>
      <c r="R964" s="27"/>
    </row>
    <row r="965" spans="1:18">
      <c r="A965" s="221"/>
      <c r="B965" s="221" t="s">
        <v>299</v>
      </c>
      <c r="C965" s="222">
        <v>180</v>
      </c>
      <c r="D965" s="223" t="str">
        <f>IF(B965="","",IFERROR(INDEX(Vöruskrá!F:F,MATCH(B965,Vöruskrá!B:B,0)),""))</f>
        <v>Salt (salt, kekkjavarnarefni E535, lyftiefni E500).</v>
      </c>
      <c r="E965" s="223" t="str">
        <f>IF(B965="","",IFERROR(IF(INDEX(Vöruskrá!G:G,MATCH(B965,Vöruskrá!B:B,0))="","Engir skráðir",INDEX(Vöruskrá!G:G,MATCH(B965,Vöruskrá!B:B,0))),"Engir skráðir"))</f>
        <v>Engir skráðir</v>
      </c>
      <c r="F965" s="223" t="str">
        <f>IF(B965="","",IFERROR(INDEX(Vöruskrá!H:H,MATCH(B965,Vöruskrá!B:B,0)),""))</f>
        <v>Framleitt á svæði þar sem unnið er með mjólk, glúten, egg, sesam, sellerí, soja og sinnep.</v>
      </c>
      <c r="G965" s="224">
        <f>IF(OR(B965="",C965=""),"",IFERROR(IFERROR(INDEX(Vöruskrá!J:J,MATCH(B965,Vöruskrá!B:B,0)),0)*C965/100000,""))</f>
        <v>0</v>
      </c>
      <c r="H965" s="224">
        <f>IF(OR(B965="",C965=""),"",IFERROR(IFERROR(INDEX(Vöruskrá!K:K,MATCH(B965,Vöruskrá!B:B,0)),0)*C965/100000,""))</f>
        <v>0</v>
      </c>
      <c r="I965" s="224">
        <f>IF(OR(B965="",C965=""),"",IFERROR(IFERROR(INDEX(Vöruskrá!L:L,MATCH(B965,Vöruskrá!B:B,0)),0)*C965/100000,""))</f>
        <v>0</v>
      </c>
      <c r="J965" s="224">
        <f>IF(OR(B965="",C965=""),"",IFERROR(IFERROR(INDEX(Vöruskrá!M:M,MATCH(B965,Vöruskrá!B:B,0)),0)*C965/100000,""))</f>
        <v>0</v>
      </c>
      <c r="K965" s="224">
        <f>IF(OR(B965="",C965=""),"",IFERROR(IFERROR(INDEX(Vöruskrá!N:N,MATCH(B965,Vöruskrá!B:B,0)),0)*C965/100000,""))</f>
        <v>0</v>
      </c>
      <c r="L965" s="224">
        <f>IF(OR(B965="",C965=""),"",IFERROR(IFERROR(INDEX(Vöruskrá!O:O,MATCH(B965,Vöruskrá!B:B,0)),0)*C965/100000,""))</f>
        <v>0</v>
      </c>
      <c r="M965" s="224">
        <f>IF(OR(B965="",C965=""),"",IFERROR(IFERROR(INDEX(Vöruskrá!P:P,MATCH(B965,Vöruskrá!B:B,0)),0)*C965/100000,""))</f>
        <v>0.18</v>
      </c>
      <c r="N965" s="224">
        <f>IF(OR(B965="",C965=""),"",IFERROR(IFERROR(INDEX(Vöruskrá!Q:Q,MATCH(B965,Vöruskrá!B:B,0)),0)*C965/100000,""))</f>
        <v>0</v>
      </c>
      <c r="O965" s="225">
        <f>IF(OR(B965="",C965=""),"",IFERROR(C965/1000*IFERROR(INDEX(Vöruskrá!R:R,MATCH(B965,Vöruskrá!B:B,0)),0)/1000,""))</f>
        <v>0</v>
      </c>
      <c r="P965" s="221"/>
      <c r="Q965" s="204"/>
      <c r="R965" s="6"/>
    </row>
    <row r="966" spans="1:18" ht="26">
      <c r="A966" s="176" t="s">
        <v>3843</v>
      </c>
      <c r="B966" s="176"/>
      <c r="C966" s="177"/>
      <c r="D966" s="211" t="str">
        <f>_xlfn.TEXTJOIN(" | ",TRUE,D967:D978)</f>
        <v>**Mjólk**. Fitusprengd og gerilsneydd. | **Mjólk**, **undanrenna**, salt, kekkjavarnarefni (E460ii), ostahleypir, litarefni (E160b) | **Rjómi**, salt.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66" s="211" t="str" cm="1">
        <f t="array" ref="E966">IFERROR(_xlfn.TEXTJOIN(", ",TRUE,_xlfn.UNIQUE(_xlfn._xlws.FILTER(E967:E978,(E967:E978&lt;&gt;"Engir skráðir")*(E967:E978&lt;&gt;"")))),"Engir skráðir")</f>
        <v>Mjólk, Súlfít (&gt;10 mg/kg, af náttúrulegum uppruna í hvítlauk)</v>
      </c>
      <c r="F966" s="211"/>
      <c r="G966" s="212">
        <f>IFERROR(SUM(G967:G978)/(SUM($C$967:$C$978)/100000),"")</f>
        <v>136.61406333870102</v>
      </c>
      <c r="H966" s="212">
        <f>IFERROR(SUM(H967:H978)/(SUM($C$967:$C$978)/100000),"")</f>
        <v>11.396725711218469</v>
      </c>
      <c r="I966" s="212">
        <f>IFERROR(SUM(I967:I978)/(SUM($C$967:$C$978)/100000),"")</f>
        <v>6.5971551261406329</v>
      </c>
      <c r="J966" s="212">
        <f>IFERROR(SUM(J967:J978)/(SUM($C$967:$C$978)/100000),"")</f>
        <v>3.5032206119162637</v>
      </c>
      <c r="K966" s="212">
        <f>IFERROR(SUM(K967:K978)/(SUM($C$967:$C$978)/100000),"")</f>
        <v>2.9960815888352119</v>
      </c>
      <c r="L966" s="212">
        <f>IFERROR(SUM(L967:L978)/(SUM($C$967:$C$978)/100000),"")</f>
        <v>5.032903918411165</v>
      </c>
      <c r="M966" s="212">
        <f>IFERROR(SUM(M967:M978)/(SUM($C$967:$C$978)/100000),"")</f>
        <v>1.1421363392377886</v>
      </c>
      <c r="N966" s="212">
        <f>IFERROR(SUM(N967:N978)/(SUM($C$967:$C$978)/100000),"")</f>
        <v>0.2200751476113795</v>
      </c>
      <c r="O966" s="213" t="str">
        <f>IF(OR(B966="",C966=""),"",IFERROR(C966/1000*IFERROR(INDEX(Vöruskrá!R:R,MATCH(B966,Vöruskrá!B:B,0)),0)/1000,""))</f>
        <v/>
      </c>
      <c r="P966" s="176" t="s">
        <v>3844</v>
      </c>
      <c r="Q966" s="203"/>
      <c r="R966" s="27"/>
    </row>
    <row r="967" spans="1:18">
      <c r="A967" s="217"/>
      <c r="B967" s="217" t="s">
        <v>849</v>
      </c>
      <c r="C967" s="218">
        <v>23125</v>
      </c>
      <c r="D967" s="214" t="str">
        <f>IF(B967="","",IFERROR(INDEX(Vöruskrá!F:F,MATCH(B967,Vöruskrá!B:B,0)),""))</f>
        <v>**Mjólk**. Fitusprengd og gerilsneydd.</v>
      </c>
      <c r="E967" s="214" t="str">
        <f>IF(B967="","",IFERROR(IF(INDEX(Vöruskrá!G:G,MATCH(B967,Vöruskrá!B:B,0))="","Engir skráðir",INDEX(Vöruskrá!G:G,MATCH(B967,Vöruskrá!B:B,0))),"Engir skráðir"))</f>
        <v>Mjólk</v>
      </c>
      <c r="F967" s="214">
        <f>IF(B967="","",IFERROR(INDEX(Vöruskrá!H:H,MATCH(B967,Vöruskrá!B:B,0)),""))</f>
        <v>0</v>
      </c>
      <c r="G967" s="215">
        <f>IF(OR(B967="",C967=""),"",IFERROR(IFERROR(INDEX(Vöruskrá!J:J,MATCH(B967,Vöruskrá!B:B,0)),0)*C967/100000,""))</f>
        <v>15.49375</v>
      </c>
      <c r="H967" s="215">
        <f>IF(OR(B967="",C967=""),"",IFERROR(IFERROR(INDEX(Vöruskrá!K:K,MATCH(B967,Vöruskrá!B:B,0)),0)*C967/100000,""))</f>
        <v>0.90187499999999998</v>
      </c>
      <c r="I967" s="215">
        <f>IF(OR(B967="",C967=""),"",IFERROR(IFERROR(INDEX(Vöruskrá!L:L,MATCH(B967,Vöruskrá!B:B,0)),0)*C967/100000,""))</f>
        <v>0.53187499999999988</v>
      </c>
      <c r="J967" s="215">
        <f>IF(OR(B967="",C967=""),"",IFERROR(IFERROR(INDEX(Vöruskrá!M:M,MATCH(B967,Vöruskrá!B:B,0)),0)*C967/100000,""))</f>
        <v>1.086875</v>
      </c>
      <c r="K967" s="215">
        <f>IF(OR(B967="",C967=""),"",IFERROR(IFERROR(INDEX(Vöruskrá!N:N,MATCH(B967,Vöruskrá!B:B,0)),0)*C967/100000,""))</f>
        <v>1.086875</v>
      </c>
      <c r="L967" s="215">
        <f>IF(OR(B967="",C967=""),"",IFERROR(IFERROR(INDEX(Vöruskrá!O:O,MATCH(B967,Vöruskrá!B:B,0)),0)*C967/100000,""))</f>
        <v>0.76312500000000005</v>
      </c>
      <c r="M967" s="215">
        <f>IF(OR(B967="",C967=""),"",IFERROR(IFERROR(INDEX(Vöruskrá!P:P,MATCH(B967,Vöruskrá!B:B,0)),0)*C967/100000,""))</f>
        <v>2.3125E-2</v>
      </c>
      <c r="N967" s="215">
        <f>IF(OR(B967="",C967=""),"",IFERROR(IFERROR(INDEX(Vöruskrá!Q:Q,MATCH(B967,Vöruskrá!B:B,0)),0)*C967/100000,""))</f>
        <v>0</v>
      </c>
      <c r="O967" s="216">
        <f>IF(OR(B967="",C967=""),"",IFERROR(C967/1000*IFERROR(INDEX(Vöruskrá!R:R,MATCH(B967,Vöruskrá!B:B,0)),0)/1000,""))</f>
        <v>0</v>
      </c>
      <c r="P967" s="217"/>
      <c r="Q967" s="204"/>
      <c r="R967" s="6"/>
    </row>
    <row r="968" spans="1:18">
      <c r="A968" s="219"/>
      <c r="B968" s="219" t="s">
        <v>1085</v>
      </c>
      <c r="C968" s="220">
        <v>6250</v>
      </c>
      <c r="D968" s="214" t="str">
        <f>IF(B968="","",IFERROR(INDEX(Vöruskrá!F:F,MATCH(B968,Vöruskrá!B:B,0)),""))</f>
        <v>**Mjólk**, **undanrenna**, salt, kekkjavarnarefni (E460ii), ostahleypir, litarefni (E160b)</v>
      </c>
      <c r="E968" s="214" t="str">
        <f>IF(B968="","",IFERROR(IF(INDEX(Vöruskrá!G:G,MATCH(B968,Vöruskrá!B:B,0))="","Engir skráðir",INDEX(Vöruskrá!G:G,MATCH(B968,Vöruskrá!B:B,0))),"Engir skráðir"))</f>
        <v>Mjólk</v>
      </c>
      <c r="F968" s="214">
        <f>IF(B968="","",IFERROR(INDEX(Vöruskrá!H:H,MATCH(B968,Vöruskrá!B:B,0)),""))</f>
        <v>0</v>
      </c>
      <c r="G968" s="215">
        <f>IF(OR(B968="",C968=""),"",IFERROR(IFERROR(INDEX(Vöruskrá!J:J,MATCH(B968,Vöruskrá!B:B,0)),0)*C968/100000,""))</f>
        <v>22.3125</v>
      </c>
      <c r="H968" s="215">
        <f>IF(OR(B968="",C968=""),"",IFERROR(IFERROR(INDEX(Vöruskrá!K:K,MATCH(B968,Vöruskrá!B:B,0)),0)*C968/100000,""))</f>
        <v>1.8125</v>
      </c>
      <c r="I968" s="215">
        <f>IF(OR(B968="",C968=""),"",IFERROR(IFERROR(INDEX(Vöruskrá!L:L,MATCH(B968,Vöruskrá!B:B,0)),0)*C968/100000,""))</f>
        <v>1</v>
      </c>
      <c r="J968" s="215">
        <f>IF(OR(B968="",C968=""),"",IFERROR(IFERROR(INDEX(Vöruskrá!M:M,MATCH(B968,Vöruskrá!B:B,0)),0)*C968/100000,""))</f>
        <v>0</v>
      </c>
      <c r="K968" s="215">
        <f>IF(OR(B968="",C968=""),"",IFERROR(IFERROR(INDEX(Vöruskrá!N:N,MATCH(B968,Vöruskrá!B:B,0)),0)*C968/100000,""))</f>
        <v>0</v>
      </c>
      <c r="L968" s="215">
        <f>IF(OR(B968="",C968=""),"",IFERROR(IFERROR(INDEX(Vöruskrá!O:O,MATCH(B968,Vöruskrá!B:B,0)),0)*C968/100000,""))</f>
        <v>1.5</v>
      </c>
      <c r="M968" s="215">
        <f>IF(OR(B968="",C968=""),"",IFERROR(IFERROR(INDEX(Vöruskrá!P:P,MATCH(B968,Vöruskrá!B:B,0)),0)*C968/100000,""))</f>
        <v>9.375E-2</v>
      </c>
      <c r="N968" s="215">
        <f>IF(OR(B968="",C968=""),"",IFERROR(IFERROR(INDEX(Vöruskrá!Q:Q,MATCH(B968,Vöruskrá!B:B,0)),0)*C968/100000,""))</f>
        <v>0</v>
      </c>
      <c r="O968" s="216">
        <f>IF(OR(B968="",C968=""),"",IFERROR(C968/1000*IFERROR(INDEX(Vöruskrá!R:R,MATCH(B968,Vöruskrá!B:B,0)),0)/1000,""))</f>
        <v>0</v>
      </c>
      <c r="P968" s="219"/>
      <c r="Q968" s="203"/>
      <c r="R968" s="27"/>
    </row>
    <row r="969" spans="1:18">
      <c r="A969" s="217"/>
      <c r="B969" s="217" t="s">
        <v>445</v>
      </c>
      <c r="C969" s="218">
        <v>3125</v>
      </c>
      <c r="D969" s="214" t="str">
        <f>IF(B969="","",IFERROR(INDEX(Vöruskrá!F:F,MATCH(B969,Vöruskrá!B:B,0)),""))</f>
        <v>**Rjómi**, salt.</v>
      </c>
      <c r="E969" s="214" t="str">
        <f>IF(B969="","",IFERROR(IF(INDEX(Vöruskrá!G:G,MATCH(B969,Vöruskrá!B:B,0))="","Engir skráðir",INDEX(Vöruskrá!G:G,MATCH(B969,Vöruskrá!B:B,0))),"Engir skráðir"))</f>
        <v>Mjólk</v>
      </c>
      <c r="F969" s="214">
        <f>IF(B969="","",IFERROR(INDEX(Vöruskrá!H:H,MATCH(B969,Vöruskrá!B:B,0)),""))</f>
        <v>0</v>
      </c>
      <c r="G969" s="215">
        <f>IF(OR(B969="",C969=""),"",IFERROR(IFERROR(INDEX(Vöruskrá!J:J,MATCH(B969,Vöruskrá!B:B,0)),0)*C969/100000,""))</f>
        <v>23.0625</v>
      </c>
      <c r="H969" s="215">
        <f>IF(OR(B969="",C969=""),"",IFERROR(IFERROR(INDEX(Vöruskrá!K:K,MATCH(B969,Vöruskrá!B:B,0)),0)*C969/100000,""))</f>
        <v>2.5625</v>
      </c>
      <c r="I969" s="215">
        <f>IF(OR(B969="",C969=""),"",IFERROR(IFERROR(INDEX(Vöruskrá!L:L,MATCH(B969,Vöruskrá!B:B,0)),0)*C969/100000,""))</f>
        <v>1.53125</v>
      </c>
      <c r="J969" s="215">
        <f>IF(OR(B969="",C969=""),"",IFERROR(IFERROR(INDEX(Vöruskrá!M:M,MATCH(B969,Vöruskrá!B:B,0)),0)*C969/100000,""))</f>
        <v>1.2500000000000001E-2</v>
      </c>
      <c r="K969" s="215">
        <f>IF(OR(B969="",C969=""),"",IFERROR(IFERROR(INDEX(Vöruskrá!N:N,MATCH(B969,Vöruskrá!B:B,0)),0)*C969/100000,""))</f>
        <v>1.2500000000000001E-2</v>
      </c>
      <c r="L969" s="215">
        <f>IF(OR(B969="",C969=""),"",IFERROR(IFERROR(INDEX(Vöruskrá!O:O,MATCH(B969,Vöruskrá!B:B,0)),0)*C969/100000,""))</f>
        <v>1.8749999999999999E-2</v>
      </c>
      <c r="M969" s="215">
        <f>IF(OR(B969="",C969=""),"",IFERROR(IFERROR(INDEX(Vöruskrá!P:P,MATCH(B969,Vöruskrá!B:B,0)),0)*C969/100000,""))</f>
        <v>3.7499999999999999E-2</v>
      </c>
      <c r="N969" s="215">
        <f>IF(OR(B969="",C969=""),"",IFERROR(IFERROR(INDEX(Vöruskrá!Q:Q,MATCH(B969,Vöruskrá!B:B,0)),0)*C969/100000,""))</f>
        <v>0</v>
      </c>
      <c r="O969" s="216">
        <f>IF(OR(B969="",C969=""),"",IFERROR(C969/1000*IFERROR(INDEX(Vöruskrá!R:R,MATCH(B969,Vöruskrá!B:B,0)),0)/1000,""))</f>
        <v>0</v>
      </c>
      <c r="P969" s="217"/>
      <c r="Q969" s="204"/>
      <c r="R969" s="6"/>
    </row>
    <row r="970" spans="1:18">
      <c r="A970" s="219"/>
      <c r="B970" s="219" t="s">
        <v>3640</v>
      </c>
      <c r="C970" s="220">
        <v>3125</v>
      </c>
      <c r="D970" s="214">
        <f>IF(B970="","",IFERROR(INDEX(Vöruskrá!F:F,MATCH(B970,Vöruskrá!B:B,0)),""))</f>
        <v>0</v>
      </c>
      <c r="E970" s="214" t="str">
        <f>IF(B970="","",IFERROR(IF(INDEX(Vöruskrá!G:G,MATCH(B970,Vöruskrá!B:B,0))="","Engir skráðir",INDEX(Vöruskrá!G:G,MATCH(B970,Vöruskrá!B:B,0))),"Engir skráðir"))</f>
        <v>Engir skráðir</v>
      </c>
      <c r="F970" s="214">
        <f>IF(B970="","",IFERROR(INDEX(Vöruskrá!H:H,MATCH(B970,Vöruskrá!B:B,0)),""))</f>
        <v>0</v>
      </c>
      <c r="G970" s="215">
        <f>IF(OR(B970="",C970=""),"",IFERROR(IFERROR(INDEX(Vöruskrá!J:J,MATCH(B970,Vöruskrá!B:B,0)),0)*C970/100000,""))</f>
        <v>0</v>
      </c>
      <c r="H970" s="215">
        <f>IF(OR(B970="",C970=""),"",IFERROR(IFERROR(INDEX(Vöruskrá!K:K,MATCH(B970,Vöruskrá!B:B,0)),0)*C970/100000,""))</f>
        <v>0</v>
      </c>
      <c r="I970" s="215">
        <f>IF(OR(B970="",C970=""),"",IFERROR(IFERROR(INDEX(Vöruskrá!L:L,MATCH(B970,Vöruskrá!B:B,0)),0)*C970/100000,""))</f>
        <v>0</v>
      </c>
      <c r="J970" s="215">
        <f>IF(OR(B970="",C970=""),"",IFERROR(IFERROR(INDEX(Vöruskrá!M:M,MATCH(B970,Vöruskrá!B:B,0)),0)*C970/100000,""))</f>
        <v>0</v>
      </c>
      <c r="K970" s="215">
        <f>IF(OR(B970="",C970=""),"",IFERROR(IFERROR(INDEX(Vöruskrá!N:N,MATCH(B970,Vöruskrá!B:B,0)),0)*C970/100000,""))</f>
        <v>0</v>
      </c>
      <c r="L970" s="215">
        <f>IF(OR(B970="",C970=""),"",IFERROR(IFERROR(INDEX(Vöruskrá!O:O,MATCH(B970,Vöruskrá!B:B,0)),0)*C970/100000,""))</f>
        <v>0</v>
      </c>
      <c r="M970" s="215">
        <f>IF(OR(B970="",C970=""),"",IFERROR(IFERROR(INDEX(Vöruskrá!P:P,MATCH(B970,Vöruskrá!B:B,0)),0)*C970/100000,""))</f>
        <v>0</v>
      </c>
      <c r="N970" s="215">
        <f>IF(OR(B970="",C970=""),"",IFERROR(IFERROR(INDEX(Vöruskrá!Q:Q,MATCH(B970,Vöruskrá!B:B,0)),0)*C970/100000,""))</f>
        <v>0</v>
      </c>
      <c r="O970" s="216">
        <f>IF(OR(B970="",C970=""),"",IFERROR(C970/1000*IFERROR(INDEX(Vöruskrá!R:R,MATCH(B970,Vöruskrá!B:B,0)),0)/1000,""))</f>
        <v>0</v>
      </c>
      <c r="P970" s="219"/>
      <c r="Q970" s="203"/>
      <c r="R970" s="27"/>
    </row>
    <row r="971" spans="1:18">
      <c r="A971" s="217"/>
      <c r="B971" s="217" t="s">
        <v>1010</v>
      </c>
      <c r="C971" s="218">
        <v>2500</v>
      </c>
      <c r="D971" s="214" t="str">
        <f>IF(B971="","",IFERROR(INDEX(Vöruskrá!F:F,MATCH(B971,Vöruskrá!B:B,0)),""))</f>
        <v>Laukur</v>
      </c>
      <c r="E971" s="214" t="str">
        <f>IF(B971="","",IFERROR(IF(INDEX(Vöruskrá!G:G,MATCH(B971,Vöruskrá!B:B,0))="","Engir skráðir",INDEX(Vöruskrá!G:G,MATCH(B971,Vöruskrá!B:B,0))),"Engir skráðir"))</f>
        <v>Engir skráðir</v>
      </c>
      <c r="F971" s="214">
        <f>IF(B971="","",IFERROR(INDEX(Vöruskrá!H:H,MATCH(B971,Vöruskrá!B:B,0)),""))</f>
        <v>0</v>
      </c>
      <c r="G971" s="215">
        <f>IF(OR(B971="",C971=""),"",IFERROR(IFERROR(INDEX(Vöruskrá!J:J,MATCH(B971,Vöruskrá!B:B,0)),0)*C971/100000,""))</f>
        <v>1</v>
      </c>
      <c r="H971" s="215">
        <f>IF(OR(B971="",C971=""),"",IFERROR(IFERROR(INDEX(Vöruskrá!K:K,MATCH(B971,Vöruskrá!B:B,0)),0)*C971/100000,""))</f>
        <v>2.5000000000000001E-3</v>
      </c>
      <c r="I971" s="215">
        <f>IF(OR(B971="",C971=""),"",IFERROR(IFERROR(INDEX(Vöruskrá!L:L,MATCH(B971,Vöruskrá!B:B,0)),0)*C971/100000,""))</f>
        <v>0</v>
      </c>
      <c r="J971" s="215">
        <f>IF(OR(B971="",C971=""),"",IFERROR(IFERROR(INDEX(Vöruskrá!M:M,MATCH(B971,Vöruskrá!B:B,0)),0)*C971/100000,""))</f>
        <v>0.23250000000000001</v>
      </c>
      <c r="K971" s="215">
        <f>IF(OR(B971="",C971=""),"",IFERROR(IFERROR(INDEX(Vöruskrá!N:N,MATCH(B971,Vöruskrá!B:B,0)),0)*C971/100000,""))</f>
        <v>0.105</v>
      </c>
      <c r="L971" s="215">
        <f>IF(OR(B971="",C971=""),"",IFERROR(IFERROR(INDEX(Vöruskrá!O:O,MATCH(B971,Vöruskrá!B:B,0)),0)*C971/100000,""))</f>
        <v>2.75E-2</v>
      </c>
      <c r="M971" s="215">
        <f>IF(OR(B971="",C971=""),"",IFERROR(IFERROR(INDEX(Vöruskrá!P:P,MATCH(B971,Vöruskrá!B:B,0)),0)*C971/100000,""))</f>
        <v>0</v>
      </c>
      <c r="N971" s="215">
        <f>IF(OR(B971="",C971=""),"",IFERROR(IFERROR(INDEX(Vöruskrá!Q:Q,MATCH(B971,Vöruskrá!B:B,0)),0)*C971/100000,""))</f>
        <v>4.2500000000000003E-2</v>
      </c>
      <c r="O971" s="216">
        <f>IF(OR(B971="",C971=""),"",IFERROR(C971/1000*IFERROR(INDEX(Vöruskrá!R:R,MATCH(B971,Vöruskrá!B:B,0)),0)/1000,""))</f>
        <v>0</v>
      </c>
      <c r="P971" s="217"/>
      <c r="Q971" s="204"/>
      <c r="R971" s="6"/>
    </row>
    <row r="972" spans="1:18">
      <c r="A972" s="219"/>
      <c r="B972" s="219" t="s">
        <v>723</v>
      </c>
      <c r="C972" s="220">
        <v>3750</v>
      </c>
      <c r="D972" s="214">
        <f>IF(B972="","",IFERROR(INDEX(Vöruskrá!F:F,MATCH(B972,Vöruskrá!B:B,0)),""))</f>
        <v>0</v>
      </c>
      <c r="E972" s="214" t="str">
        <f>IF(B972="","",IFERROR(IF(INDEX(Vöruskrá!G:G,MATCH(B972,Vöruskrá!B:B,0))="","Engir skráðir",INDEX(Vöruskrá!G:G,MATCH(B972,Vöruskrá!B:B,0))),"Engir skráðir"))</f>
        <v>Engir skráðir</v>
      </c>
      <c r="F972" s="214">
        <f>IF(B972="","",IFERROR(INDEX(Vöruskrá!H:H,MATCH(B972,Vöruskrá!B:B,0)),""))</f>
        <v>0</v>
      </c>
      <c r="G972" s="215">
        <f>IF(OR(B972="",C972=""),"",IFERROR(IFERROR(INDEX(Vöruskrá!J:J,MATCH(B972,Vöruskrá!B:B,0)),0)*C972/100000,""))</f>
        <v>0</v>
      </c>
      <c r="H972" s="215">
        <f>IF(OR(B972="",C972=""),"",IFERROR(IFERROR(INDEX(Vöruskrá!K:K,MATCH(B972,Vöruskrá!B:B,0)),0)*C972/100000,""))</f>
        <v>0</v>
      </c>
      <c r="I972" s="215">
        <f>IF(OR(B972="",C972=""),"",IFERROR(IFERROR(INDEX(Vöruskrá!L:L,MATCH(B972,Vöruskrá!B:B,0)),0)*C972/100000,""))</f>
        <v>0</v>
      </c>
      <c r="J972" s="215">
        <f>IF(OR(B972="",C972=""),"",IFERROR(IFERROR(INDEX(Vöruskrá!M:M,MATCH(B972,Vöruskrá!B:B,0)),0)*C972/100000,""))</f>
        <v>0</v>
      </c>
      <c r="K972" s="215">
        <f>IF(OR(B972="",C972=""),"",IFERROR(IFERROR(INDEX(Vöruskrá!N:N,MATCH(B972,Vöruskrá!B:B,0)),0)*C972/100000,""))</f>
        <v>0</v>
      </c>
      <c r="L972" s="215">
        <f>IF(OR(B972="",C972=""),"",IFERROR(IFERROR(INDEX(Vöruskrá!O:O,MATCH(B972,Vöruskrá!B:B,0)),0)*C972/100000,""))</f>
        <v>0</v>
      </c>
      <c r="M972" s="215">
        <f>IF(OR(B972="",C972=""),"",IFERROR(IFERROR(INDEX(Vöruskrá!P:P,MATCH(B972,Vöruskrá!B:B,0)),0)*C972/100000,""))</f>
        <v>0</v>
      </c>
      <c r="N972" s="215">
        <f>IF(OR(B972="",C972=""),"",IFERROR(IFERROR(INDEX(Vöruskrá!Q:Q,MATCH(B972,Vöruskrá!B:B,0)),0)*C972/100000,""))</f>
        <v>0</v>
      </c>
      <c r="O972" s="216">
        <f>IF(OR(B972="",C972=""),"",IFERROR(C972/1000*IFERROR(INDEX(Vöruskrá!R:R,MATCH(B972,Vöruskrá!B:B,0)),0)/1000,""))</f>
        <v>0</v>
      </c>
      <c r="P972" s="219"/>
      <c r="Q972" s="203"/>
      <c r="R972" s="27"/>
    </row>
    <row r="973" spans="1:18">
      <c r="A973" s="217"/>
      <c r="B973" s="217" t="s">
        <v>603</v>
      </c>
      <c r="C973" s="218">
        <v>2500</v>
      </c>
      <c r="D973" s="214" t="str">
        <f>IF(B973="","",IFERROR(INDEX(Vöruskrá!F:F,MATCH(B973,Vöruskrá!B:B,0)),""))</f>
        <v>Gulrætur (Dökkappelsínugular gulrætur 60%, gular gulrætur 40%.)</v>
      </c>
      <c r="E973" s="214" t="str">
        <f>IF(B973="","",IFERROR(IF(INDEX(Vöruskrá!G:G,MATCH(B973,Vöruskrá!B:B,0))="","Engir skráðir",INDEX(Vöruskrá!G:G,MATCH(B973,Vöruskrá!B:B,0))),"Engir skráðir"))</f>
        <v>Engir skráðir</v>
      </c>
      <c r="F973" s="214">
        <f>IF(B973="","",IFERROR(INDEX(Vöruskrá!H:H,MATCH(B973,Vöruskrá!B:B,0)),""))</f>
        <v>0</v>
      </c>
      <c r="G973" s="215">
        <f>IF(OR(B973="",C973=""),"",IFERROR(IFERROR(INDEX(Vöruskrá!J:J,MATCH(B973,Vöruskrá!B:B,0)),0)*C973/100000,""))</f>
        <v>1.05</v>
      </c>
      <c r="H973" s="215">
        <f>IF(OR(B973="",C973=""),"",IFERROR(IFERROR(INDEX(Vöruskrá!K:K,MATCH(B973,Vöruskrá!B:B,0)),0)*C973/100000,""))</f>
        <v>7.4999999999999997E-3</v>
      </c>
      <c r="I973" s="215">
        <f>IF(OR(B973="",C973=""),"",IFERROR(IFERROR(INDEX(Vöruskrá!L:L,MATCH(B973,Vöruskrá!B:B,0)),0)*C973/100000,""))</f>
        <v>2.5000000000000001E-3</v>
      </c>
      <c r="J973" s="215">
        <f>IF(OR(B973="",C973=""),"",IFERROR(IFERROR(INDEX(Vöruskrá!M:M,MATCH(B973,Vöruskrá!B:B,0)),0)*C973/100000,""))</f>
        <v>0.19750000000000001</v>
      </c>
      <c r="K973" s="215">
        <f>IF(OR(B973="",C973=""),"",IFERROR(IFERROR(INDEX(Vöruskrá!N:N,MATCH(B973,Vöruskrá!B:B,0)),0)*C973/100000,""))</f>
        <v>0.185</v>
      </c>
      <c r="L973" s="215">
        <f>IF(OR(B973="",C973=""),"",IFERROR(IFERROR(INDEX(Vöruskrá!O:O,MATCH(B973,Vöruskrá!B:B,0)),0)*C973/100000,""))</f>
        <v>1.4999999999999999E-2</v>
      </c>
      <c r="M973" s="215">
        <f>IF(OR(B973="",C973=""),"",IFERROR(IFERROR(INDEX(Vöruskrá!P:P,MATCH(B973,Vöruskrá!B:B,0)),0)*C973/100000,""))</f>
        <v>2.5000000000000001E-3</v>
      </c>
      <c r="N973" s="215">
        <f>IF(OR(B973="",C973=""),"",IFERROR(IFERROR(INDEX(Vöruskrá!Q:Q,MATCH(B973,Vöruskrá!B:B,0)),0)*C973/100000,""))</f>
        <v>0.06</v>
      </c>
      <c r="O973" s="216">
        <f>IF(OR(B973="",C973=""),"",IFERROR(C973/1000*IFERROR(INDEX(Vöruskrá!R:R,MATCH(B973,Vöruskrá!B:B,0)),0)/1000,""))</f>
        <v>0</v>
      </c>
      <c r="P973" s="217"/>
      <c r="Q973" s="204"/>
      <c r="R973" s="6"/>
    </row>
    <row r="974" spans="1:18">
      <c r="A974" s="219"/>
      <c r="B974" s="219" t="s">
        <v>882</v>
      </c>
      <c r="C974" s="220">
        <v>250</v>
      </c>
      <c r="D974" s="214" t="str">
        <f>IF(B974="","",IFERROR(INDEX(Vöruskrá!F:F,MATCH(B974,Vöruskrá!B:B,0)),""))</f>
        <v>Hvítlaukur 95%, repjuolía 4%, mjólkursýra (E270) 1%.</v>
      </c>
      <c r="E974" s="214" t="str">
        <f>IF(B974="","",IFERROR(IF(INDEX(Vöruskrá!G:G,MATCH(B974,Vöruskrá!B:B,0))="","Engir skráðir",INDEX(Vöruskrá!G:G,MATCH(B974,Vöruskrá!B:B,0))),"Engir skráðir"))</f>
        <v>Súlfít (&gt;10 mg/kg, af náttúrulegum uppruna í hvítlauk)</v>
      </c>
      <c r="F974" s="214">
        <f>IF(B974="","",IFERROR(INDEX(Vöruskrá!H:H,MATCH(B974,Vöruskrá!B:B,0)),""))</f>
        <v>0</v>
      </c>
      <c r="G974" s="215">
        <f>IF(OR(B974="",C974=""),"",IFERROR(IFERROR(INDEX(Vöruskrá!J:J,MATCH(B974,Vöruskrá!B:B,0)),0)*C974/100000,""))</f>
        <v>0.38250000000000001</v>
      </c>
      <c r="H974" s="215">
        <f>IF(OR(B974="",C974=""),"",IFERROR(IFERROR(INDEX(Vöruskrá!K:K,MATCH(B974,Vöruskrá!B:B,0)),0)*C974/100000,""))</f>
        <v>1.0500000000000001E-2</v>
      </c>
      <c r="I974" s="215">
        <f>IF(OR(B974="",C974=""),"",IFERROR(IFERROR(INDEX(Vöruskrá!L:L,MATCH(B974,Vöruskrá!B:B,0)),0)*C974/100000,""))</f>
        <v>0</v>
      </c>
      <c r="J974" s="215">
        <f>IF(OR(B974="",C974=""),"",IFERROR(IFERROR(INDEX(Vöruskrá!M:M,MATCH(B974,Vöruskrá!B:B,0)),0)*C974/100000,""))</f>
        <v>5.8500000000000003E-2</v>
      </c>
      <c r="K974" s="215">
        <f>IF(OR(B974="",C974=""),"",IFERROR(IFERROR(INDEX(Vöruskrá!N:N,MATCH(B974,Vöruskrá!B:B,0)),0)*C974/100000,""))</f>
        <v>0</v>
      </c>
      <c r="L974" s="215">
        <f>IF(OR(B974="",C974=""),"",IFERROR(IFERROR(INDEX(Vöruskrá!O:O,MATCH(B974,Vöruskrá!B:B,0)),0)*C974/100000,""))</f>
        <v>1.2749999999999999E-2</v>
      </c>
      <c r="M974" s="215">
        <f>IF(OR(B974="",C974=""),"",IFERROR(IFERROR(INDEX(Vöruskrá!P:P,MATCH(B974,Vöruskrá!B:B,0)),0)*C974/100000,""))</f>
        <v>0</v>
      </c>
      <c r="N974" s="215">
        <f>IF(OR(B974="",C974=""),"",IFERROR(IFERROR(INDEX(Vöruskrá!Q:Q,MATCH(B974,Vöruskrá!B:B,0)),0)*C974/100000,""))</f>
        <v>0</v>
      </c>
      <c r="O974" s="216">
        <f>IF(OR(B974="",C974=""),"",IFERROR(C974/1000*IFERROR(INDEX(Vöruskrá!R:R,MATCH(B974,Vöruskrá!B:B,0)),0)/1000,""))</f>
        <v>0</v>
      </c>
      <c r="P974" s="219"/>
      <c r="Q974" s="203"/>
      <c r="R974" s="27"/>
    </row>
    <row r="975" spans="1:18">
      <c r="A975" s="217"/>
      <c r="B975" s="217" t="s">
        <v>299</v>
      </c>
      <c r="C975" s="218">
        <v>375</v>
      </c>
      <c r="D975" s="214" t="str">
        <f>IF(B975="","",IFERROR(INDEX(Vöruskrá!F:F,MATCH(B975,Vöruskrá!B:B,0)),""))</f>
        <v>Salt (salt, kekkjavarnarefni E535, lyftiefni E500).</v>
      </c>
      <c r="E975" s="214" t="str">
        <f>IF(B975="","",IFERROR(IF(INDEX(Vöruskrá!G:G,MATCH(B975,Vöruskrá!B:B,0))="","Engir skráðir",INDEX(Vöruskrá!G:G,MATCH(B975,Vöruskrá!B:B,0))),"Engir skráðir"))</f>
        <v>Engir skráðir</v>
      </c>
      <c r="F975" s="214" t="str">
        <f>IF(B975="","",IFERROR(INDEX(Vöruskrá!H:H,MATCH(B975,Vöruskrá!B:B,0)),""))</f>
        <v>Framleitt á svæði þar sem unnið er með mjólk, glúten, egg, sesam, sellerí, soja og sinnep.</v>
      </c>
      <c r="G975" s="215">
        <f>IF(OR(B975="",C975=""),"",IFERROR(IFERROR(INDEX(Vöruskrá!J:J,MATCH(B975,Vöruskrá!B:B,0)),0)*C975/100000,""))</f>
        <v>0</v>
      </c>
      <c r="H975" s="215">
        <f>IF(OR(B975="",C975=""),"",IFERROR(IFERROR(INDEX(Vöruskrá!K:K,MATCH(B975,Vöruskrá!B:B,0)),0)*C975/100000,""))</f>
        <v>0</v>
      </c>
      <c r="I975" s="215">
        <f>IF(OR(B975="",C975=""),"",IFERROR(IFERROR(INDEX(Vöruskrá!L:L,MATCH(B975,Vöruskrá!B:B,0)),0)*C975/100000,""))</f>
        <v>0</v>
      </c>
      <c r="J975" s="215">
        <f>IF(OR(B975="",C975=""),"",IFERROR(IFERROR(INDEX(Vöruskrá!M:M,MATCH(B975,Vöruskrá!B:B,0)),0)*C975/100000,""))</f>
        <v>0</v>
      </c>
      <c r="K975" s="215">
        <f>IF(OR(B975="",C975=""),"",IFERROR(IFERROR(INDEX(Vöruskrá!N:N,MATCH(B975,Vöruskrá!B:B,0)),0)*C975/100000,""))</f>
        <v>0</v>
      </c>
      <c r="L975" s="215">
        <f>IF(OR(B975="",C975=""),"",IFERROR(IFERROR(INDEX(Vöruskrá!O:O,MATCH(B975,Vöruskrá!B:B,0)),0)*C975/100000,""))</f>
        <v>0</v>
      </c>
      <c r="M975" s="215">
        <f>IF(OR(B975="",C975=""),"",IFERROR(IFERROR(INDEX(Vöruskrá!P:P,MATCH(B975,Vöruskrá!B:B,0)),0)*C975/100000,""))</f>
        <v>0.375</v>
      </c>
      <c r="N975" s="215">
        <f>IF(OR(B975="",C975=""),"",IFERROR(IFERROR(INDEX(Vöruskrá!Q:Q,MATCH(B975,Vöruskrá!B:B,0)),0)*C975/100000,""))</f>
        <v>0</v>
      </c>
      <c r="O975" s="216">
        <f>IF(OR(B975="",C975=""),"",IFERROR(C975/1000*IFERROR(INDEX(Vöruskrá!R:R,MATCH(B975,Vöruskrá!B:B,0)),0)/1000,""))</f>
        <v>0</v>
      </c>
      <c r="P975" s="217"/>
      <c r="Q975" s="204"/>
      <c r="R975" s="6"/>
    </row>
    <row r="976" spans="1:18">
      <c r="A976" s="219"/>
      <c r="B976" s="219" t="s">
        <v>819</v>
      </c>
      <c r="C976" s="220">
        <v>50</v>
      </c>
      <c r="D976" s="214" t="str">
        <f>IF(B976="","",IFERROR(INDEX(Vöruskrá!F:F,MATCH(B976,Vöruskrá!B:B,0)),""))</f>
        <v>Svartur pipar 100% (Piper nigrum), hitaþurrkað.</v>
      </c>
      <c r="E976" s="214" t="str">
        <f>IF(B976="","",IFERROR(IF(INDEX(Vöruskrá!G:G,MATCH(B976,Vöruskrá!B:B,0))="","Engir skráðir",INDEX(Vöruskrá!G:G,MATCH(B976,Vöruskrá!B:B,0))),"Engir skráðir"))</f>
        <v>Engir skráðir</v>
      </c>
      <c r="F976" s="214" t="str">
        <f>IF(B976="","",IFERROR(INDEX(Vöruskrá!H:H,MATCH(B976,Vöruskrá!B:B,0)),""))</f>
        <v>Framleitt á svæði þar sem unnið er með glúten, fisk, krabbadýr, lindýr, mjólk, soja, sellerí, sinnep og sesam.</v>
      </c>
      <c r="G976" s="215">
        <f>IF(OR(B976="",C976=""),"",IFERROR(IFERROR(INDEX(Vöruskrá!J:J,MATCH(B976,Vöruskrá!B:B,0)),0)*C976/100000,""))</f>
        <v>0.193</v>
      </c>
      <c r="H976" s="215">
        <f>IF(OR(B976="",C976=""),"",IFERROR(IFERROR(INDEX(Vöruskrá!K:K,MATCH(B976,Vöruskrá!B:B,0)),0)*C976/100000,""))</f>
        <v>1.65E-3</v>
      </c>
      <c r="I976" s="215">
        <f>IF(OR(B976="",C976=""),"",IFERROR(IFERROR(INDEX(Vöruskrá!L:L,MATCH(B976,Vöruskrá!B:B,0)),0)*C976/100000,""))</f>
        <v>5.0000000000000001E-4</v>
      </c>
      <c r="J976" s="215">
        <f>IF(OR(B976="",C976=""),"",IFERROR(IFERROR(INDEX(Vöruskrá!M:M,MATCH(B976,Vöruskrá!B:B,0)),0)*C976/100000,""))</f>
        <v>3.2500000000000001E-2</v>
      </c>
      <c r="K976" s="215">
        <f>IF(OR(B976="",C976=""),"",IFERROR(IFERROR(INDEX(Vöruskrá!N:N,MATCH(B976,Vöruskrá!B:B,0)),0)*C976/100000,""))</f>
        <v>2.9999999999999997E-4</v>
      </c>
      <c r="L976" s="215">
        <f>IF(OR(B976="",C976=""),"",IFERROR(IFERROR(INDEX(Vöruskrá!O:O,MATCH(B976,Vöruskrá!B:B,0)),0)*C976/100000,""))</f>
        <v>5.4999999999999997E-3</v>
      </c>
      <c r="M976" s="215">
        <f>IF(OR(B976="",C976=""),"",IFERROR(IFERROR(INDEX(Vöruskrá!P:P,MATCH(B976,Vöruskrá!B:B,0)),0)*C976/100000,""))</f>
        <v>5.0000000000000002E-5</v>
      </c>
      <c r="N976" s="215">
        <f>IF(OR(B976="",C976=""),"",IFERROR(IFERROR(INDEX(Vöruskrá!Q:Q,MATCH(B976,Vöruskrá!B:B,0)),0)*C976/100000,""))</f>
        <v>0</v>
      </c>
      <c r="O976" s="216">
        <f>IF(OR(B976="",C976=""),"",IFERROR(C976/1000*IFERROR(INDEX(Vöruskrá!R:R,MATCH(B976,Vöruskrá!B:B,0)),0)/1000,""))</f>
        <v>0</v>
      </c>
      <c r="P976" s="219"/>
      <c r="Q976" s="203"/>
      <c r="R976" s="27"/>
    </row>
    <row r="977" spans="1:18">
      <c r="A977" s="217"/>
      <c r="B977" s="217" t="s">
        <v>812</v>
      </c>
      <c r="C977" s="218">
        <v>25</v>
      </c>
      <c r="D977" s="214" t="str">
        <f>IF(B977="","",IFERROR(INDEX(Vöruskrá!F:F,MATCH(B977,Vöruskrá!B:B,0)),""))</f>
        <v>Múskat 100% (Myristica fragrans), hitaþurrkað.</v>
      </c>
      <c r="E977" s="214" t="str">
        <f>IF(B977="","",IFERROR(IF(INDEX(Vöruskrá!G:G,MATCH(B977,Vöruskrá!B:B,0))="","Engir skráðir",INDEX(Vöruskrá!G:G,MATCH(B977,Vöruskrá!B:B,0))),"Engir skráðir"))</f>
        <v>Engir skráðir</v>
      </c>
      <c r="F977" s="214" t="str">
        <f>IF(B977="","",IFERROR(INDEX(Vöruskrá!H:H,MATCH(B977,Vöruskrá!B:B,0)),""))</f>
        <v>Framleitt á svæði þar sem unnið er með glúten, fisk, krabbadýr, lindýr, mjólk, soja, sellerí, sinnep og sesam.</v>
      </c>
      <c r="G977" s="215">
        <f>IF(OR(B977="",C977=""),"",IFERROR(IFERROR(INDEX(Vöruskrá!J:J,MATCH(B977,Vöruskrá!B:B,0)),0)*C977/100000,""))</f>
        <v>0.13375000000000001</v>
      </c>
      <c r="H977" s="215">
        <f>IF(OR(B977="",C977=""),"",IFERROR(IFERROR(INDEX(Vöruskrá!K:K,MATCH(B977,Vöruskrá!B:B,0)),0)*C977/100000,""))</f>
        <v>8.9999999999999993E-3</v>
      </c>
      <c r="I977" s="215">
        <f>IF(OR(B977="",C977=""),"",IFERROR(IFERROR(INDEX(Vöruskrá!L:L,MATCH(B977,Vöruskrá!B:B,0)),0)*C977/100000,""))</f>
        <v>6.4999999999999997E-3</v>
      </c>
      <c r="J977" s="215">
        <f>IF(OR(B977="",C977=""),"",IFERROR(IFERROR(INDEX(Vöruskrá!M:M,MATCH(B977,Vöruskrá!B:B,0)),0)*C977/100000,""))</f>
        <v>1.125E-2</v>
      </c>
      <c r="K977" s="215">
        <f>IF(OR(B977="",C977=""),"",IFERROR(IFERROR(INDEX(Vöruskrá!N:N,MATCH(B977,Vöruskrá!B:B,0)),0)*C977/100000,""))</f>
        <v>5.7499999999999999E-3</v>
      </c>
      <c r="L977" s="215">
        <f>IF(OR(B977="",C977=""),"",IFERROR(IFERROR(INDEX(Vöruskrá!O:O,MATCH(B977,Vöruskrá!B:B,0)),0)*C977/100000,""))</f>
        <v>1.4499999999999999E-3</v>
      </c>
      <c r="M977" s="215">
        <f>IF(OR(B977="",C977=""),"",IFERROR(IFERROR(INDEX(Vöruskrá!P:P,MATCH(B977,Vöruskrá!B:B,0)),0)*C977/100000,""))</f>
        <v>2.5000000000000001E-5</v>
      </c>
      <c r="N977" s="215">
        <f>IF(OR(B977="",C977=""),"",IFERROR(IFERROR(INDEX(Vöruskrá!Q:Q,MATCH(B977,Vöruskrá!B:B,0)),0)*C977/100000,""))</f>
        <v>0</v>
      </c>
      <c r="O977" s="216">
        <f>IF(OR(B977="",C977=""),"",IFERROR(C977/1000*IFERROR(INDEX(Vöruskrá!R:R,MATCH(B977,Vöruskrá!B:B,0)),0)/1000,""))</f>
        <v>0</v>
      </c>
      <c r="P977" s="217"/>
      <c r="Q977" s="204"/>
      <c r="R977" s="6"/>
    </row>
    <row r="978" spans="1:18">
      <c r="A978" s="219"/>
      <c r="B978" s="219" t="s">
        <v>1020</v>
      </c>
      <c r="C978" s="220">
        <v>1500</v>
      </c>
      <c r="D978" s="214" t="str">
        <f>IF(B978="","",IFERROR(INDEX(Vöruskrá!F:F,MATCH(B978,Vöruskrá!B:B,0)),""))</f>
        <v>Vatn</v>
      </c>
      <c r="E978" s="214" t="str">
        <f>IF(B978="","",IFERROR(IF(INDEX(Vöruskrá!G:G,MATCH(B978,Vöruskrá!B:B,0))="","Engir skráðir",INDEX(Vöruskrá!G:G,MATCH(B978,Vöruskrá!B:B,0))),"Engir skráðir"))</f>
        <v>Engir skráðir</v>
      </c>
      <c r="F978" s="214">
        <f>IF(B978="","",IFERROR(INDEX(Vöruskrá!H:H,MATCH(B978,Vöruskrá!B:B,0)),""))</f>
        <v>0</v>
      </c>
      <c r="G978" s="215">
        <f>IF(OR(B978="",C978=""),"",IFERROR(IFERROR(INDEX(Vöruskrá!J:J,MATCH(B978,Vöruskrá!B:B,0)),0)*C978/100000,""))</f>
        <v>0</v>
      </c>
      <c r="H978" s="215">
        <f>IF(OR(B978="",C978=""),"",IFERROR(IFERROR(INDEX(Vöruskrá!K:K,MATCH(B978,Vöruskrá!B:B,0)),0)*C978/100000,""))</f>
        <v>0</v>
      </c>
      <c r="I978" s="215">
        <f>IF(OR(B978="",C978=""),"",IFERROR(IFERROR(INDEX(Vöruskrá!L:L,MATCH(B978,Vöruskrá!B:B,0)),0)*C978/100000,""))</f>
        <v>0</v>
      </c>
      <c r="J978" s="215">
        <f>IF(OR(B978="",C978=""),"",IFERROR(IFERROR(INDEX(Vöruskrá!M:M,MATCH(B978,Vöruskrá!B:B,0)),0)*C978/100000,""))</f>
        <v>0</v>
      </c>
      <c r="K978" s="215">
        <f>IF(OR(B978="",C978=""),"",IFERROR(IFERROR(INDEX(Vöruskrá!N:N,MATCH(B978,Vöruskrá!B:B,0)),0)*C978/100000,""))</f>
        <v>0</v>
      </c>
      <c r="L978" s="215">
        <f>IF(OR(B978="",C978=""),"",IFERROR(IFERROR(INDEX(Vöruskrá!O:O,MATCH(B978,Vöruskrá!B:B,0)),0)*C978/100000,""))</f>
        <v>0</v>
      </c>
      <c r="M978" s="215">
        <f>IF(OR(B978="",C978=""),"",IFERROR(IFERROR(INDEX(Vöruskrá!P:P,MATCH(B978,Vöruskrá!B:B,0)),0)*C978/100000,""))</f>
        <v>0</v>
      </c>
      <c r="N978" s="215">
        <f>IF(OR(B978="",C978=""),"",IFERROR(IFERROR(INDEX(Vöruskrá!Q:Q,MATCH(B978,Vöruskrá!B:B,0)),0)*C978/100000,""))</f>
        <v>0</v>
      </c>
      <c r="O978" s="216">
        <f>IF(OR(B978="",C978=""),"",IFERROR(C978/1000*IFERROR(INDEX(Vöruskrá!R:R,MATCH(B978,Vöruskrá!B:B,0)),0)/1000,""))</f>
        <v>0</v>
      </c>
      <c r="P978" s="219"/>
      <c r="Q978" s="203"/>
      <c r="R978" s="27"/>
    </row>
    <row r="979" spans="1:18" ht="26">
      <c r="A979" s="176" t="s">
        <v>3845</v>
      </c>
      <c r="B979" s="176"/>
      <c r="C979" s="177"/>
      <c r="D979" s="211" t="str">
        <f>_xlfn.TEXTJOIN(" | ",TRUE,D980:D990)</f>
        <v>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0 | Laukur | 0 | Gulrætur (Dökkappelsínugular gulrætur 60%, gular gulrætur 40%.) | Hvítlaukur 95%, repjuolía 4%, mjólkursýra (E270) 1%. | Salt (salt, kekkjavarnarefni E535, lyftiefni E500). | Svartur pipar 100% (Piper nigrum), hitaþurrkað. | Múskat 100% (Myristica fragrans), hitaþurrkað. | Vatn</v>
      </c>
      <c r="E979" s="211" t="str" cm="1">
        <f t="array" ref="E979">IFERROR(_xlfn.TEXTJOIN(", ",TRUE,_xlfn.UNIQUE(_xlfn._xlws.FILTER(E980:E990,(E980:E990&lt;&gt;"Engir skráðir")*(E980:E990&lt;&gt;"")))),"Engir skráðir")</f>
        <v>Súlfít (&gt;10 mg/kg, af náttúrulegum uppruna í hvítlauk)</v>
      </c>
      <c r="F979" s="211"/>
      <c r="G979" s="212">
        <f>IFERROR(SUM(G980:G990)/(SUM($C$980:$C$990)/100000),"")</f>
        <v>179.60388888888886</v>
      </c>
      <c r="H979" s="212">
        <f>IFERROR(SUM(H980:H990)/(SUM($C$980:$C$990)/100000),"")</f>
        <v>16.735888888888891</v>
      </c>
      <c r="I979" s="212">
        <f>IFERROR(SUM(I980:I990)/(SUM($C$980:$C$990)/100000),"")</f>
        <v>14.048888888888889</v>
      </c>
      <c r="J979" s="212">
        <f>IFERROR(SUM(J980:J990)/(SUM($C$980:$C$990)/100000),"")</f>
        <v>6.9938888888888888</v>
      </c>
      <c r="K979" s="212">
        <f>IFERROR(SUM(K980:K990)/(SUM($C$980:$C$990)/100000),"")</f>
        <v>0.65788888888888886</v>
      </c>
      <c r="L979" s="212">
        <f>IFERROR(SUM(L980:L990)/(SUM($C$980:$C$990)/100000),"")</f>
        <v>0.15211111111111114</v>
      </c>
      <c r="M979" s="212">
        <f>IFERROR(SUM(M980:M990)/(SUM($C$980:$C$990)/100000),"")</f>
        <v>1.1196111111111113</v>
      </c>
      <c r="N979" s="212">
        <f>IFERROR(SUM(N980:N990)/(SUM($C$980:$C$990)/100000),"")</f>
        <v>0.2277777777777778</v>
      </c>
      <c r="O979" s="213" t="str">
        <f>IF(OR(B979="",C979=""),"",IFERROR(C979/1000*IFERROR(INDEX(Vöruskrá!R:R,MATCH(B979,Vöruskrá!B:B,0)),0)/1000,""))</f>
        <v/>
      </c>
      <c r="P979" s="176" t="s">
        <v>3846</v>
      </c>
      <c r="Q979" s="204"/>
      <c r="R979" s="6"/>
    </row>
    <row r="980" spans="1:18">
      <c r="A980" s="217"/>
      <c r="B980" s="217" t="s">
        <v>131</v>
      </c>
      <c r="C980" s="218">
        <v>20000</v>
      </c>
      <c r="D980" s="214" t="str">
        <f>IF(B980="","",IFERROR(INDEX(Vöruskrá!F:F,MATCH(B980,Vöruskrá!B:B,0)),""))</f>
        <v>Vatn (64%), jurtaolía (29%) (pálmakjarni, pálmi), þurrkað glúkósasíróp (5%), umbreytt sterkja, salt, bindiefni (E339, gellangúmmí), ýruefni (lesitín, E435, E472b), litarefni (karótín), náttúruleg bragðefni.</v>
      </c>
      <c r="E980" s="214" t="str">
        <f>IF(B980="","",IFERROR(IF(INDEX(Vöruskrá!G:G,MATCH(B980,Vöruskrá!B:B,0))="","Engir skráðir",INDEX(Vöruskrá!G:G,MATCH(B980,Vöruskrá!B:B,0))),"Engir skráðir"))</f>
        <v>Engir skráðir</v>
      </c>
      <c r="F980" s="214">
        <f>IF(B980="","",IFERROR(INDEX(Vöruskrá!H:H,MATCH(B980,Vöruskrá!B:B,0)),""))</f>
        <v>0</v>
      </c>
      <c r="G980" s="215">
        <f>IF(OR(B980="",C980=""),"",IFERROR(IFERROR(INDEX(Vöruskrá!J:J,MATCH(B980,Vöruskrá!B:B,0)),0)*C980/100000,""))</f>
        <v>59</v>
      </c>
      <c r="H980" s="215">
        <f>IF(OR(B980="",C980=""),"",IFERROR(IFERROR(INDEX(Vöruskrá!K:K,MATCH(B980,Vöruskrá!B:B,0)),0)*C980/100000,""))</f>
        <v>6</v>
      </c>
      <c r="I980" s="215">
        <f>IF(OR(B980="",C980=""),"",IFERROR(IFERROR(INDEX(Vöruskrá!L:L,MATCH(B980,Vöruskrá!B:B,0)),0)*C980/100000,""))</f>
        <v>5</v>
      </c>
      <c r="J980" s="215">
        <f>IF(OR(B980="",C980=""),"",IFERROR(IFERROR(INDEX(Vöruskrá!M:M,MATCH(B980,Vöruskrá!B:B,0)),0)*C980/100000,""))</f>
        <v>1.24</v>
      </c>
      <c r="K980" s="215">
        <f>IF(OR(B980="",C980=""),"",IFERROR(IFERROR(INDEX(Vöruskrá!N:N,MATCH(B980,Vöruskrá!B:B,0)),0)*C980/100000,""))</f>
        <v>0</v>
      </c>
      <c r="L980" s="215">
        <f>IF(OR(B980="",C980=""),"",IFERROR(IFERROR(INDEX(Vöruskrá!O:O,MATCH(B980,Vöruskrá!B:B,0)),0)*C980/100000,""))</f>
        <v>0</v>
      </c>
      <c r="M980" s="215">
        <f>IF(OR(B980="",C980=""),"",IFERROR(IFERROR(INDEX(Vöruskrá!P:P,MATCH(B980,Vöruskrá!B:B,0)),0)*C980/100000,""))</f>
        <v>0.02</v>
      </c>
      <c r="N980" s="215">
        <f>IF(OR(B980="",C980=""),"",IFERROR(IFERROR(INDEX(Vöruskrá!Q:Q,MATCH(B980,Vöruskrá!B:B,0)),0)*C980/100000,""))</f>
        <v>0</v>
      </c>
      <c r="O980" s="216">
        <f>IF(OR(B980="",C980=""),"",IFERROR(C980/1000*IFERROR(INDEX(Vöruskrá!R:R,MATCH(B980,Vöruskrá!B:B,0)),0)/1000,""))</f>
        <v>0</v>
      </c>
      <c r="P980" s="217"/>
      <c r="Q980" s="203"/>
      <c r="R980" s="27"/>
    </row>
    <row r="981" spans="1:18">
      <c r="A981" s="219"/>
      <c r="B981" s="219" t="s">
        <v>457</v>
      </c>
      <c r="C981" s="220">
        <v>6250</v>
      </c>
      <c r="D981" s="214" t="str">
        <f>IF(B981="","",IFERROR(INDEX(Vöruskrá!F:F,MATCH(B981,Vöruskrá!B:B,0)),""))</f>
        <v>Vatn, kókosolía (24%), umbreytt sterkja, sterkja, sjávarsalt, reyniberjaþykkni, bragðefni, sýrustillir (sítrónusýra), ólífuþykkni, B12-vítamín, litarefni (beta-karótín).</v>
      </c>
      <c r="E981" s="214" t="str">
        <f>IF(B981="","",IFERROR(IF(INDEX(Vöruskrá!G:G,MATCH(B981,Vöruskrá!B:B,0))="","Engir skráðir",INDEX(Vöruskrá!G:G,MATCH(B981,Vöruskrá!B:B,0))),"Engir skráðir"))</f>
        <v>Engir skráðir</v>
      </c>
      <c r="F981" s="214">
        <f>IF(B981="","",IFERROR(INDEX(Vöruskrá!H:H,MATCH(B981,Vöruskrá!B:B,0)),""))</f>
        <v>0</v>
      </c>
      <c r="G981" s="215">
        <f>IF(OR(B981="",C981=""),"",IFERROR(IFERROR(INDEX(Vöruskrá!J:J,MATCH(B981,Vöruskrá!B:B,0)),0)*C981/100000,""))</f>
        <v>19.0625</v>
      </c>
      <c r="H981" s="215">
        <f>IF(OR(B981="",C981=""),"",IFERROR(IFERROR(INDEX(Vöruskrá!K:K,MATCH(B981,Vöruskrá!B:B,0)),0)*C981/100000,""))</f>
        <v>1.5</v>
      </c>
      <c r="I981" s="215">
        <f>IF(OR(B981="",C981=""),"",IFERROR(IFERROR(INDEX(Vöruskrá!L:L,MATCH(B981,Vöruskrá!B:B,0)),0)*C981/100000,""))</f>
        <v>1.3125</v>
      </c>
      <c r="J981" s="215">
        <f>IF(OR(B981="",C981=""),"",IFERROR(IFERROR(INDEX(Vöruskrá!M:M,MATCH(B981,Vöruskrá!B:B,0)),0)*C981/100000,""))</f>
        <v>1.375</v>
      </c>
      <c r="K981" s="215">
        <f>IF(OR(B981="",C981=""),"",IFERROR(IFERROR(INDEX(Vöruskrá!N:N,MATCH(B981,Vöruskrá!B:B,0)),0)*C981/100000,""))</f>
        <v>0</v>
      </c>
      <c r="L981" s="215">
        <f>IF(OR(B981="",C981=""),"",IFERROR(IFERROR(INDEX(Vöruskrá!O:O,MATCH(B981,Vöruskrá!B:B,0)),0)*C981/100000,""))</f>
        <v>6.2500000000000003E-3</v>
      </c>
      <c r="M981" s="215">
        <f>IF(OR(B981="",C981=""),"",IFERROR(IFERROR(INDEX(Vöruskrá!P:P,MATCH(B981,Vöruskrá!B:B,0)),0)*C981/100000,""))</f>
        <v>0.10625</v>
      </c>
      <c r="N981" s="215">
        <f>IF(OR(B981="",C981=""),"",IFERROR(IFERROR(INDEX(Vöruskrá!Q:Q,MATCH(B981,Vöruskrá!B:B,0)),0)*C981/100000,""))</f>
        <v>0</v>
      </c>
      <c r="O981" s="216">
        <f>IF(OR(B981="",C981=""),"",IFERROR(C981/1000*IFERROR(INDEX(Vöruskrá!R:R,MATCH(B981,Vöruskrá!B:B,0)),0)/1000,""))</f>
        <v>0</v>
      </c>
      <c r="P981" s="219"/>
      <c r="Q981" s="204"/>
      <c r="R981" s="6"/>
    </row>
    <row r="982" spans="1:18">
      <c r="A982" s="217"/>
      <c r="B982" s="217" t="s">
        <v>3640</v>
      </c>
      <c r="C982" s="218">
        <v>3125</v>
      </c>
      <c r="D982" s="214">
        <f>IF(B982="","",IFERROR(INDEX(Vöruskrá!F:F,MATCH(B982,Vöruskrá!B:B,0)),""))</f>
        <v>0</v>
      </c>
      <c r="E982" s="214" t="str">
        <f>IF(B982="","",IFERROR(IF(INDEX(Vöruskrá!G:G,MATCH(B982,Vöruskrá!B:B,0))="","Engir skráðir",INDEX(Vöruskrá!G:G,MATCH(B982,Vöruskrá!B:B,0))),"Engir skráðir"))</f>
        <v>Engir skráðir</v>
      </c>
      <c r="F982" s="214">
        <f>IF(B982="","",IFERROR(INDEX(Vöruskrá!H:H,MATCH(B982,Vöruskrá!B:B,0)),""))</f>
        <v>0</v>
      </c>
      <c r="G982" s="215">
        <f>IF(OR(B982="",C982=""),"",IFERROR(IFERROR(INDEX(Vöruskrá!J:J,MATCH(B982,Vöruskrá!B:B,0)),0)*C982/100000,""))</f>
        <v>0</v>
      </c>
      <c r="H982" s="215">
        <f>IF(OR(B982="",C982=""),"",IFERROR(IFERROR(INDEX(Vöruskrá!K:K,MATCH(B982,Vöruskrá!B:B,0)),0)*C982/100000,""))</f>
        <v>0</v>
      </c>
      <c r="I982" s="215">
        <f>IF(OR(B982="",C982=""),"",IFERROR(IFERROR(INDEX(Vöruskrá!L:L,MATCH(B982,Vöruskrá!B:B,0)),0)*C982/100000,""))</f>
        <v>0</v>
      </c>
      <c r="J982" s="215">
        <f>IF(OR(B982="",C982=""),"",IFERROR(IFERROR(INDEX(Vöruskrá!M:M,MATCH(B982,Vöruskrá!B:B,0)),0)*C982/100000,""))</f>
        <v>0</v>
      </c>
      <c r="K982" s="215">
        <f>IF(OR(B982="",C982=""),"",IFERROR(IFERROR(INDEX(Vöruskrá!N:N,MATCH(B982,Vöruskrá!B:B,0)),0)*C982/100000,""))</f>
        <v>0</v>
      </c>
      <c r="L982" s="215">
        <f>IF(OR(B982="",C982=""),"",IFERROR(IFERROR(INDEX(Vöruskrá!O:O,MATCH(B982,Vöruskrá!B:B,0)),0)*C982/100000,""))</f>
        <v>0</v>
      </c>
      <c r="M982" s="215">
        <f>IF(OR(B982="",C982=""),"",IFERROR(IFERROR(INDEX(Vöruskrá!P:P,MATCH(B982,Vöruskrá!B:B,0)),0)*C982/100000,""))</f>
        <v>0</v>
      </c>
      <c r="N982" s="215">
        <f>IF(OR(B982="",C982=""),"",IFERROR(IFERROR(INDEX(Vöruskrá!Q:Q,MATCH(B982,Vöruskrá!B:B,0)),0)*C982/100000,""))</f>
        <v>0</v>
      </c>
      <c r="O982" s="216">
        <f>IF(OR(B982="",C982=""),"",IFERROR(C982/1000*IFERROR(INDEX(Vöruskrá!R:R,MATCH(B982,Vöruskrá!B:B,0)),0)/1000,""))</f>
        <v>0</v>
      </c>
      <c r="P982" s="217"/>
      <c r="Q982" s="203"/>
      <c r="R982" s="27"/>
    </row>
    <row r="983" spans="1:18">
      <c r="A983" s="219"/>
      <c r="B983" s="219" t="s">
        <v>1010</v>
      </c>
      <c r="C983" s="220">
        <v>2500</v>
      </c>
      <c r="D983" s="214" t="str">
        <f>IF(B983="","",IFERROR(INDEX(Vöruskrá!F:F,MATCH(B983,Vöruskrá!B:B,0)),""))</f>
        <v>Laukur</v>
      </c>
      <c r="E983" s="214" t="str">
        <f>IF(B983="","",IFERROR(IF(INDEX(Vöruskrá!G:G,MATCH(B983,Vöruskrá!B:B,0))="","Engir skráðir",INDEX(Vöruskrá!G:G,MATCH(B983,Vöruskrá!B:B,0))),"Engir skráðir"))</f>
        <v>Engir skráðir</v>
      </c>
      <c r="F983" s="214">
        <f>IF(B983="","",IFERROR(INDEX(Vöruskrá!H:H,MATCH(B983,Vöruskrá!B:B,0)),""))</f>
        <v>0</v>
      </c>
      <c r="G983" s="215">
        <f>IF(OR(B983="",C983=""),"",IFERROR(IFERROR(INDEX(Vöruskrá!J:J,MATCH(B983,Vöruskrá!B:B,0)),0)*C983/100000,""))</f>
        <v>1</v>
      </c>
      <c r="H983" s="215">
        <f>IF(OR(B983="",C983=""),"",IFERROR(IFERROR(INDEX(Vöruskrá!K:K,MATCH(B983,Vöruskrá!B:B,0)),0)*C983/100000,""))</f>
        <v>2.5000000000000001E-3</v>
      </c>
      <c r="I983" s="215">
        <f>IF(OR(B983="",C983=""),"",IFERROR(IFERROR(INDEX(Vöruskrá!L:L,MATCH(B983,Vöruskrá!B:B,0)),0)*C983/100000,""))</f>
        <v>0</v>
      </c>
      <c r="J983" s="215">
        <f>IF(OR(B983="",C983=""),"",IFERROR(IFERROR(INDEX(Vöruskrá!M:M,MATCH(B983,Vöruskrá!B:B,0)),0)*C983/100000,""))</f>
        <v>0.23250000000000001</v>
      </c>
      <c r="K983" s="215">
        <f>IF(OR(B983="",C983=""),"",IFERROR(IFERROR(INDEX(Vöruskrá!N:N,MATCH(B983,Vöruskrá!B:B,0)),0)*C983/100000,""))</f>
        <v>0.105</v>
      </c>
      <c r="L983" s="215">
        <f>IF(OR(B983="",C983=""),"",IFERROR(IFERROR(INDEX(Vöruskrá!O:O,MATCH(B983,Vöruskrá!B:B,0)),0)*C983/100000,""))</f>
        <v>2.75E-2</v>
      </c>
      <c r="M983" s="215">
        <f>IF(OR(B983="",C983=""),"",IFERROR(IFERROR(INDEX(Vöruskrá!P:P,MATCH(B983,Vöruskrá!B:B,0)),0)*C983/100000,""))</f>
        <v>0</v>
      </c>
      <c r="N983" s="215">
        <f>IF(OR(B983="",C983=""),"",IFERROR(IFERROR(INDEX(Vöruskrá!Q:Q,MATCH(B983,Vöruskrá!B:B,0)),0)*C983/100000,""))</f>
        <v>4.2500000000000003E-2</v>
      </c>
      <c r="O983" s="216">
        <f>IF(OR(B983="",C983=""),"",IFERROR(C983/1000*IFERROR(INDEX(Vöruskrá!R:R,MATCH(B983,Vöruskrá!B:B,0)),0)/1000,""))</f>
        <v>0</v>
      </c>
      <c r="P983" s="219"/>
      <c r="Q983" s="204"/>
      <c r="R983" s="6"/>
    </row>
    <row r="984" spans="1:18">
      <c r="A984" s="217"/>
      <c r="B984" s="217" t="s">
        <v>723</v>
      </c>
      <c r="C984" s="218">
        <v>3750</v>
      </c>
      <c r="D984" s="214">
        <f>IF(B984="","",IFERROR(INDEX(Vöruskrá!F:F,MATCH(B984,Vöruskrá!B:B,0)),""))</f>
        <v>0</v>
      </c>
      <c r="E984" s="214" t="str">
        <f>IF(B984="","",IFERROR(IF(INDEX(Vöruskrá!G:G,MATCH(B984,Vöruskrá!B:B,0))="","Engir skráðir",INDEX(Vöruskrá!G:G,MATCH(B984,Vöruskrá!B:B,0))),"Engir skráðir"))</f>
        <v>Engir skráðir</v>
      </c>
      <c r="F984" s="214">
        <f>IF(B984="","",IFERROR(INDEX(Vöruskrá!H:H,MATCH(B984,Vöruskrá!B:B,0)),""))</f>
        <v>0</v>
      </c>
      <c r="G984" s="215">
        <f>IF(OR(B984="",C984=""),"",IFERROR(IFERROR(INDEX(Vöruskrá!J:J,MATCH(B984,Vöruskrá!B:B,0)),0)*C984/100000,""))</f>
        <v>0</v>
      </c>
      <c r="H984" s="215">
        <f>IF(OR(B984="",C984=""),"",IFERROR(IFERROR(INDEX(Vöruskrá!K:K,MATCH(B984,Vöruskrá!B:B,0)),0)*C984/100000,""))</f>
        <v>0</v>
      </c>
      <c r="I984" s="215">
        <f>IF(OR(B984="",C984=""),"",IFERROR(IFERROR(INDEX(Vöruskrá!L:L,MATCH(B984,Vöruskrá!B:B,0)),0)*C984/100000,""))</f>
        <v>0</v>
      </c>
      <c r="J984" s="215">
        <f>IF(OR(B984="",C984=""),"",IFERROR(IFERROR(INDEX(Vöruskrá!M:M,MATCH(B984,Vöruskrá!B:B,0)),0)*C984/100000,""))</f>
        <v>0</v>
      </c>
      <c r="K984" s="215">
        <f>IF(OR(B984="",C984=""),"",IFERROR(IFERROR(INDEX(Vöruskrá!N:N,MATCH(B984,Vöruskrá!B:B,0)),0)*C984/100000,""))</f>
        <v>0</v>
      </c>
      <c r="L984" s="215">
        <f>IF(OR(B984="",C984=""),"",IFERROR(IFERROR(INDEX(Vöruskrá!O:O,MATCH(B984,Vöruskrá!B:B,0)),0)*C984/100000,""))</f>
        <v>0</v>
      </c>
      <c r="M984" s="215">
        <f>IF(OR(B984="",C984=""),"",IFERROR(IFERROR(INDEX(Vöruskrá!P:P,MATCH(B984,Vöruskrá!B:B,0)),0)*C984/100000,""))</f>
        <v>0</v>
      </c>
      <c r="N984" s="215">
        <f>IF(OR(B984="",C984=""),"",IFERROR(IFERROR(INDEX(Vöruskrá!Q:Q,MATCH(B984,Vöruskrá!B:B,0)),0)*C984/100000,""))</f>
        <v>0</v>
      </c>
      <c r="O984" s="216">
        <f>IF(OR(B984="",C984=""),"",IFERROR(C984/1000*IFERROR(INDEX(Vöruskrá!R:R,MATCH(B984,Vöruskrá!B:B,0)),0)/1000,""))</f>
        <v>0</v>
      </c>
      <c r="P984" s="217"/>
      <c r="Q984" s="203"/>
      <c r="R984" s="27"/>
    </row>
    <row r="985" spans="1:18">
      <c r="A985" s="219"/>
      <c r="B985" s="219" t="s">
        <v>603</v>
      </c>
      <c r="C985" s="220">
        <v>2500</v>
      </c>
      <c r="D985" s="214" t="str">
        <f>IF(B985="","",IFERROR(INDEX(Vöruskrá!F:F,MATCH(B985,Vöruskrá!B:B,0)),""))</f>
        <v>Gulrætur (Dökkappelsínugular gulrætur 60%, gular gulrætur 40%.)</v>
      </c>
      <c r="E985" s="214" t="str">
        <f>IF(B985="","",IFERROR(IF(INDEX(Vöruskrá!G:G,MATCH(B985,Vöruskrá!B:B,0))="","Engir skráðir",INDEX(Vöruskrá!G:G,MATCH(B985,Vöruskrá!B:B,0))),"Engir skráðir"))</f>
        <v>Engir skráðir</v>
      </c>
      <c r="F985" s="214">
        <f>IF(B985="","",IFERROR(INDEX(Vöruskrá!H:H,MATCH(B985,Vöruskrá!B:B,0)),""))</f>
        <v>0</v>
      </c>
      <c r="G985" s="215">
        <f>IF(OR(B985="",C985=""),"",IFERROR(IFERROR(INDEX(Vöruskrá!J:J,MATCH(B985,Vöruskrá!B:B,0)),0)*C985/100000,""))</f>
        <v>1.05</v>
      </c>
      <c r="H985" s="215">
        <f>IF(OR(B985="",C985=""),"",IFERROR(IFERROR(INDEX(Vöruskrá!K:K,MATCH(B985,Vöruskrá!B:B,0)),0)*C985/100000,""))</f>
        <v>7.4999999999999997E-3</v>
      </c>
      <c r="I985" s="215">
        <f>IF(OR(B985="",C985=""),"",IFERROR(IFERROR(INDEX(Vöruskrá!L:L,MATCH(B985,Vöruskrá!B:B,0)),0)*C985/100000,""))</f>
        <v>2.5000000000000001E-3</v>
      </c>
      <c r="J985" s="215">
        <f>IF(OR(B985="",C985=""),"",IFERROR(IFERROR(INDEX(Vöruskrá!M:M,MATCH(B985,Vöruskrá!B:B,0)),0)*C985/100000,""))</f>
        <v>0.19750000000000001</v>
      </c>
      <c r="K985" s="215">
        <f>IF(OR(B985="",C985=""),"",IFERROR(IFERROR(INDEX(Vöruskrá!N:N,MATCH(B985,Vöruskrá!B:B,0)),0)*C985/100000,""))</f>
        <v>0.185</v>
      </c>
      <c r="L985" s="215">
        <f>IF(OR(B985="",C985=""),"",IFERROR(IFERROR(INDEX(Vöruskrá!O:O,MATCH(B985,Vöruskrá!B:B,0)),0)*C985/100000,""))</f>
        <v>1.4999999999999999E-2</v>
      </c>
      <c r="M985" s="215">
        <f>IF(OR(B985="",C985=""),"",IFERROR(IFERROR(INDEX(Vöruskrá!P:P,MATCH(B985,Vöruskrá!B:B,0)),0)*C985/100000,""))</f>
        <v>2.5000000000000001E-3</v>
      </c>
      <c r="N985" s="215">
        <f>IF(OR(B985="",C985=""),"",IFERROR(IFERROR(INDEX(Vöruskrá!Q:Q,MATCH(B985,Vöruskrá!B:B,0)),0)*C985/100000,""))</f>
        <v>0.06</v>
      </c>
      <c r="O985" s="216">
        <f>IF(OR(B985="",C985=""),"",IFERROR(C985/1000*IFERROR(INDEX(Vöruskrá!R:R,MATCH(B985,Vöruskrá!B:B,0)),0)/1000,""))</f>
        <v>0</v>
      </c>
      <c r="P985" s="219"/>
      <c r="Q985" s="204"/>
      <c r="R985" s="6"/>
    </row>
    <row r="986" spans="1:18">
      <c r="A986" s="217"/>
      <c r="B986" s="217" t="s">
        <v>882</v>
      </c>
      <c r="C986" s="218">
        <v>250</v>
      </c>
      <c r="D986" s="214" t="str">
        <f>IF(B986="","",IFERROR(INDEX(Vöruskrá!F:F,MATCH(B986,Vöruskrá!B:B,0)),""))</f>
        <v>Hvítlaukur 95%, repjuolía 4%, mjólkursýra (E270) 1%.</v>
      </c>
      <c r="E986" s="214" t="str">
        <f>IF(B986="","",IFERROR(IF(INDEX(Vöruskrá!G:G,MATCH(B986,Vöruskrá!B:B,0))="","Engir skráðir",INDEX(Vöruskrá!G:G,MATCH(B986,Vöruskrá!B:B,0))),"Engir skráðir"))</f>
        <v>Súlfít (&gt;10 mg/kg, af náttúrulegum uppruna í hvítlauk)</v>
      </c>
      <c r="F986" s="214">
        <f>IF(B986="","",IFERROR(INDEX(Vöruskrá!H:H,MATCH(B986,Vöruskrá!B:B,0)),""))</f>
        <v>0</v>
      </c>
      <c r="G986" s="215">
        <f>IF(OR(B986="",C986=""),"",IFERROR(IFERROR(INDEX(Vöruskrá!J:J,MATCH(B986,Vöruskrá!B:B,0)),0)*C986/100000,""))</f>
        <v>0.38250000000000001</v>
      </c>
      <c r="H986" s="215">
        <f>IF(OR(B986="",C986=""),"",IFERROR(IFERROR(INDEX(Vöruskrá!K:K,MATCH(B986,Vöruskrá!B:B,0)),0)*C986/100000,""))</f>
        <v>1.0500000000000001E-2</v>
      </c>
      <c r="I986" s="215">
        <f>IF(OR(B986="",C986=""),"",IFERROR(IFERROR(INDEX(Vöruskrá!L:L,MATCH(B986,Vöruskrá!B:B,0)),0)*C986/100000,""))</f>
        <v>0</v>
      </c>
      <c r="J986" s="215">
        <f>IF(OR(B986="",C986=""),"",IFERROR(IFERROR(INDEX(Vöruskrá!M:M,MATCH(B986,Vöruskrá!B:B,0)),0)*C986/100000,""))</f>
        <v>5.8500000000000003E-2</v>
      </c>
      <c r="K986" s="215">
        <f>IF(OR(B986="",C986=""),"",IFERROR(IFERROR(INDEX(Vöruskrá!N:N,MATCH(B986,Vöruskrá!B:B,0)),0)*C986/100000,""))</f>
        <v>0</v>
      </c>
      <c r="L986" s="215">
        <f>IF(OR(B986="",C986=""),"",IFERROR(IFERROR(INDEX(Vöruskrá!O:O,MATCH(B986,Vöruskrá!B:B,0)),0)*C986/100000,""))</f>
        <v>1.2749999999999999E-2</v>
      </c>
      <c r="M986" s="215">
        <f>IF(OR(B986="",C986=""),"",IFERROR(IFERROR(INDEX(Vöruskrá!P:P,MATCH(B986,Vöruskrá!B:B,0)),0)*C986/100000,""))</f>
        <v>0</v>
      </c>
      <c r="N986" s="215">
        <f>IF(OR(B986="",C986=""),"",IFERROR(IFERROR(INDEX(Vöruskrá!Q:Q,MATCH(B986,Vöruskrá!B:B,0)),0)*C986/100000,""))</f>
        <v>0</v>
      </c>
      <c r="O986" s="216">
        <f>IF(OR(B986="",C986=""),"",IFERROR(C986/1000*IFERROR(INDEX(Vöruskrá!R:R,MATCH(B986,Vöruskrá!B:B,0)),0)/1000,""))</f>
        <v>0</v>
      </c>
      <c r="P986" s="217"/>
      <c r="Q986" s="203"/>
      <c r="R986" s="27"/>
    </row>
    <row r="987" spans="1:18">
      <c r="A987" s="219"/>
      <c r="B987" s="219" t="s">
        <v>299</v>
      </c>
      <c r="C987" s="220">
        <v>375</v>
      </c>
      <c r="D987" s="214" t="str">
        <f>IF(B987="","",IFERROR(INDEX(Vöruskrá!F:F,MATCH(B987,Vöruskrá!B:B,0)),""))</f>
        <v>Salt (salt, kekkjavarnarefni E535, lyftiefni E500).</v>
      </c>
      <c r="E987" s="214" t="str">
        <f>IF(B987="","",IFERROR(IF(INDEX(Vöruskrá!G:G,MATCH(B987,Vöruskrá!B:B,0))="","Engir skráðir",INDEX(Vöruskrá!G:G,MATCH(B987,Vöruskrá!B:B,0))),"Engir skráðir"))</f>
        <v>Engir skráðir</v>
      </c>
      <c r="F987" s="214" t="str">
        <f>IF(B987="","",IFERROR(INDEX(Vöruskrá!H:H,MATCH(B987,Vöruskrá!B:B,0)),""))</f>
        <v>Framleitt á svæði þar sem unnið er með mjólk, glúten, egg, sesam, sellerí, soja og sinnep.</v>
      </c>
      <c r="G987" s="215">
        <f>IF(OR(B987="",C987=""),"",IFERROR(IFERROR(INDEX(Vöruskrá!J:J,MATCH(B987,Vöruskrá!B:B,0)),0)*C987/100000,""))</f>
        <v>0</v>
      </c>
      <c r="H987" s="215">
        <f>IF(OR(B987="",C987=""),"",IFERROR(IFERROR(INDEX(Vöruskrá!K:K,MATCH(B987,Vöruskrá!B:B,0)),0)*C987/100000,""))</f>
        <v>0</v>
      </c>
      <c r="I987" s="215">
        <f>IF(OR(B987="",C987=""),"",IFERROR(IFERROR(INDEX(Vöruskrá!L:L,MATCH(B987,Vöruskrá!B:B,0)),0)*C987/100000,""))</f>
        <v>0</v>
      </c>
      <c r="J987" s="215">
        <f>IF(OR(B987="",C987=""),"",IFERROR(IFERROR(INDEX(Vöruskrá!M:M,MATCH(B987,Vöruskrá!B:B,0)),0)*C987/100000,""))</f>
        <v>0</v>
      </c>
      <c r="K987" s="215">
        <f>IF(OR(B987="",C987=""),"",IFERROR(IFERROR(INDEX(Vöruskrá!N:N,MATCH(B987,Vöruskrá!B:B,0)),0)*C987/100000,""))</f>
        <v>0</v>
      </c>
      <c r="L987" s="215">
        <f>IF(OR(B987="",C987=""),"",IFERROR(IFERROR(INDEX(Vöruskrá!O:O,MATCH(B987,Vöruskrá!B:B,0)),0)*C987/100000,""))</f>
        <v>0</v>
      </c>
      <c r="M987" s="215">
        <f>IF(OR(B987="",C987=""),"",IFERROR(IFERROR(INDEX(Vöruskrá!P:P,MATCH(B987,Vöruskrá!B:B,0)),0)*C987/100000,""))</f>
        <v>0.375</v>
      </c>
      <c r="N987" s="215">
        <f>IF(OR(B987="",C987=""),"",IFERROR(IFERROR(INDEX(Vöruskrá!Q:Q,MATCH(B987,Vöruskrá!B:B,0)),0)*C987/100000,""))</f>
        <v>0</v>
      </c>
      <c r="O987" s="216">
        <f>IF(OR(B987="",C987=""),"",IFERROR(C987/1000*IFERROR(INDEX(Vöruskrá!R:R,MATCH(B987,Vöruskrá!B:B,0)),0)/1000,""))</f>
        <v>0</v>
      </c>
      <c r="P987" s="219"/>
      <c r="Q987" s="204"/>
      <c r="R987" s="6"/>
    </row>
    <row r="988" spans="1:18">
      <c r="A988" s="217"/>
      <c r="B988" s="217" t="s">
        <v>819</v>
      </c>
      <c r="C988" s="218">
        <v>50</v>
      </c>
      <c r="D988" s="214" t="str">
        <f>IF(B988="","",IFERROR(INDEX(Vöruskrá!F:F,MATCH(B988,Vöruskrá!B:B,0)),""))</f>
        <v>Svartur pipar 100% (Piper nigrum), hitaþurrkað.</v>
      </c>
      <c r="E988" s="214" t="str">
        <f>IF(B988="","",IFERROR(IF(INDEX(Vöruskrá!G:G,MATCH(B988,Vöruskrá!B:B,0))="","Engir skráðir",INDEX(Vöruskrá!G:G,MATCH(B988,Vöruskrá!B:B,0))),"Engir skráðir"))</f>
        <v>Engir skráðir</v>
      </c>
      <c r="F988" s="214" t="str">
        <f>IF(B988="","",IFERROR(INDEX(Vöruskrá!H:H,MATCH(B988,Vöruskrá!B:B,0)),""))</f>
        <v>Framleitt á svæði þar sem unnið er með glúten, fisk, krabbadýr, lindýr, mjólk, soja, sellerí, sinnep og sesam.</v>
      </c>
      <c r="G988" s="215">
        <f>IF(OR(B988="",C988=""),"",IFERROR(IFERROR(INDEX(Vöruskrá!J:J,MATCH(B988,Vöruskrá!B:B,0)),0)*C988/100000,""))</f>
        <v>0.193</v>
      </c>
      <c r="H988" s="215">
        <f>IF(OR(B988="",C988=""),"",IFERROR(IFERROR(INDEX(Vöruskrá!K:K,MATCH(B988,Vöruskrá!B:B,0)),0)*C988/100000,""))</f>
        <v>1.65E-3</v>
      </c>
      <c r="I988" s="215">
        <f>IF(OR(B988="",C988=""),"",IFERROR(IFERROR(INDEX(Vöruskrá!L:L,MATCH(B988,Vöruskrá!B:B,0)),0)*C988/100000,""))</f>
        <v>5.0000000000000001E-4</v>
      </c>
      <c r="J988" s="215">
        <f>IF(OR(B988="",C988=""),"",IFERROR(IFERROR(INDEX(Vöruskrá!M:M,MATCH(B988,Vöruskrá!B:B,0)),0)*C988/100000,""))</f>
        <v>3.2500000000000001E-2</v>
      </c>
      <c r="K988" s="215">
        <f>IF(OR(B988="",C988=""),"",IFERROR(IFERROR(INDEX(Vöruskrá!N:N,MATCH(B988,Vöruskrá!B:B,0)),0)*C988/100000,""))</f>
        <v>2.9999999999999997E-4</v>
      </c>
      <c r="L988" s="215">
        <f>IF(OR(B988="",C988=""),"",IFERROR(IFERROR(INDEX(Vöruskrá!O:O,MATCH(B988,Vöruskrá!B:B,0)),0)*C988/100000,""))</f>
        <v>5.4999999999999997E-3</v>
      </c>
      <c r="M988" s="215">
        <f>IF(OR(B988="",C988=""),"",IFERROR(IFERROR(INDEX(Vöruskrá!P:P,MATCH(B988,Vöruskrá!B:B,0)),0)*C988/100000,""))</f>
        <v>5.0000000000000002E-5</v>
      </c>
      <c r="N988" s="215">
        <f>IF(OR(B988="",C988=""),"",IFERROR(IFERROR(INDEX(Vöruskrá!Q:Q,MATCH(B988,Vöruskrá!B:B,0)),0)*C988/100000,""))</f>
        <v>0</v>
      </c>
      <c r="O988" s="216">
        <f>IF(OR(B988="",C988=""),"",IFERROR(C988/1000*IFERROR(INDEX(Vöruskrá!R:R,MATCH(B988,Vöruskrá!B:B,0)),0)/1000,""))</f>
        <v>0</v>
      </c>
      <c r="P988" s="217"/>
      <c r="Q988" s="203"/>
      <c r="R988" s="27"/>
    </row>
    <row r="989" spans="1:18">
      <c r="A989" s="219"/>
      <c r="B989" s="219" t="s">
        <v>812</v>
      </c>
      <c r="C989" s="220">
        <v>25</v>
      </c>
      <c r="D989" s="214" t="str">
        <f>IF(B989="","",IFERROR(INDEX(Vöruskrá!F:F,MATCH(B989,Vöruskrá!B:B,0)),""))</f>
        <v>Múskat 100% (Myristica fragrans), hitaþurrkað.</v>
      </c>
      <c r="E989" s="214" t="str">
        <f>IF(B989="","",IFERROR(IF(INDEX(Vöruskrá!G:G,MATCH(B989,Vöruskrá!B:B,0))="","Engir skráðir",INDEX(Vöruskrá!G:G,MATCH(B989,Vöruskrá!B:B,0))),"Engir skráðir"))</f>
        <v>Engir skráðir</v>
      </c>
      <c r="F989" s="214" t="str">
        <f>IF(B989="","",IFERROR(INDEX(Vöruskrá!H:H,MATCH(B989,Vöruskrá!B:B,0)),""))</f>
        <v>Framleitt á svæði þar sem unnið er með glúten, fisk, krabbadýr, lindýr, mjólk, soja, sellerí, sinnep og sesam.</v>
      </c>
      <c r="G989" s="215">
        <f>IF(OR(B989="",C989=""),"",IFERROR(IFERROR(INDEX(Vöruskrá!J:J,MATCH(B989,Vöruskrá!B:B,0)),0)*C989/100000,""))</f>
        <v>0.13375000000000001</v>
      </c>
      <c r="H989" s="215">
        <f>IF(OR(B989="",C989=""),"",IFERROR(IFERROR(INDEX(Vöruskrá!K:K,MATCH(B989,Vöruskrá!B:B,0)),0)*C989/100000,""))</f>
        <v>8.9999999999999993E-3</v>
      </c>
      <c r="I989" s="215">
        <f>IF(OR(B989="",C989=""),"",IFERROR(IFERROR(INDEX(Vöruskrá!L:L,MATCH(B989,Vöruskrá!B:B,0)),0)*C989/100000,""))</f>
        <v>6.4999999999999997E-3</v>
      </c>
      <c r="J989" s="215">
        <f>IF(OR(B989="",C989=""),"",IFERROR(IFERROR(INDEX(Vöruskrá!M:M,MATCH(B989,Vöruskrá!B:B,0)),0)*C989/100000,""))</f>
        <v>1.125E-2</v>
      </c>
      <c r="K989" s="215">
        <f>IF(OR(B989="",C989=""),"",IFERROR(IFERROR(INDEX(Vöruskrá!N:N,MATCH(B989,Vöruskrá!B:B,0)),0)*C989/100000,""))</f>
        <v>5.7499999999999999E-3</v>
      </c>
      <c r="L989" s="215">
        <f>IF(OR(B989="",C989=""),"",IFERROR(IFERROR(INDEX(Vöruskrá!O:O,MATCH(B989,Vöruskrá!B:B,0)),0)*C989/100000,""))</f>
        <v>1.4499999999999999E-3</v>
      </c>
      <c r="M989" s="215">
        <f>IF(OR(B989="",C989=""),"",IFERROR(IFERROR(INDEX(Vöruskrá!P:P,MATCH(B989,Vöruskrá!B:B,0)),0)*C989/100000,""))</f>
        <v>2.5000000000000001E-5</v>
      </c>
      <c r="N989" s="215">
        <f>IF(OR(B989="",C989=""),"",IFERROR(IFERROR(INDEX(Vöruskrá!Q:Q,MATCH(B989,Vöruskrá!B:B,0)),0)*C989/100000,""))</f>
        <v>0</v>
      </c>
      <c r="O989" s="216">
        <f>IF(OR(B989="",C989=""),"",IFERROR(C989/1000*IFERROR(INDEX(Vöruskrá!R:R,MATCH(B989,Vöruskrá!B:B,0)),0)/1000,""))</f>
        <v>0</v>
      </c>
      <c r="P989" s="219"/>
      <c r="Q989" s="204"/>
      <c r="R989" s="6"/>
    </row>
    <row r="990" spans="1:18">
      <c r="A990" s="217"/>
      <c r="B990" s="217" t="s">
        <v>1020</v>
      </c>
      <c r="C990" s="218">
        <v>6175</v>
      </c>
      <c r="D990" s="214" t="str">
        <f>IF(B990="","",IFERROR(INDEX(Vöruskrá!F:F,MATCH(B990,Vöruskrá!B:B,0)),""))</f>
        <v>Vatn</v>
      </c>
      <c r="E990" s="214" t="str">
        <f>IF(B990="","",IFERROR(IF(INDEX(Vöruskrá!G:G,MATCH(B990,Vöruskrá!B:B,0))="","Engir skráðir",INDEX(Vöruskrá!G:G,MATCH(B990,Vöruskrá!B:B,0))),"Engir skráðir"))</f>
        <v>Engir skráðir</v>
      </c>
      <c r="F990" s="214">
        <f>IF(B990="","",IFERROR(INDEX(Vöruskrá!H:H,MATCH(B990,Vöruskrá!B:B,0)),""))</f>
        <v>0</v>
      </c>
      <c r="G990" s="215">
        <f>IF(OR(B990="",C990=""),"",IFERROR(IFERROR(INDEX(Vöruskrá!J:J,MATCH(B990,Vöruskrá!B:B,0)),0)*C990/100000,""))</f>
        <v>0</v>
      </c>
      <c r="H990" s="215">
        <f>IF(OR(B990="",C990=""),"",IFERROR(IFERROR(INDEX(Vöruskrá!K:K,MATCH(B990,Vöruskrá!B:B,0)),0)*C990/100000,""))</f>
        <v>0</v>
      </c>
      <c r="I990" s="215">
        <f>IF(OR(B990="",C990=""),"",IFERROR(IFERROR(INDEX(Vöruskrá!L:L,MATCH(B990,Vöruskrá!B:B,0)),0)*C990/100000,""))</f>
        <v>0</v>
      </c>
      <c r="J990" s="215">
        <f>IF(OR(B990="",C990=""),"",IFERROR(IFERROR(INDEX(Vöruskrá!M:M,MATCH(B990,Vöruskrá!B:B,0)),0)*C990/100000,""))</f>
        <v>0</v>
      </c>
      <c r="K990" s="215">
        <f>IF(OR(B990="",C990=""),"",IFERROR(IFERROR(INDEX(Vöruskrá!N:N,MATCH(B990,Vöruskrá!B:B,0)),0)*C990/100000,""))</f>
        <v>0</v>
      </c>
      <c r="L990" s="215">
        <f>IF(OR(B990="",C990=""),"",IFERROR(IFERROR(INDEX(Vöruskrá!O:O,MATCH(B990,Vöruskrá!B:B,0)),0)*C990/100000,""))</f>
        <v>0</v>
      </c>
      <c r="M990" s="215">
        <f>IF(OR(B990="",C990=""),"",IFERROR(IFERROR(INDEX(Vöruskrá!P:P,MATCH(B990,Vöruskrá!B:B,0)),0)*C990/100000,""))</f>
        <v>0</v>
      </c>
      <c r="N990" s="215">
        <f>IF(OR(B990="",C990=""),"",IFERROR(IFERROR(INDEX(Vöruskrá!Q:Q,MATCH(B990,Vöruskrá!B:B,0)),0)*C990/100000,""))</f>
        <v>0</v>
      </c>
      <c r="O990" s="216">
        <f>IF(OR(B990="",C990=""),"",IFERROR(C990/1000*IFERROR(INDEX(Vöruskrá!R:R,MATCH(B990,Vöruskrá!B:B,0)),0)/1000,""))</f>
        <v>0</v>
      </c>
      <c r="P990" s="217"/>
      <c r="Q990" s="203"/>
      <c r="R990" s="27"/>
    </row>
    <row r="991" spans="1:18" ht="26">
      <c r="A991" s="176" t="s">
        <v>3847</v>
      </c>
      <c r="B991" s="176"/>
      <c r="C991" s="177"/>
      <c r="D991" s="211" t="str">
        <f>_xlfn.TEXTJOIN(" | ",TRUE,D992:D999)</f>
        <v>0 | Ferskir tómatar | Gerilsneydd **mjólk**, pálmaolía, kekkjavarnarefni (kartöflumjöl), salt, **mjólkursýrugerlar**, ostahleypir (örveruleg). | **Mjólk**, salt, kálfaostahleypir, lýsósím (úr **eggi**). | 0 | Hvítlaukur | Salt (salt, kekkjavarnarefni E535, lyftiefni E500). | Svartur pipar 100% (Piper nigrum), hitaþurrkað.</v>
      </c>
      <c r="E991" s="211" t="str" cm="1">
        <f t="array" ref="E991">IFERROR(_xlfn.TEXTJOIN(", ",TRUE,_xlfn.UNIQUE(_xlfn._xlws.FILTER(E992:E999,(E992:E999&lt;&gt;"Engir skráðir")*(E992:E999&lt;&gt;"")))),"Engir skráðir")</f>
        <v>Engir, Mjólk, Mjólk, egg</v>
      </c>
      <c r="F991" s="211"/>
      <c r="G991" s="212">
        <f>IFERROR(SUM(G992:G999)/(SUM($C$992:$C$999)/100000),"")</f>
        <v>117.37500000000003</v>
      </c>
      <c r="H991" s="212">
        <f>IFERROR(SUM(H992:H999)/(SUM($C$992:$C$999)/100000),"")</f>
        <v>7.748333333333334</v>
      </c>
      <c r="I991" s="212">
        <f>IFERROR(SUM(I992:I999)/(SUM($C$992:$C$999)/100000),"")</f>
        <v>4.5091666666666672</v>
      </c>
      <c r="J991" s="212">
        <f>IFERROR(SUM(J992:J999)/(SUM($C$992:$C$999)/100000),"")</f>
        <v>2.5924999999999998</v>
      </c>
      <c r="K991" s="212">
        <f>IFERROR(SUM(K992:K999)/(SUM($C$992:$C$999)/100000),"")</f>
        <v>0.91333333333333344</v>
      </c>
      <c r="L991" s="212">
        <f>IFERROR(SUM(L992:L999)/(SUM($C$992:$C$999)/100000),"")</f>
        <v>9.1199999999999992</v>
      </c>
      <c r="M991" s="212">
        <f>IFERROR(SUM(M992:M999)/(SUM($C$992:$C$999)/100000),"")</f>
        <v>2.1425000000000001</v>
      </c>
      <c r="N991" s="212">
        <f>IFERROR(SUM(N992:N999)/(SUM($C$992:$C$999)/100000),"")</f>
        <v>0.3175</v>
      </c>
      <c r="O991" s="213" t="str">
        <f>IF(OR(B991="",C991=""),"",IFERROR(C991/1000*IFERROR(INDEX(Vöruskrá!R:R,MATCH(B991,Vöruskrá!B:B,0)),0)/1000,""))</f>
        <v/>
      </c>
      <c r="P991" s="176" t="s">
        <v>3848</v>
      </c>
      <c r="Q991" s="204"/>
      <c r="R991" s="6"/>
    </row>
    <row r="992" spans="1:18">
      <c r="A992" s="217"/>
      <c r="B992" s="217" t="s">
        <v>3849</v>
      </c>
      <c r="C992" s="218">
        <v>20000</v>
      </c>
      <c r="D992" s="214">
        <f>IF(B992="","",IFERROR(INDEX(Vöruskrá!F:F,MATCH(B992,Vöruskrá!B:B,0)),""))</f>
        <v>0</v>
      </c>
      <c r="E992" s="214" t="str">
        <f>IF(B992="","",IFERROR(IF(INDEX(Vöruskrá!G:G,MATCH(B992,Vöruskrá!B:B,0))="","Engir skráðir",INDEX(Vöruskrá!G:G,MATCH(B992,Vöruskrá!B:B,0))),"Engir skráðir"))</f>
        <v>Engir skráðir</v>
      </c>
      <c r="F992" s="214">
        <f>IF(B992="","",IFERROR(INDEX(Vöruskrá!H:H,MATCH(B992,Vöruskrá!B:B,0)),""))</f>
        <v>0</v>
      </c>
      <c r="G992" s="215">
        <f>IF(OR(B992="",C992=""),"",IFERROR(IFERROR(INDEX(Vöruskrá!J:J,MATCH(B992,Vöruskrá!B:B,0)),0)*C992/100000,""))</f>
        <v>0</v>
      </c>
      <c r="H992" s="215">
        <f>IF(OR(B992="",C992=""),"",IFERROR(IFERROR(INDEX(Vöruskrá!K:K,MATCH(B992,Vöruskrá!B:B,0)),0)*C992/100000,""))</f>
        <v>0</v>
      </c>
      <c r="I992" s="215">
        <f>IF(OR(B992="",C992=""),"",IFERROR(IFERROR(INDEX(Vöruskrá!L:L,MATCH(B992,Vöruskrá!B:B,0)),0)*C992/100000,""))</f>
        <v>0</v>
      </c>
      <c r="J992" s="215">
        <f>IF(OR(B992="",C992=""),"",IFERROR(IFERROR(INDEX(Vöruskrá!M:M,MATCH(B992,Vöruskrá!B:B,0)),0)*C992/100000,""))</f>
        <v>0</v>
      </c>
      <c r="K992" s="215">
        <f>IF(OR(B992="",C992=""),"",IFERROR(IFERROR(INDEX(Vöruskrá!N:N,MATCH(B992,Vöruskrá!B:B,0)),0)*C992/100000,""))</f>
        <v>0</v>
      </c>
      <c r="L992" s="215">
        <f>IF(OR(B992="",C992=""),"",IFERROR(IFERROR(INDEX(Vöruskrá!O:O,MATCH(B992,Vöruskrá!B:B,0)),0)*C992/100000,""))</f>
        <v>0</v>
      </c>
      <c r="M992" s="215">
        <f>IF(OR(B992="",C992=""),"",IFERROR(IFERROR(INDEX(Vöruskrá!P:P,MATCH(B992,Vöruskrá!B:B,0)),0)*C992/100000,""))</f>
        <v>0</v>
      </c>
      <c r="N992" s="215">
        <f>IF(OR(B992="",C992=""),"",IFERROR(IFERROR(INDEX(Vöruskrá!Q:Q,MATCH(B992,Vöruskrá!B:B,0)),0)*C992/100000,""))</f>
        <v>0</v>
      </c>
      <c r="O992" s="216">
        <f>IF(OR(B992="",C992=""),"",IFERROR(C992/1000*IFERROR(INDEX(Vöruskrá!R:R,MATCH(B992,Vöruskrá!B:B,0)),0)/1000,""))</f>
        <v>0</v>
      </c>
      <c r="P992" s="217"/>
      <c r="Q992" s="203"/>
      <c r="R992" s="27"/>
    </row>
    <row r="993" spans="1:16">
      <c r="A993" s="231"/>
      <c r="B993" s="231" t="s">
        <v>500</v>
      </c>
      <c r="C993" s="232">
        <v>15000</v>
      </c>
      <c r="D993" s="228" t="str">
        <f>IF(B993="","",IFERROR(INDEX(Vöruskrá!F:F,MATCH(B993,Vöruskrá!B:B,0)),""))</f>
        <v>Ferskir tómatar</v>
      </c>
      <c r="E993" s="228" t="str">
        <f>IF(B993="","",IFERROR(IF(INDEX(Vöruskrá!G:G,MATCH(B993,Vöruskrá!B:B,0))="","Engir skráðir",INDEX(Vöruskrá!G:G,MATCH(B993,Vöruskrá!B:B,0))),"Engir skráðir"))</f>
        <v>Engir</v>
      </c>
      <c r="F993" s="228">
        <f>IF(B993="","",IFERROR(INDEX(Vöruskrá!H:H,MATCH(B993,Vöruskrá!B:B,0)),""))</f>
        <v>0</v>
      </c>
      <c r="G993" s="229">
        <f>IF(OR(B993="",C993=""),"",IFERROR(IFERROR(INDEX(Vöruskrá!J:J,MATCH(B993,Vöruskrá!B:B,0)),0)*C993/100000,""))</f>
        <v>2.7</v>
      </c>
      <c r="H993" s="229">
        <f>IF(OR(B993="",C993=""),"",IFERROR(IFERROR(INDEX(Vöruskrá!K:K,MATCH(B993,Vöruskrá!B:B,0)),0)*C993/100000,""))</f>
        <v>0.03</v>
      </c>
      <c r="I993" s="229">
        <f>IF(OR(B993="",C993=""),"",IFERROR(IFERROR(INDEX(Vöruskrá!L:L,MATCH(B993,Vöruskrá!B:B,0)),0)*C993/100000,""))</f>
        <v>0</v>
      </c>
      <c r="J993" s="229">
        <f>IF(OR(B993="",C993=""),"",IFERROR(IFERROR(INDEX(Vöruskrá!M:M,MATCH(B993,Vöruskrá!B:B,0)),0)*C993/100000,""))</f>
        <v>0.58499999999999996</v>
      </c>
      <c r="K993" s="229">
        <f>IF(OR(B993="",C993=""),"",IFERROR(IFERROR(INDEX(Vöruskrá!N:N,MATCH(B993,Vöruskrá!B:B,0)),0)*C993/100000,""))</f>
        <v>0.39</v>
      </c>
      <c r="L993" s="229">
        <f>IF(OR(B993="",C993=""),"",IFERROR(IFERROR(INDEX(Vöruskrá!O:O,MATCH(B993,Vöruskrá!B:B,0)),0)*C993/100000,""))</f>
        <v>0.13500000000000001</v>
      </c>
      <c r="M993" s="229">
        <f>IF(OR(B993="",C993=""),"",IFERROR(IFERROR(INDEX(Vöruskrá!P:P,MATCH(B993,Vöruskrá!B:B,0)),0)*C993/100000,""))</f>
        <v>0</v>
      </c>
      <c r="N993" s="229">
        <f>IF(OR(B993="",C993=""),"",IFERROR(IFERROR(INDEX(Vöruskrá!Q:Q,MATCH(B993,Vöruskrá!B:B,0)),0)*C993/100000,""))</f>
        <v>0.18</v>
      </c>
      <c r="O993" s="230">
        <f>IF(OR(B993="",C993=""),"",IFERROR(C993/1000*IFERROR(INDEX(Vöruskrá!R:R,MATCH(B993,Vöruskrá!B:B,0)),0)/1000,""))</f>
        <v>0</v>
      </c>
      <c r="P993" s="231"/>
    </row>
    <row r="994" spans="1:16">
      <c r="A994" s="233"/>
      <c r="B994" s="233" t="s">
        <v>895</v>
      </c>
      <c r="C994" s="234">
        <v>15000</v>
      </c>
      <c r="D994" s="228" t="str">
        <f>IF(B994="","",IFERROR(INDEX(Vöruskrá!F:F,MATCH(B994,Vöruskrá!B:B,0)),""))</f>
        <v>Gerilsneydd **mjólk**, pálmaolía, kekkjavarnarefni (kartöflumjöl), salt, **mjólkursýrugerlar**, ostahleypir (örveruleg).</v>
      </c>
      <c r="E994" s="228" t="str">
        <f>IF(B994="","",IFERROR(IF(INDEX(Vöruskrá!G:G,MATCH(B994,Vöruskrá!B:B,0))="","Engir skráðir",INDEX(Vöruskrá!G:G,MATCH(B994,Vöruskrá!B:B,0))),"Engir skráðir"))</f>
        <v>Mjólk</v>
      </c>
      <c r="F994" s="228">
        <f>IF(B994="","",IFERROR(INDEX(Vöruskrá!H:H,MATCH(B994,Vöruskrá!B:B,0)),""))</f>
        <v>0</v>
      </c>
      <c r="G994" s="229">
        <f>IF(OR(B994="",C994=""),"",IFERROR(IFERROR(INDEX(Vöruskrá!J:J,MATCH(B994,Vöruskrá!B:B,0)),0)*C994/100000,""))</f>
        <v>45.15</v>
      </c>
      <c r="H994" s="229">
        <f>IF(OR(B994="",C994=""),"",IFERROR(IFERROR(INDEX(Vöruskrá!K:K,MATCH(B994,Vöruskrá!B:B,0)),0)*C994/100000,""))</f>
        <v>3.15</v>
      </c>
      <c r="I994" s="229">
        <f>IF(OR(B994="",C994=""),"",IFERROR(IFERROR(INDEX(Vöruskrá!L:L,MATCH(B994,Vöruskrá!B:B,0)),0)*C994/100000,""))</f>
        <v>1.8</v>
      </c>
      <c r="J994" s="229">
        <f>IF(OR(B994="",C994=""),"",IFERROR(IFERROR(INDEX(Vöruskrá!M:M,MATCH(B994,Vöruskrá!B:B,0)),0)*C994/100000,""))</f>
        <v>0.48</v>
      </c>
      <c r="K994" s="229">
        <f>IF(OR(B994="",C994=""),"",IFERROR(IFERROR(INDEX(Vöruskrá!N:N,MATCH(B994,Vöruskrá!B:B,0)),0)*C994/100000,""))</f>
        <v>0.15</v>
      </c>
      <c r="L994" s="229">
        <f>IF(OR(B994="",C994=""),"",IFERROR(IFERROR(INDEX(Vöruskrá!O:O,MATCH(B994,Vöruskrá!B:B,0)),0)*C994/100000,""))</f>
        <v>3.6</v>
      </c>
      <c r="M994" s="229">
        <f>IF(OR(B994="",C994=""),"",IFERROR(IFERROR(INDEX(Vöruskrá!P:P,MATCH(B994,Vöruskrá!B:B,0)),0)*C994/100000,""))</f>
        <v>0.21</v>
      </c>
      <c r="N994" s="229">
        <f>IF(OR(B994="",C994=""),"",IFERROR(IFERROR(INDEX(Vöruskrá!Q:Q,MATCH(B994,Vöruskrá!B:B,0)),0)*C994/100000,""))</f>
        <v>0</v>
      </c>
      <c r="O994" s="230">
        <f>IF(OR(B994="",C994=""),"",IFERROR(C994/1000*IFERROR(INDEX(Vöruskrá!R:R,MATCH(B994,Vöruskrá!B:B,0)),0)/1000,""))</f>
        <v>0</v>
      </c>
      <c r="P994" s="233"/>
    </row>
    <row r="995" spans="1:16">
      <c r="A995" s="231"/>
      <c r="B995" s="231" t="s">
        <v>1090</v>
      </c>
      <c r="C995" s="232">
        <v>5000</v>
      </c>
      <c r="D995" s="228" t="str">
        <f>IF(B995="","",IFERROR(INDEX(Vöruskrá!F:F,MATCH(B995,Vöruskrá!B:B,0)),""))</f>
        <v>**Mjólk**, salt, kálfaostahleypir, lýsósím (úr **eggi**).</v>
      </c>
      <c r="E995" s="228" t="str">
        <f>IF(B995="","",IFERROR(IF(INDEX(Vöruskrá!G:G,MATCH(B995,Vöruskrá!B:B,0))="","Engir skráðir",INDEX(Vöruskrá!G:G,MATCH(B995,Vöruskrá!B:B,0))),"Engir skráðir"))</f>
        <v>Mjólk, egg</v>
      </c>
      <c r="F995" s="228" t="str">
        <f>IF(B995="","",IFERROR(INDEX(Vöruskrá!H:H,MATCH(B995,Vöruskrá!B:B,0)),""))</f>
        <v>https://innnes.is/media/pwenbnsa/rifinn-500-gr-og-grana-p-2-kgplus_47836_115051.pdf</v>
      </c>
      <c r="G995" s="229">
        <f>IF(OR(B995="",C995=""),"",IFERROR(IFERROR(INDEX(Vöruskrá!J:J,MATCH(B995,Vöruskrá!B:B,0)),0)*C995/100000,""))</f>
        <v>19.899999999999999</v>
      </c>
      <c r="H995" s="229">
        <f>IF(OR(B995="",C995=""),"",IFERROR(IFERROR(INDEX(Vöruskrá!K:K,MATCH(B995,Vöruskrá!B:B,0)),0)*C995/100000,""))</f>
        <v>1.45</v>
      </c>
      <c r="I995" s="229">
        <f>IF(OR(B995="",C995=""),"",IFERROR(IFERROR(INDEX(Vöruskrá!L:L,MATCH(B995,Vöruskrá!B:B,0)),0)*C995/100000,""))</f>
        <v>0.9</v>
      </c>
      <c r="J995" s="229">
        <f>IF(OR(B995="",C995=""),"",IFERROR(IFERROR(INDEX(Vöruskrá!M:M,MATCH(B995,Vöruskrá!B:B,0)),0)*C995/100000,""))</f>
        <v>0</v>
      </c>
      <c r="K995" s="229">
        <f>IF(OR(B995="",C995=""),"",IFERROR(IFERROR(INDEX(Vöruskrá!N:N,MATCH(B995,Vöruskrá!B:B,0)),0)*C995/100000,""))</f>
        <v>0</v>
      </c>
      <c r="L995" s="229">
        <f>IF(OR(B995="",C995=""),"",IFERROR(IFERROR(INDEX(Vöruskrá!O:O,MATCH(B995,Vöruskrá!B:B,0)),0)*C995/100000,""))</f>
        <v>1.65</v>
      </c>
      <c r="M995" s="229">
        <f>IF(OR(B995="",C995=""),"",IFERROR(IFERROR(INDEX(Vöruskrá!P:P,MATCH(B995,Vöruskrá!B:B,0)),0)*C995/100000,""))</f>
        <v>7.4999999999999997E-2</v>
      </c>
      <c r="N995" s="229">
        <f>IF(OR(B995="",C995=""),"",IFERROR(IFERROR(INDEX(Vöruskrá!Q:Q,MATCH(B995,Vöruskrá!B:B,0)),0)*C995/100000,""))</f>
        <v>0</v>
      </c>
      <c r="O995" s="230">
        <f>IF(OR(B995="",C995=""),"",IFERROR(C995/1000*IFERROR(INDEX(Vöruskrá!R:R,MATCH(B995,Vöruskrá!B:B,0)),0)/1000,""))</f>
        <v>0</v>
      </c>
      <c r="P995" s="231"/>
    </row>
    <row r="996" spans="1:16">
      <c r="A996" s="233"/>
      <c r="B996" s="233" t="s">
        <v>3642</v>
      </c>
      <c r="C996" s="234">
        <v>3000</v>
      </c>
      <c r="D996" s="228">
        <f>IF(B996="","",IFERROR(INDEX(Vöruskrá!F:F,MATCH(B996,Vöruskrá!B:B,0)),""))</f>
        <v>0</v>
      </c>
      <c r="E996" s="228" t="str">
        <f>IF(B996="","",IFERROR(IF(INDEX(Vöruskrá!G:G,MATCH(B996,Vöruskrá!B:B,0))="","Engir skráðir",INDEX(Vöruskrá!G:G,MATCH(B996,Vöruskrá!B:B,0))),"Engir skráðir"))</f>
        <v>Engir skráðir</v>
      </c>
      <c r="F996" s="228">
        <f>IF(B996="","",IFERROR(INDEX(Vöruskrá!H:H,MATCH(B996,Vöruskrá!B:B,0)),""))</f>
        <v>0</v>
      </c>
      <c r="G996" s="229">
        <f>IF(OR(B996="",C996=""),"",IFERROR(IFERROR(INDEX(Vöruskrá!J:J,MATCH(B996,Vöruskrá!B:B,0)),0)*C996/100000,""))</f>
        <v>0</v>
      </c>
      <c r="H996" s="229">
        <f>IF(OR(B996="",C996=""),"",IFERROR(IFERROR(INDEX(Vöruskrá!K:K,MATCH(B996,Vöruskrá!B:B,0)),0)*C996/100000,""))</f>
        <v>0</v>
      </c>
      <c r="I996" s="229">
        <f>IF(OR(B996="",C996=""),"",IFERROR(IFERROR(INDEX(Vöruskrá!L:L,MATCH(B996,Vöruskrá!B:B,0)),0)*C996/100000,""))</f>
        <v>0</v>
      </c>
      <c r="J996" s="229">
        <f>IF(OR(B996="",C996=""),"",IFERROR(IFERROR(INDEX(Vöruskrá!M:M,MATCH(B996,Vöruskrá!B:B,0)),0)*C996/100000,""))</f>
        <v>0</v>
      </c>
      <c r="K996" s="229">
        <f>IF(OR(B996="",C996=""),"",IFERROR(IFERROR(INDEX(Vöruskrá!N:N,MATCH(B996,Vöruskrá!B:B,0)),0)*C996/100000,""))</f>
        <v>0</v>
      </c>
      <c r="L996" s="229">
        <f>IF(OR(B996="",C996=""),"",IFERROR(IFERROR(INDEX(Vöruskrá!O:O,MATCH(B996,Vöruskrá!B:B,0)),0)*C996/100000,""))</f>
        <v>0</v>
      </c>
      <c r="M996" s="229">
        <f>IF(OR(B996="",C996=""),"",IFERROR(IFERROR(INDEX(Vöruskrá!P:P,MATCH(B996,Vöruskrá!B:B,0)),0)*C996/100000,""))</f>
        <v>0</v>
      </c>
      <c r="N996" s="229">
        <f>IF(OR(B996="",C996=""),"",IFERROR(IFERROR(INDEX(Vöruskrá!Q:Q,MATCH(B996,Vöruskrá!B:B,0)),0)*C996/100000,""))</f>
        <v>0</v>
      </c>
      <c r="O996" s="230">
        <f>IF(OR(B996="",C996=""),"",IFERROR(C996/1000*IFERROR(INDEX(Vöruskrá!R:R,MATCH(B996,Vöruskrá!B:B,0)),0)/1000,""))</f>
        <v>0</v>
      </c>
      <c r="P996" s="233"/>
    </row>
    <row r="997" spans="1:16">
      <c r="A997" s="231"/>
      <c r="B997" s="231" t="s">
        <v>1017</v>
      </c>
      <c r="C997" s="232">
        <v>500</v>
      </c>
      <c r="D997" s="228" t="str">
        <f>IF(B997="","",IFERROR(INDEX(Vöruskrá!F:F,MATCH(B997,Vöruskrá!B:B,0)),""))</f>
        <v>Hvítlaukur</v>
      </c>
      <c r="E997" s="228" t="str">
        <f>IF(B997="","",IFERROR(IF(INDEX(Vöruskrá!G:G,MATCH(B997,Vöruskrá!B:B,0))="","Engir skráðir",INDEX(Vöruskrá!G:G,MATCH(B997,Vöruskrá!B:B,0))),"Engir skráðir"))</f>
        <v>Engir skráðir</v>
      </c>
      <c r="F997" s="228">
        <f>IF(B997="","",IFERROR(INDEX(Vöruskrá!H:H,MATCH(B997,Vöruskrá!B:B,0)),""))</f>
        <v>0</v>
      </c>
      <c r="G997" s="229">
        <f>IF(OR(B997="",C997=""),"",IFERROR(IFERROR(INDEX(Vöruskrá!J:J,MATCH(B997,Vöruskrá!B:B,0)),0)*C997/100000,""))</f>
        <v>0.745</v>
      </c>
      <c r="H997" s="229">
        <f>IF(OR(B997="",C997=""),"",IFERROR(IFERROR(INDEX(Vöruskrá!K:K,MATCH(B997,Vöruskrá!B:B,0)),0)*C997/100000,""))</f>
        <v>2.5000000000000001E-3</v>
      </c>
      <c r="I997" s="229">
        <f>IF(OR(B997="",C997=""),"",IFERROR(IFERROR(INDEX(Vöruskrá!L:L,MATCH(B997,Vöruskrá!B:B,0)),0)*C997/100000,""))</f>
        <v>5.0000000000000001E-4</v>
      </c>
      <c r="J997" s="229">
        <f>IF(OR(B997="",C997=""),"",IFERROR(IFERROR(INDEX(Vöruskrá!M:M,MATCH(B997,Vöruskrá!B:B,0)),0)*C997/100000,""))</f>
        <v>0.16550000000000001</v>
      </c>
      <c r="K997" s="229">
        <f>IF(OR(B997="",C997=""),"",IFERROR(IFERROR(INDEX(Vöruskrá!N:N,MATCH(B997,Vöruskrá!B:B,0)),0)*C997/100000,""))</f>
        <v>5.0000000000000001E-3</v>
      </c>
      <c r="L997" s="229">
        <f>IF(OR(B997="",C997=""),"",IFERROR(IFERROR(INDEX(Vöruskrá!O:O,MATCH(B997,Vöruskrá!B:B,0)),0)*C997/100000,""))</f>
        <v>3.2000000000000001E-2</v>
      </c>
      <c r="M997" s="229">
        <f>IF(OR(B997="",C997=""),"",IFERROR(IFERROR(INDEX(Vöruskrá!P:P,MATCH(B997,Vöruskrá!B:B,0)),0)*C997/100000,""))</f>
        <v>0</v>
      </c>
      <c r="N997" s="229">
        <f>IF(OR(B997="",C997=""),"",IFERROR(IFERROR(INDEX(Vöruskrá!Q:Q,MATCH(B997,Vöruskrá!B:B,0)),0)*C997/100000,""))</f>
        <v>1.0500000000000001E-2</v>
      </c>
      <c r="O997" s="230">
        <f>IF(OR(B997="",C997=""),"",IFERROR(C997/1000*IFERROR(INDEX(Vöruskrá!R:R,MATCH(B997,Vöruskrá!B:B,0)),0)/1000,""))</f>
        <v>0</v>
      </c>
      <c r="P997" s="231"/>
    </row>
    <row r="998" spans="1:16">
      <c r="A998" s="233"/>
      <c r="B998" s="233" t="s">
        <v>299</v>
      </c>
      <c r="C998" s="234">
        <v>1000</v>
      </c>
      <c r="D998" s="228" t="str">
        <f>IF(B998="","",IFERROR(INDEX(Vöruskrá!F:F,MATCH(B998,Vöruskrá!B:B,0)),""))</f>
        <v>Salt (salt, kekkjavarnarefni E535, lyftiefni E500).</v>
      </c>
      <c r="E998" s="228" t="str">
        <f>IF(B998="","",IFERROR(IF(INDEX(Vöruskrá!G:G,MATCH(B998,Vöruskrá!B:B,0))="","Engir skráðir",INDEX(Vöruskrá!G:G,MATCH(B998,Vöruskrá!B:B,0))),"Engir skráðir"))</f>
        <v>Engir skráðir</v>
      </c>
      <c r="F998" s="228" t="str">
        <f>IF(B998="","",IFERROR(INDEX(Vöruskrá!H:H,MATCH(B998,Vöruskrá!B:B,0)),""))</f>
        <v>Framleitt á svæði þar sem unnið er með mjólk, glúten, egg, sesam, sellerí, soja og sinnep.</v>
      </c>
      <c r="G998" s="229">
        <f>IF(OR(B998="",C998=""),"",IFERROR(IFERROR(INDEX(Vöruskrá!J:J,MATCH(B998,Vöruskrá!B:B,0)),0)*C998/100000,""))</f>
        <v>0</v>
      </c>
      <c r="H998" s="229">
        <f>IF(OR(B998="",C998=""),"",IFERROR(IFERROR(INDEX(Vöruskrá!K:K,MATCH(B998,Vöruskrá!B:B,0)),0)*C998/100000,""))</f>
        <v>0</v>
      </c>
      <c r="I998" s="229">
        <f>IF(OR(B998="",C998=""),"",IFERROR(IFERROR(INDEX(Vöruskrá!L:L,MATCH(B998,Vöruskrá!B:B,0)),0)*C998/100000,""))</f>
        <v>0</v>
      </c>
      <c r="J998" s="229">
        <f>IF(OR(B998="",C998=""),"",IFERROR(IFERROR(INDEX(Vöruskrá!M:M,MATCH(B998,Vöruskrá!B:B,0)),0)*C998/100000,""))</f>
        <v>0</v>
      </c>
      <c r="K998" s="229">
        <f>IF(OR(B998="",C998=""),"",IFERROR(IFERROR(INDEX(Vöruskrá!N:N,MATCH(B998,Vöruskrá!B:B,0)),0)*C998/100000,""))</f>
        <v>0</v>
      </c>
      <c r="L998" s="229">
        <f>IF(OR(B998="",C998=""),"",IFERROR(IFERROR(INDEX(Vöruskrá!O:O,MATCH(B998,Vöruskrá!B:B,0)),0)*C998/100000,""))</f>
        <v>0</v>
      </c>
      <c r="M998" s="229">
        <f>IF(OR(B998="",C998=""),"",IFERROR(IFERROR(INDEX(Vöruskrá!P:P,MATCH(B998,Vöruskrá!B:B,0)),0)*C998/100000,""))</f>
        <v>1</v>
      </c>
      <c r="N998" s="229">
        <f>IF(OR(B998="",C998=""),"",IFERROR(IFERROR(INDEX(Vöruskrá!Q:Q,MATCH(B998,Vöruskrá!B:B,0)),0)*C998/100000,""))</f>
        <v>0</v>
      </c>
      <c r="O998" s="230">
        <f>IF(OR(B998="",C998=""),"",IFERROR(C998/1000*IFERROR(INDEX(Vöruskrá!R:R,MATCH(B998,Vöruskrá!B:B,0)),0)/1000,""))</f>
        <v>0</v>
      </c>
      <c r="P998" s="233"/>
    </row>
    <row r="999" spans="1:16">
      <c r="A999" s="231"/>
      <c r="B999" s="231" t="s">
        <v>819</v>
      </c>
      <c r="C999" s="232">
        <v>500</v>
      </c>
      <c r="D999" s="228" t="str">
        <f>IF(B999="","",IFERROR(INDEX(Vöruskrá!F:F,MATCH(B999,Vöruskrá!B:B,0)),""))</f>
        <v>Svartur pipar 100% (Piper nigrum), hitaþurrkað.</v>
      </c>
      <c r="E999" s="228" t="str">
        <f>IF(B999="","",IFERROR(IF(INDEX(Vöruskrá!G:G,MATCH(B999,Vöruskrá!B:B,0))="","Engir skráðir",INDEX(Vöruskrá!G:G,MATCH(B999,Vöruskrá!B:B,0))),"Engir skráðir"))</f>
        <v>Engir skráðir</v>
      </c>
      <c r="F999" s="228" t="str">
        <f>IF(B999="","",IFERROR(INDEX(Vöruskrá!H:H,MATCH(B999,Vöruskrá!B:B,0)),""))</f>
        <v>Framleitt á svæði þar sem unnið er með glúten, fisk, krabbadýr, lindýr, mjólk, soja, sellerí, sinnep og sesam.</v>
      </c>
      <c r="G999" s="229">
        <f>IF(OR(B999="",C999=""),"",IFERROR(IFERROR(INDEX(Vöruskrá!J:J,MATCH(B999,Vöruskrá!B:B,0)),0)*C999/100000,""))</f>
        <v>1.93</v>
      </c>
      <c r="H999" s="229">
        <f>IF(OR(B999="",C999=""),"",IFERROR(IFERROR(INDEX(Vöruskrá!K:K,MATCH(B999,Vöruskrá!B:B,0)),0)*C999/100000,""))</f>
        <v>1.6500000000000001E-2</v>
      </c>
      <c r="I999" s="229">
        <f>IF(OR(B999="",C999=""),"",IFERROR(IFERROR(INDEX(Vöruskrá!L:L,MATCH(B999,Vöruskrá!B:B,0)),0)*C999/100000,""))</f>
        <v>5.0000000000000001E-3</v>
      </c>
      <c r="J999" s="229">
        <f>IF(OR(B999="",C999=""),"",IFERROR(IFERROR(INDEX(Vöruskrá!M:M,MATCH(B999,Vöruskrá!B:B,0)),0)*C999/100000,""))</f>
        <v>0.32500000000000001</v>
      </c>
      <c r="K999" s="229">
        <f>IF(OR(B999="",C999=""),"",IFERROR(IFERROR(INDEX(Vöruskrá!N:N,MATCH(B999,Vöruskrá!B:B,0)),0)*C999/100000,""))</f>
        <v>3.0000000000000001E-3</v>
      </c>
      <c r="L999" s="229">
        <f>IF(OR(B999="",C999=""),"",IFERROR(IFERROR(INDEX(Vöruskrá!O:O,MATCH(B999,Vöruskrá!B:B,0)),0)*C999/100000,""))</f>
        <v>5.5E-2</v>
      </c>
      <c r="M999" s="229">
        <f>IF(OR(B999="",C999=""),"",IFERROR(IFERROR(INDEX(Vöruskrá!P:P,MATCH(B999,Vöruskrá!B:B,0)),0)*C999/100000,""))</f>
        <v>5.0000000000000001E-4</v>
      </c>
      <c r="N999" s="229">
        <f>IF(OR(B999="",C999=""),"",IFERROR(IFERROR(INDEX(Vöruskrá!Q:Q,MATCH(B999,Vöruskrá!B:B,0)),0)*C999/100000,""))</f>
        <v>0</v>
      </c>
      <c r="O999" s="230">
        <f>IF(OR(B999="",C999=""),"",IFERROR(C999/1000*IFERROR(INDEX(Vöruskrá!R:R,MATCH(B999,Vöruskrá!B:B,0)),0)/1000,""))</f>
        <v>0</v>
      </c>
      <c r="P999" s="231"/>
    </row>
    <row r="1000" spans="1:16">
      <c r="A1000" s="235" t="s">
        <v>1130</v>
      </c>
      <c r="B1000" s="235"/>
      <c r="C1000" s="236"/>
      <c r="D1000" s="235" t="str">
        <f>_xlfn.TEXTJOIN(" | ",TRUE,D1001:D1003)</f>
        <v>**Mjólk**, jógúrtgerlar. | Þykktur sítrónusafi, vatn. | Hvítlaukur 95%, repjuolía 4%, mjólkursýra (E270) 1%.</v>
      </c>
      <c r="E1000" s="235" t="str" cm="1">
        <f t="array" ref="E1000">IFERROR(_xlfn.TEXTJOIN(", ",TRUE,_xlfn.UNIQUE(_xlfn._xlws.FILTER(E1001:E1003,(E1001:E1003&lt;&gt;"Engir skráðir")*(E1001:E1003&lt;&gt;"")))),"Engir skráðir")</f>
        <v>Mjólk, Súlfít</v>
      </c>
      <c r="F1000" s="235"/>
      <c r="G1000" s="237">
        <f>IFERROR(SUM(G1001:G1003)/(SUM($C$1001:$C$1003)/100000),"")</f>
        <v>68.638383838383831</v>
      </c>
      <c r="H1000" s="237">
        <f>IFERROR(SUM(H1001:H1003)/(SUM($C$1001:$C$1003)/100000),"")</f>
        <v>3.618383838383838</v>
      </c>
      <c r="I1000" s="237">
        <f>IFERROR(SUM(I1001:I1003)/(SUM($C$1001:$C$1003)/100000),"")</f>
        <v>1.9189898989898988</v>
      </c>
      <c r="J1000" s="237">
        <f>IFERROR(SUM(J1001:J1003)/(SUM($C$1001:$C$1003)/100000),"")</f>
        <v>5.5967676767676764</v>
      </c>
      <c r="K1000" s="237">
        <f>IFERROR(SUM(K1001:K1003)/(SUM($C$1001:$C$1003)/100000),"")</f>
        <v>3.2858585858585858</v>
      </c>
      <c r="L1000" s="237">
        <f>IFERROR(SUM(L1001:L1003)/(SUM($C$1001:$C$1003)/100000),"")</f>
        <v>3.259191919191919</v>
      </c>
      <c r="M1000" s="237">
        <f>IFERROR(SUM(M1001:M1003)/(SUM($C$1001:$C$1003)/100000),"")</f>
        <v>8.3434343434343444E-2</v>
      </c>
      <c r="N1000" s="237">
        <f>IFERROR(SUM(N1001:N1003)/(SUM($C$1001:$C$1003)/100000),"")</f>
        <v>0</v>
      </c>
      <c r="O1000" s="238" t="str">
        <f>IF(OR(B1000="",C1000=""),"",IFERROR(C1000/1000*IFERROR(INDEX(Vöruskrá!R:R,MATCH(B1000,Vöruskrá!B:B,0)),0)/1000,""))</f>
        <v/>
      </c>
      <c r="P1000" s="235" t="s">
        <v>3850</v>
      </c>
    </row>
    <row r="1001" spans="1:16">
      <c r="A1001" s="233"/>
      <c r="B1001" s="233" t="s">
        <v>870</v>
      </c>
      <c r="C1001" s="234">
        <v>82600</v>
      </c>
      <c r="D1001" s="228" t="str">
        <f>IF(B1001="","",IFERROR(INDEX(Vöruskrá!F:F,MATCH(B1001,Vöruskrá!B:B,0)),""))</f>
        <v>**Mjólk**, jógúrtgerlar.</v>
      </c>
      <c r="E1001" s="228" t="str">
        <f>IF(B1001="","",IFERROR(IF(INDEX(Vöruskrá!G:G,MATCH(B1001,Vöruskrá!B:B,0))="","Engir skráðir",INDEX(Vöruskrá!G:G,MATCH(B1001,Vöruskrá!B:B,0))),"Engir skráðir"))</f>
        <v>Mjólk</v>
      </c>
      <c r="F1001" s="228">
        <f>IF(B1001="","",IFERROR(INDEX(Vöruskrá!H:H,MATCH(B1001,Vöruskrá!B:B,0)),""))</f>
        <v>0</v>
      </c>
      <c r="G1001" s="229">
        <f>IF(OR(B1001="",C1001=""),"",IFERROR(IFERROR(INDEX(Vöruskrá!J:J,MATCH(B1001,Vöruskrá!B:B,0)),0)*C1001/100000,""))</f>
        <v>52.863999999999997</v>
      </c>
      <c r="H1001" s="229">
        <f>IF(OR(B1001="",C1001=""),"",IFERROR(IFERROR(INDEX(Vöruskrá!K:K,MATCH(B1001,Vöruskrá!B:B,0)),0)*C1001/100000,""))</f>
        <v>3.2214</v>
      </c>
      <c r="I1001" s="229">
        <f>IF(OR(B1001="",C1001=""),"",IFERROR(IFERROR(INDEX(Vöruskrá!L:L,MATCH(B1001,Vöruskrá!B:B,0)),0)*C1001/100000,""))</f>
        <v>1.8997999999999997</v>
      </c>
      <c r="J1001" s="229">
        <f>IF(OR(B1001="",C1001=""),"",IFERROR(IFERROR(INDEX(Vöruskrá!M:M,MATCH(B1001,Vöruskrá!B:B,0)),0)*C1001/100000,""))</f>
        <v>3.0562</v>
      </c>
      <c r="K1001" s="229">
        <f>IF(OR(B1001="",C1001=""),"",IFERROR(IFERROR(INDEX(Vöruskrá!N:N,MATCH(B1001,Vöruskrá!B:B,0)),0)*C1001/100000,""))</f>
        <v>3.0562</v>
      </c>
      <c r="L1001" s="229">
        <f>IF(OR(B1001="",C1001=""),"",IFERROR(IFERROR(INDEX(Vöruskrá!O:O,MATCH(B1001,Vöruskrá!B:B,0)),0)*C1001/100000,""))</f>
        <v>2.8083999999999998</v>
      </c>
      <c r="M1001" s="229">
        <f>IF(OR(B1001="",C1001=""),"",IFERROR(IFERROR(INDEX(Vöruskrá!P:P,MATCH(B1001,Vöruskrá!B:B,0)),0)*C1001/100000,""))</f>
        <v>8.2600000000000007E-2</v>
      </c>
      <c r="N1001" s="229">
        <f>IF(OR(B1001="",C1001=""),"",IFERROR(IFERROR(INDEX(Vöruskrá!Q:Q,MATCH(B1001,Vöruskrá!B:B,0)),0)*C1001/100000,""))</f>
        <v>0</v>
      </c>
      <c r="O1001" s="230">
        <f>IF(OR(B1001="",C1001=""),"",IFERROR(C1001/1000*IFERROR(INDEX(Vöruskrá!R:R,MATCH(B1001,Vöruskrá!B:B,0)),0)/1000,""))</f>
        <v>0</v>
      </c>
      <c r="P1001" s="233"/>
    </row>
    <row r="1002" spans="1:16">
      <c r="A1002" s="231"/>
      <c r="B1002" s="231" t="s">
        <v>833</v>
      </c>
      <c r="C1002" s="232">
        <v>8200</v>
      </c>
      <c r="D1002" s="228" t="str">
        <f>IF(B1002="","",IFERROR(INDEX(Vöruskrá!F:F,MATCH(B1002,Vöruskrá!B:B,0)),""))</f>
        <v>Þykktur sítrónusafi, vatn.</v>
      </c>
      <c r="E1002" s="228" t="str">
        <f>IF(B1002="","",IFERROR(IF(INDEX(Vöruskrá!G:G,MATCH(B1002,Vöruskrá!B:B,0))="","Engir skráðir",INDEX(Vöruskrá!G:G,MATCH(B1002,Vöruskrá!B:B,0))),"Engir skráðir"))</f>
        <v>Engir skráðir</v>
      </c>
      <c r="F1002" s="228">
        <f>IF(B1002="","",IFERROR(INDEX(Vöruskrá!H:H,MATCH(B1002,Vöruskrá!B:B,0)),""))</f>
        <v>0</v>
      </c>
      <c r="G1002" s="229">
        <f>IF(OR(B1002="",C1002=""),"",IFERROR(IFERROR(INDEX(Vöruskrá!J:J,MATCH(B1002,Vöruskrá!B:B,0)),0)*C1002/100000,""))</f>
        <v>2.5419999999999998</v>
      </c>
      <c r="H1002" s="229">
        <f>IF(OR(B1002="",C1002=""),"",IFERROR(IFERROR(INDEX(Vöruskrá!K:K,MATCH(B1002,Vöruskrá!B:B,0)),0)*C1002/100000,""))</f>
        <v>1.6400000000000001E-2</v>
      </c>
      <c r="I1002" s="229">
        <f>IF(OR(B1002="",C1002=""),"",IFERROR(IFERROR(INDEX(Vöruskrá!L:L,MATCH(B1002,Vöruskrá!B:B,0)),0)*C1002/100000,""))</f>
        <v>0</v>
      </c>
      <c r="J1002" s="229">
        <f>IF(OR(B1002="",C1002=""),"",IFERROR(IFERROR(INDEX(Vöruskrá!M:M,MATCH(B1002,Vöruskrá!B:B,0)),0)*C1002/100000,""))</f>
        <v>0.56579999999999997</v>
      </c>
      <c r="K1002" s="229">
        <f>IF(OR(B1002="",C1002=""),"",IFERROR(IFERROR(INDEX(Vöruskrá!N:N,MATCH(B1002,Vöruskrá!B:B,0)),0)*C1002/100000,""))</f>
        <v>0.1968</v>
      </c>
      <c r="L1002" s="229">
        <f>IF(OR(B1002="",C1002=""),"",IFERROR(IFERROR(INDEX(Vöruskrá!O:O,MATCH(B1002,Vöruskrá!B:B,0)),0)*C1002/100000,""))</f>
        <v>0</v>
      </c>
      <c r="M1002" s="229">
        <f>IF(OR(B1002="",C1002=""),"",IFERROR(IFERROR(INDEX(Vöruskrá!P:P,MATCH(B1002,Vöruskrá!B:B,0)),0)*C1002/100000,""))</f>
        <v>0</v>
      </c>
      <c r="N1002" s="229">
        <f>IF(OR(B1002="",C1002=""),"",IFERROR(IFERROR(INDEX(Vöruskrá!Q:Q,MATCH(B1002,Vöruskrá!B:B,0)),0)*C1002/100000,""))</f>
        <v>0</v>
      </c>
      <c r="O1002" s="230">
        <f>IF(OR(B1002="",C1002=""),"",IFERROR(C1002/1000*IFERROR(INDEX(Vöruskrá!R:R,MATCH(B1002,Vöruskrá!B:B,0)),0)/1000,""))</f>
        <v>0</v>
      </c>
      <c r="P1002" s="231"/>
    </row>
    <row r="1003" spans="1:16">
      <c r="A1003" s="233"/>
      <c r="B1003" s="233" t="s">
        <v>574</v>
      </c>
      <c r="C1003" s="234">
        <v>8200</v>
      </c>
      <c r="D1003" s="228" t="str">
        <f>IF(B1003="","",IFERROR(INDEX(Vöruskrá!F:F,MATCH(B1003,Vöruskrá!B:B,0)),""))</f>
        <v>Hvítlaukur 95%, repjuolía 4%, mjólkursýra (E270) 1%.</v>
      </c>
      <c r="E1003" s="228" t="str">
        <f>IF(B1003="","",IFERROR(IF(INDEX(Vöruskrá!G:G,MATCH(B1003,Vöruskrá!B:B,0))="","Engir skráðir",INDEX(Vöruskrá!G:G,MATCH(B1003,Vöruskrá!B:B,0))),"Engir skráðir"))</f>
        <v>Súlfít</v>
      </c>
      <c r="F1003" s="228">
        <f>IF(B1003="","",IFERROR(INDEX(Vöruskrá!H:H,MATCH(B1003,Vöruskrá!B:B,0)),""))</f>
        <v>0</v>
      </c>
      <c r="G1003" s="229">
        <f>IF(OR(B1003="",C1003=""),"",IFERROR(IFERROR(INDEX(Vöruskrá!J:J,MATCH(B1003,Vöruskrá!B:B,0)),0)*C1003/100000,""))</f>
        <v>12.545999999999999</v>
      </c>
      <c r="H1003" s="229">
        <f>IF(OR(B1003="",C1003=""),"",IFERROR(IFERROR(INDEX(Vöruskrá!K:K,MATCH(B1003,Vöruskrá!B:B,0)),0)*C1003/100000,""))</f>
        <v>0.34439999999999998</v>
      </c>
      <c r="I1003" s="229">
        <f>IF(OR(B1003="",C1003=""),"",IFERROR(IFERROR(INDEX(Vöruskrá!L:L,MATCH(B1003,Vöruskrá!B:B,0)),0)*C1003/100000,""))</f>
        <v>0</v>
      </c>
      <c r="J1003" s="229">
        <f>IF(OR(B1003="",C1003=""),"",IFERROR(IFERROR(INDEX(Vöruskrá!M:M,MATCH(B1003,Vöruskrá!B:B,0)),0)*C1003/100000,""))</f>
        <v>1.9188000000000001</v>
      </c>
      <c r="K1003" s="229">
        <f>IF(OR(B1003="",C1003=""),"",IFERROR(IFERROR(INDEX(Vöruskrá!N:N,MATCH(B1003,Vöruskrá!B:B,0)),0)*C1003/100000,""))</f>
        <v>0</v>
      </c>
      <c r="L1003" s="229">
        <f>IF(OR(B1003="",C1003=""),"",IFERROR(IFERROR(INDEX(Vöruskrá!O:O,MATCH(B1003,Vöruskrá!B:B,0)),0)*C1003/100000,""))</f>
        <v>0.41820000000000002</v>
      </c>
      <c r="M1003" s="229">
        <f>IF(OR(B1003="",C1003=""),"",IFERROR(IFERROR(INDEX(Vöruskrá!P:P,MATCH(B1003,Vöruskrá!B:B,0)),0)*C1003/100000,""))</f>
        <v>0</v>
      </c>
      <c r="N1003" s="229">
        <f>IF(OR(B1003="",C1003=""),"",IFERROR(IFERROR(INDEX(Vöruskrá!Q:Q,MATCH(B1003,Vöruskrá!B:B,0)),0)*C1003/100000,""))</f>
        <v>0</v>
      </c>
      <c r="O1003" s="230">
        <f>IF(OR(B1003="",C1003=""),"",IFERROR(C1003/1000*IFERROR(INDEX(Vöruskrá!R:R,MATCH(B1003,Vöruskrá!B:B,0)),0)/1000,""))</f>
        <v>0</v>
      </c>
      <c r="P1003" s="233"/>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3625</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3620</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3620</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3620</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3626</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f>IF(F160="","",IFERROR(INDEX(Réttabanki!Q:Q,MATCH(F160,Réttabanki!A:A,0)),IFERROR(INDEX(Réttabanki!Q:Q,MATCH(F160,Réttabanki!B:B,0)),"")))</f>
        <v>0</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R2:R2001 U2:U2001 X2:X2001 AA2:AA2001 AD2:AD2001 AG2:AG2001 AJ2:AJ2001 AM2:AM2001 AP2:AP2001 AS2:AS2001 AV2:AV2001 AY2:AY2001 BB2:BB2001 BE2:BE2001 BH2:BH2001 BK2:BK2001 I2:I2001 L2:L2001 O2:O2001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21</v>
      </c>
      <c r="B29" t="s">
        <v>3597</v>
      </c>
    </row>
    <row r="30" spans="1:2" ht="15" customHeight="1">
      <c r="A30" t="s">
        <v>29</v>
      </c>
      <c r="B30" t="s">
        <v>3597</v>
      </c>
    </row>
    <row r="31" spans="1:2" ht="15" customHeight="1">
      <c r="A31" t="s">
        <v>36</v>
      </c>
      <c r="B31" t="s">
        <v>3597</v>
      </c>
    </row>
    <row r="32" spans="1:2" ht="15" customHeight="1">
      <c r="A32" t="s">
        <v>43</v>
      </c>
      <c r="B32" t="s">
        <v>3597</v>
      </c>
    </row>
    <row r="33" spans="1:2" ht="15" customHeight="1">
      <c r="A33" t="s">
        <v>51</v>
      </c>
      <c r="B33" t="s">
        <v>3597</v>
      </c>
    </row>
    <row r="34" spans="1:2" ht="15" customHeight="1">
      <c r="A34" t="s">
        <v>57</v>
      </c>
      <c r="B34" t="s">
        <v>3597</v>
      </c>
    </row>
    <row r="35" spans="1:2" ht="15" customHeight="1">
      <c r="A35" t="s">
        <v>63</v>
      </c>
      <c r="B35" t="s">
        <v>3597</v>
      </c>
    </row>
    <row r="36" spans="1:2" ht="15" customHeight="1">
      <c r="A36" t="s">
        <v>69</v>
      </c>
      <c r="B36" t="s">
        <v>3597</v>
      </c>
    </row>
    <row r="37" spans="1:2" ht="15" customHeight="1">
      <c r="A37" t="s">
        <v>76</v>
      </c>
      <c r="B37" t="s">
        <v>3597</v>
      </c>
    </row>
    <row r="38" spans="1:2" ht="15" customHeight="1">
      <c r="A38" t="s">
        <v>82</v>
      </c>
      <c r="B38" t="s">
        <v>3597</v>
      </c>
    </row>
    <row r="39" spans="1:2" ht="15" customHeight="1">
      <c r="A39" t="s">
        <v>87</v>
      </c>
      <c r="B39" t="s">
        <v>3597</v>
      </c>
    </row>
    <row r="40" spans="1:2" ht="15" customHeight="1">
      <c r="A40" t="s">
        <v>95</v>
      </c>
      <c r="B40" t="s">
        <v>3597</v>
      </c>
    </row>
    <row r="41" spans="1:2" ht="15" customHeight="1">
      <c r="A41" t="s">
        <v>102</v>
      </c>
      <c r="B41" t="s">
        <v>3597</v>
      </c>
    </row>
    <row r="42" spans="1:2" ht="15" customHeight="1">
      <c r="A42" t="s">
        <v>109</v>
      </c>
      <c r="B42" t="s">
        <v>3597</v>
      </c>
    </row>
    <row r="43" spans="1:2" ht="15" customHeight="1">
      <c r="A43" t="s">
        <v>116</v>
      </c>
      <c r="B43" t="s">
        <v>3597</v>
      </c>
    </row>
    <row r="44" spans="1:2" ht="15" customHeight="1">
      <c r="A44" t="s">
        <v>124</v>
      </c>
      <c r="B44" t="s">
        <v>3597</v>
      </c>
    </row>
    <row r="45" spans="1:2" ht="15" customHeight="1">
      <c r="A45" t="s">
        <v>131</v>
      </c>
      <c r="B45" t="s">
        <v>3597</v>
      </c>
    </row>
    <row r="46" spans="1:2" ht="15" customHeight="1">
      <c r="A46" t="s">
        <v>138</v>
      </c>
      <c r="B46" t="s">
        <v>3597</v>
      </c>
    </row>
    <row r="47" spans="1:2" ht="15" customHeight="1">
      <c r="A47" t="s">
        <v>146</v>
      </c>
      <c r="B47" t="s">
        <v>3597</v>
      </c>
    </row>
    <row r="48" spans="1:2" ht="15" customHeight="1">
      <c r="A48" t="s">
        <v>152</v>
      </c>
      <c r="B48" t="s">
        <v>3597</v>
      </c>
    </row>
    <row r="49" spans="1:2" ht="15" customHeight="1">
      <c r="A49" t="s">
        <v>159</v>
      </c>
      <c r="B49" t="s">
        <v>3597</v>
      </c>
    </row>
    <row r="50" spans="1:2" ht="15" customHeight="1">
      <c r="A50" t="s">
        <v>165</v>
      </c>
      <c r="B50" t="s">
        <v>3597</v>
      </c>
    </row>
    <row r="51" spans="1:2" ht="15" customHeight="1">
      <c r="A51" t="s">
        <v>170</v>
      </c>
      <c r="B51" t="s">
        <v>3597</v>
      </c>
    </row>
    <row r="52" spans="1:2" ht="15" customHeight="1">
      <c r="A52" t="s">
        <v>176</v>
      </c>
      <c r="B52" t="s">
        <v>3597</v>
      </c>
    </row>
    <row r="53" spans="1:2" ht="15" customHeight="1">
      <c r="A53" t="s">
        <v>182</v>
      </c>
      <c r="B53" t="s">
        <v>3597</v>
      </c>
    </row>
    <row r="54" spans="1:2" ht="15" customHeight="1">
      <c r="A54" t="s">
        <v>188</v>
      </c>
      <c r="B54" t="s">
        <v>3597</v>
      </c>
    </row>
    <row r="55" spans="1:2" ht="15" customHeight="1">
      <c r="A55" t="s">
        <v>196</v>
      </c>
      <c r="B55" t="s">
        <v>3597</v>
      </c>
    </row>
    <row r="56" spans="1:2" ht="15" customHeight="1">
      <c r="A56" t="s">
        <v>203</v>
      </c>
      <c r="B56" t="s">
        <v>3597</v>
      </c>
    </row>
    <row r="57" spans="1:2" ht="15" customHeight="1">
      <c r="A57" t="s">
        <v>210</v>
      </c>
      <c r="B57" t="s">
        <v>3597</v>
      </c>
    </row>
    <row r="58" spans="1:2" ht="15" customHeight="1">
      <c r="A58" t="s">
        <v>216</v>
      </c>
      <c r="B58" t="s">
        <v>3597</v>
      </c>
    </row>
    <row r="59" spans="1:2" ht="15" customHeight="1">
      <c r="A59" t="s">
        <v>222</v>
      </c>
      <c r="B59" t="s">
        <v>3597</v>
      </c>
    </row>
    <row r="60" spans="1:2" ht="15" customHeight="1">
      <c r="A60" t="s">
        <v>227</v>
      </c>
      <c r="B60" t="s">
        <v>3597</v>
      </c>
    </row>
    <row r="61" spans="1:2" ht="15" customHeight="1">
      <c r="A61" t="s">
        <v>234</v>
      </c>
      <c r="B61" t="s">
        <v>3597</v>
      </c>
    </row>
    <row r="62" spans="1:2" ht="15" customHeight="1">
      <c r="A62" t="s">
        <v>241</v>
      </c>
      <c r="B62" t="s">
        <v>3597</v>
      </c>
    </row>
    <row r="63" spans="1:2" ht="15" customHeight="1">
      <c r="A63" t="s">
        <v>247</v>
      </c>
      <c r="B63" t="s">
        <v>3597</v>
      </c>
    </row>
    <row r="64" spans="1:2" ht="15" customHeight="1">
      <c r="A64" t="s">
        <v>256</v>
      </c>
      <c r="B64" t="s">
        <v>3597</v>
      </c>
    </row>
    <row r="65" spans="1:2" ht="15" customHeight="1">
      <c r="A65" t="s">
        <v>264</v>
      </c>
      <c r="B65" t="s">
        <v>3597</v>
      </c>
    </row>
    <row r="66" spans="1:2" ht="15" customHeight="1">
      <c r="A66" t="s">
        <v>270</v>
      </c>
      <c r="B66" t="s">
        <v>3597</v>
      </c>
    </row>
    <row r="67" spans="1:2" ht="15" customHeight="1">
      <c r="A67" t="s">
        <v>276</v>
      </c>
      <c r="B67" t="s">
        <v>3597</v>
      </c>
    </row>
    <row r="68" spans="1:2" ht="15" customHeight="1">
      <c r="A68" t="s">
        <v>283</v>
      </c>
      <c r="B68" t="s">
        <v>3597</v>
      </c>
    </row>
    <row r="69" spans="1:2" ht="15" customHeight="1">
      <c r="A69" t="s">
        <v>288</v>
      </c>
      <c r="B69" t="s">
        <v>3597</v>
      </c>
    </row>
    <row r="70" spans="1:2" ht="15" customHeight="1">
      <c r="A70" t="s">
        <v>293</v>
      </c>
      <c r="B70" t="s">
        <v>3597</v>
      </c>
    </row>
    <row r="71" spans="1:2" ht="15" customHeight="1">
      <c r="A71" t="s">
        <v>299</v>
      </c>
      <c r="B71" t="s">
        <v>3597</v>
      </c>
    </row>
    <row r="72" spans="1:2" ht="15" customHeight="1">
      <c r="A72" t="s">
        <v>307</v>
      </c>
      <c r="B72" t="s">
        <v>3597</v>
      </c>
    </row>
    <row r="73" spans="1:2" ht="15" customHeight="1">
      <c r="A73" t="s">
        <v>315</v>
      </c>
      <c r="B73" t="s">
        <v>3597</v>
      </c>
    </row>
    <row r="74" spans="1:2" ht="15" customHeight="1">
      <c r="A74" t="s">
        <v>320</v>
      </c>
      <c r="B74" t="s">
        <v>3597</v>
      </c>
    </row>
    <row r="75" spans="1:2" ht="15" customHeight="1">
      <c r="A75" t="s">
        <v>326</v>
      </c>
      <c r="B75" t="s">
        <v>3597</v>
      </c>
    </row>
    <row r="76" spans="1:2" ht="15" customHeight="1">
      <c r="A76" t="s">
        <v>330</v>
      </c>
      <c r="B76" t="s">
        <v>3597</v>
      </c>
    </row>
    <row r="77" spans="1:2" ht="15" customHeight="1">
      <c r="A77" t="s">
        <v>335</v>
      </c>
      <c r="B77" t="s">
        <v>3597</v>
      </c>
    </row>
    <row r="78" spans="1:2" ht="15" customHeight="1">
      <c r="A78" t="s">
        <v>341</v>
      </c>
      <c r="B78" t="s">
        <v>3597</v>
      </c>
    </row>
    <row r="79" spans="1:2" ht="15" customHeight="1">
      <c r="A79" t="s">
        <v>347</v>
      </c>
      <c r="B79" t="s">
        <v>3597</v>
      </c>
    </row>
    <row r="80" spans="1:2" ht="15" customHeight="1">
      <c r="A80" t="s">
        <v>349</v>
      </c>
      <c r="B80" t="s">
        <v>3597</v>
      </c>
    </row>
    <row r="81" spans="1:2" ht="15" customHeight="1">
      <c r="A81" t="s">
        <v>355</v>
      </c>
      <c r="B81" t="s">
        <v>3597</v>
      </c>
    </row>
    <row r="82" spans="1:2" ht="15" customHeight="1">
      <c r="A82" t="s">
        <v>363</v>
      </c>
      <c r="B82" t="s">
        <v>3597</v>
      </c>
    </row>
    <row r="83" spans="1:2" ht="15" customHeight="1">
      <c r="A83" t="s">
        <v>369</v>
      </c>
      <c r="B83" t="s">
        <v>3597</v>
      </c>
    </row>
    <row r="84" spans="1:2" ht="15" customHeight="1">
      <c r="A84" t="s">
        <v>376</v>
      </c>
      <c r="B84" t="s">
        <v>3597</v>
      </c>
    </row>
    <row r="85" spans="1:2" ht="15" customHeight="1">
      <c r="A85" t="s">
        <v>381</v>
      </c>
      <c r="B85" t="s">
        <v>3597</v>
      </c>
    </row>
    <row r="86" spans="1:2" ht="15" customHeight="1">
      <c r="A86" t="s">
        <v>388</v>
      </c>
      <c r="B86" t="s">
        <v>3597</v>
      </c>
    </row>
    <row r="87" spans="1:2" ht="15" customHeight="1">
      <c r="A87" t="s">
        <v>394</v>
      </c>
      <c r="B87" t="s">
        <v>3597</v>
      </c>
    </row>
    <row r="88" spans="1:2" ht="15" customHeight="1">
      <c r="A88" t="s">
        <v>400</v>
      </c>
      <c r="B88" t="s">
        <v>3597</v>
      </c>
    </row>
    <row r="89" spans="1:2" ht="15" customHeight="1">
      <c r="A89" t="s">
        <v>407</v>
      </c>
      <c r="B89" t="s">
        <v>3597</v>
      </c>
    </row>
    <row r="90" spans="1:2" ht="15" customHeight="1">
      <c r="A90" t="s">
        <v>413</v>
      </c>
      <c r="B90" t="s">
        <v>3597</v>
      </c>
    </row>
    <row r="91" spans="1:2" ht="15" customHeight="1">
      <c r="A91" t="s">
        <v>420</v>
      </c>
      <c r="B91" t="s">
        <v>3597</v>
      </c>
    </row>
    <row r="92" spans="1:2" ht="15" customHeight="1">
      <c r="A92" t="s">
        <v>424</v>
      </c>
      <c r="B92" t="s">
        <v>3597</v>
      </c>
    </row>
    <row r="93" spans="1:2" ht="15" customHeight="1">
      <c r="A93" t="s">
        <v>428</v>
      </c>
      <c r="B93" t="s">
        <v>3597</v>
      </c>
    </row>
    <row r="94" spans="1:2" ht="15" customHeight="1">
      <c r="A94" t="s">
        <v>434</v>
      </c>
      <c r="B94" t="s">
        <v>3597</v>
      </c>
    </row>
    <row r="95" spans="1:2" ht="15" customHeight="1">
      <c r="A95" t="s">
        <v>440</v>
      </c>
      <c r="B95" t="s">
        <v>3597</v>
      </c>
    </row>
    <row r="96" spans="1:2" ht="15" customHeight="1">
      <c r="A96" t="s">
        <v>445</v>
      </c>
      <c r="B96" t="s">
        <v>3597</v>
      </c>
    </row>
    <row r="97" spans="1:2" ht="15" customHeight="1">
      <c r="A97" t="s">
        <v>452</v>
      </c>
      <c r="B97" t="s">
        <v>3597</v>
      </c>
    </row>
    <row r="98" spans="1:2" ht="15" customHeight="1">
      <c r="A98" t="s">
        <v>457</v>
      </c>
      <c r="B98" t="s">
        <v>3597</v>
      </c>
    </row>
    <row r="99" spans="1:2" ht="15" customHeight="1">
      <c r="A99" t="s">
        <v>463</v>
      </c>
      <c r="B99" t="s">
        <v>3597</v>
      </c>
    </row>
    <row r="100" spans="1:2" ht="15" customHeight="1">
      <c r="A100" t="s">
        <v>471</v>
      </c>
      <c r="B100" t="s">
        <v>3597</v>
      </c>
    </row>
    <row r="101" spans="1:2" ht="15" customHeight="1">
      <c r="A101" t="s">
        <v>477</v>
      </c>
      <c r="B101" t="s">
        <v>3597</v>
      </c>
    </row>
    <row r="102" spans="1:2" ht="15" customHeight="1">
      <c r="A102" t="s">
        <v>483</v>
      </c>
      <c r="B102" t="s">
        <v>3597</v>
      </c>
    </row>
    <row r="103" spans="1:2" ht="15" customHeight="1">
      <c r="A103" t="s">
        <v>489</v>
      </c>
      <c r="B103" t="s">
        <v>3597</v>
      </c>
    </row>
    <row r="104" spans="1:2" ht="15" customHeight="1">
      <c r="A104" t="s">
        <v>494</v>
      </c>
      <c r="B104" t="s">
        <v>3597</v>
      </c>
    </row>
    <row r="105" spans="1:2" ht="15" customHeight="1">
      <c r="A105" t="s">
        <v>498</v>
      </c>
      <c r="B105" t="s">
        <v>3597</v>
      </c>
    </row>
    <row r="106" spans="1:2" ht="15" customHeight="1">
      <c r="A106" t="s">
        <v>504</v>
      </c>
      <c r="B106" t="s">
        <v>3597</v>
      </c>
    </row>
    <row r="107" spans="1:2" ht="15" customHeight="1">
      <c r="A107" t="s">
        <v>510</v>
      </c>
      <c r="B107" t="s">
        <v>3597</v>
      </c>
    </row>
    <row r="108" spans="1:2" ht="15" customHeight="1">
      <c r="A108" t="s">
        <v>517</v>
      </c>
      <c r="B108" t="s">
        <v>3597</v>
      </c>
    </row>
    <row r="109" spans="1:2" ht="15" customHeight="1">
      <c r="A109" t="s">
        <v>522</v>
      </c>
      <c r="B109" t="s">
        <v>3597</v>
      </c>
    </row>
    <row r="110" spans="1:2" ht="15" customHeight="1">
      <c r="A110" t="s">
        <v>527</v>
      </c>
      <c r="B110" t="s">
        <v>3597</v>
      </c>
    </row>
    <row r="111" spans="1:2" ht="15" customHeight="1">
      <c r="A111" t="s">
        <v>534</v>
      </c>
      <c r="B111" t="s">
        <v>3597</v>
      </c>
    </row>
    <row r="112" spans="1:2" ht="15" customHeight="1">
      <c r="A112" t="s">
        <v>542</v>
      </c>
      <c r="B112" t="s">
        <v>3597</v>
      </c>
    </row>
    <row r="113" spans="1:2" ht="15" customHeight="1">
      <c r="A113" t="s">
        <v>547</v>
      </c>
      <c r="B113" t="s">
        <v>3597</v>
      </c>
    </row>
    <row r="114" spans="1:2" ht="15" customHeight="1">
      <c r="A114" t="s">
        <v>553</v>
      </c>
      <c r="B114" t="s">
        <v>3597</v>
      </c>
    </row>
    <row r="115" spans="1:2" ht="15" customHeight="1">
      <c r="A115" t="s">
        <v>558</v>
      </c>
      <c r="B115" t="s">
        <v>3597</v>
      </c>
    </row>
    <row r="116" spans="1:2" ht="15" customHeight="1">
      <c r="A116" t="s">
        <v>564</v>
      </c>
      <c r="B116" t="s">
        <v>3597</v>
      </c>
    </row>
    <row r="117" spans="1:2" ht="15" customHeight="1">
      <c r="A117" t="s">
        <v>568</v>
      </c>
      <c r="B117" t="s">
        <v>3597</v>
      </c>
    </row>
    <row r="118" spans="1:2" ht="15" customHeight="1">
      <c r="A118" t="s">
        <v>574</v>
      </c>
      <c r="B118" t="s">
        <v>3597</v>
      </c>
    </row>
    <row r="119" spans="1:2" ht="15" customHeight="1">
      <c r="A119" t="s">
        <v>581</v>
      </c>
      <c r="B119" t="s">
        <v>3597</v>
      </c>
    </row>
    <row r="120" spans="1:2" ht="15" customHeight="1">
      <c r="A120" t="s">
        <v>586</v>
      </c>
      <c r="B120" t="s">
        <v>3597</v>
      </c>
    </row>
    <row r="121" spans="1:2" ht="15" customHeight="1">
      <c r="A121" t="s">
        <v>591</v>
      </c>
      <c r="B121" t="s">
        <v>3597</v>
      </c>
    </row>
    <row r="122" spans="1:2" ht="15" customHeight="1">
      <c r="A122" t="s">
        <v>596</v>
      </c>
      <c r="B122" t="s">
        <v>3597</v>
      </c>
    </row>
    <row r="123" spans="1:2" ht="15" customHeight="1">
      <c r="A123" t="s">
        <v>603</v>
      </c>
      <c r="B123" t="s">
        <v>3597</v>
      </c>
    </row>
    <row r="124" spans="1:2" ht="15" customHeight="1">
      <c r="A124" t="s">
        <v>609</v>
      </c>
      <c r="B124" t="s">
        <v>3597</v>
      </c>
    </row>
    <row r="125" spans="1:2" ht="15" customHeight="1">
      <c r="A125" t="s">
        <v>615</v>
      </c>
      <c r="B125" t="s">
        <v>3597</v>
      </c>
    </row>
    <row r="126" spans="1:2" ht="15" customHeight="1">
      <c r="A126" t="s">
        <v>620</v>
      </c>
      <c r="B126" t="s">
        <v>3597</v>
      </c>
    </row>
    <row r="127" spans="1:2" ht="15" customHeight="1">
      <c r="A127" t="s">
        <v>627</v>
      </c>
      <c r="B127" t="s">
        <v>3597</v>
      </c>
    </row>
    <row r="128" spans="1:2" ht="15" customHeight="1">
      <c r="A128" t="s">
        <v>633</v>
      </c>
      <c r="B128" t="s">
        <v>3597</v>
      </c>
    </row>
    <row r="129" spans="1:2" ht="15" customHeight="1">
      <c r="A129" t="s">
        <v>639</v>
      </c>
      <c r="B129" t="s">
        <v>3597</v>
      </c>
    </row>
    <row r="130" spans="1:2" ht="15" customHeight="1">
      <c r="A130" t="s">
        <v>645</v>
      </c>
      <c r="B130" t="s">
        <v>3597</v>
      </c>
    </row>
    <row r="131" spans="1:2" ht="15" customHeight="1">
      <c r="A131" t="s">
        <v>650</v>
      </c>
      <c r="B131" t="s">
        <v>3597</v>
      </c>
    </row>
    <row r="132" spans="1:2" ht="15" customHeight="1">
      <c r="A132" t="s">
        <v>655</v>
      </c>
      <c r="B132" t="s">
        <v>3597</v>
      </c>
    </row>
    <row r="133" spans="1:2" ht="15" customHeight="1">
      <c r="A133" t="s">
        <v>661</v>
      </c>
      <c r="B133" t="s">
        <v>3597</v>
      </c>
    </row>
    <row r="134" spans="1:2" ht="15" customHeight="1">
      <c r="A134" t="s">
        <v>1352</v>
      </c>
      <c r="B134" t="s">
        <v>3597</v>
      </c>
    </row>
    <row r="135" spans="1:2" ht="15" customHeight="1">
      <c r="A135" t="s">
        <v>673</v>
      </c>
      <c r="B135" t="s">
        <v>3597</v>
      </c>
    </row>
    <row r="136" spans="1:2" ht="15" customHeight="1">
      <c r="A136" t="s">
        <v>679</v>
      </c>
      <c r="B136" t="s">
        <v>3597</v>
      </c>
    </row>
    <row r="137" spans="1:2" ht="15" customHeight="1">
      <c r="A137" t="s">
        <v>684</v>
      </c>
      <c r="B137" t="s">
        <v>3597</v>
      </c>
    </row>
    <row r="138" spans="1:2" ht="15" customHeight="1">
      <c r="A138" t="s">
        <v>688</v>
      </c>
      <c r="B138" t="s">
        <v>3597</v>
      </c>
    </row>
    <row r="139" spans="1:2" ht="15" customHeight="1">
      <c r="A139" t="s">
        <v>696</v>
      </c>
      <c r="B139" t="s">
        <v>3597</v>
      </c>
    </row>
    <row r="140" spans="1:2" ht="15" customHeight="1">
      <c r="A140" t="s">
        <v>702</v>
      </c>
      <c r="B140" t="s">
        <v>3597</v>
      </c>
    </row>
    <row r="141" spans="1:2" ht="15" customHeight="1">
      <c r="A141" t="s">
        <v>709</v>
      </c>
      <c r="B141" t="s">
        <v>3597</v>
      </c>
    </row>
    <row r="142" spans="1:2" ht="15" customHeight="1">
      <c r="A142" t="s">
        <v>712</v>
      </c>
      <c r="B142" t="s">
        <v>3597</v>
      </c>
    </row>
    <row r="143" spans="1:2" ht="15" customHeight="1">
      <c r="A143" t="s">
        <v>715</v>
      </c>
      <c r="B143" t="s">
        <v>3597</v>
      </c>
    </row>
    <row r="144" spans="1:2" ht="15" customHeight="1">
      <c r="A144" t="s">
        <v>718</v>
      </c>
      <c r="B144" t="s">
        <v>3597</v>
      </c>
    </row>
    <row r="145" spans="1:2" ht="15" customHeight="1">
      <c r="A145" t="s">
        <v>723</v>
      </c>
      <c r="B145" t="s">
        <v>3597</v>
      </c>
    </row>
    <row r="146" spans="1:2" ht="15" customHeight="1">
      <c r="A146" t="s">
        <v>728</v>
      </c>
      <c r="B146" t="s">
        <v>3597</v>
      </c>
    </row>
    <row r="147" spans="1:2" ht="15" customHeight="1">
      <c r="A147" t="s">
        <v>734</v>
      </c>
      <c r="B147" t="s">
        <v>3597</v>
      </c>
    </row>
    <row r="148" spans="1:2" ht="15" customHeight="1">
      <c r="A148" t="s">
        <v>739</v>
      </c>
      <c r="B148" t="s">
        <v>3597</v>
      </c>
    </row>
    <row r="149" spans="1:2">
      <c r="A149" t="s">
        <v>743</v>
      </c>
      <c r="B149" t="s">
        <v>3597</v>
      </c>
    </row>
    <row r="150" spans="1:2">
      <c r="A150" t="s">
        <v>748</v>
      </c>
      <c r="B150" t="s">
        <v>3597</v>
      </c>
    </row>
    <row r="151" spans="1:2">
      <c r="A151" t="s">
        <v>753</v>
      </c>
      <c r="B151" t="s">
        <v>3597</v>
      </c>
    </row>
    <row r="152" spans="1:2">
      <c r="A152" t="s">
        <v>757</v>
      </c>
      <c r="B152" t="s">
        <v>3597</v>
      </c>
    </row>
    <row r="153" spans="1:2">
      <c r="A153" t="s">
        <v>761</v>
      </c>
      <c r="B153" t="s">
        <v>3597</v>
      </c>
    </row>
    <row r="154" spans="1:2">
      <c r="A154" t="s">
        <v>765</v>
      </c>
      <c r="B154" t="s">
        <v>3597</v>
      </c>
    </row>
    <row r="155" spans="1:2">
      <c r="A155" t="s">
        <v>769</v>
      </c>
      <c r="B155" t="s">
        <v>3597</v>
      </c>
    </row>
    <row r="156" spans="1:2">
      <c r="A156" t="s">
        <v>776</v>
      </c>
      <c r="B156" t="s">
        <v>3597</v>
      </c>
    </row>
    <row r="157" spans="1:2">
      <c r="A157" t="s">
        <v>784</v>
      </c>
      <c r="B157" t="s">
        <v>3597</v>
      </c>
    </row>
    <row r="158" spans="1:2">
      <c r="A158" t="s">
        <v>789</v>
      </c>
      <c r="B158" t="s">
        <v>3597</v>
      </c>
    </row>
    <row r="159" spans="1:2">
      <c r="A159" t="s">
        <v>795</v>
      </c>
      <c r="B159" t="s">
        <v>3597</v>
      </c>
    </row>
    <row r="160" spans="1:2">
      <c r="A160" t="s">
        <v>799</v>
      </c>
      <c r="B160" t="s">
        <v>3597</v>
      </c>
    </row>
    <row r="161" spans="1:2">
      <c r="A161" t="s">
        <v>804</v>
      </c>
      <c r="B161" t="s">
        <v>3597</v>
      </c>
    </row>
    <row r="162" spans="1:2">
      <c r="A162" t="s">
        <v>808</v>
      </c>
      <c r="B162" t="s">
        <v>3597</v>
      </c>
    </row>
    <row r="163" spans="1:2">
      <c r="A163" t="s">
        <v>812</v>
      </c>
      <c r="B163" t="s">
        <v>3597</v>
      </c>
    </row>
    <row r="164" spans="1:2">
      <c r="A164" t="s">
        <v>815</v>
      </c>
      <c r="B164" t="s">
        <v>3597</v>
      </c>
    </row>
    <row r="165" spans="1:2">
      <c r="A165" t="s">
        <v>819</v>
      </c>
      <c r="B165" t="s">
        <v>3597</v>
      </c>
    </row>
    <row r="166" spans="1:2">
      <c r="A166" t="s">
        <v>823</v>
      </c>
      <c r="B166" t="s">
        <v>3597</v>
      </c>
    </row>
    <row r="167" spans="1:2">
      <c r="A167" t="s">
        <v>827</v>
      </c>
      <c r="B167" t="s">
        <v>3597</v>
      </c>
    </row>
    <row r="168" spans="1:2">
      <c r="A168" t="s">
        <v>833</v>
      </c>
      <c r="B168" t="s">
        <v>3597</v>
      </c>
    </row>
    <row r="169" spans="1:2">
      <c r="A169" t="s">
        <v>838</v>
      </c>
      <c r="B169" t="s">
        <v>3597</v>
      </c>
    </row>
    <row r="170" spans="1:2">
      <c r="A170" t="s">
        <v>842</v>
      </c>
      <c r="B170" t="s">
        <v>3597</v>
      </c>
    </row>
    <row r="171" spans="1:2">
      <c r="A171" t="s">
        <v>849</v>
      </c>
      <c r="B171" t="s">
        <v>3597</v>
      </c>
    </row>
    <row r="172" spans="1:2">
      <c r="A172" t="s">
        <v>854</v>
      </c>
      <c r="B172" t="s">
        <v>3597</v>
      </c>
    </row>
    <row r="173" spans="1:2">
      <c r="A173" t="s">
        <v>859</v>
      </c>
      <c r="B173" t="s">
        <v>3597</v>
      </c>
    </row>
    <row r="174" spans="1:2">
      <c r="A174" t="s">
        <v>865</v>
      </c>
      <c r="B174" t="s">
        <v>3597</v>
      </c>
    </row>
    <row r="175" spans="1:2">
      <c r="A175" t="s">
        <v>870</v>
      </c>
      <c r="B175" t="s">
        <v>3597</v>
      </c>
    </row>
    <row r="176" spans="1:2">
      <c r="A176" t="s">
        <v>875</v>
      </c>
      <c r="B176" t="s">
        <v>3597</v>
      </c>
    </row>
    <row r="177" spans="1:2">
      <c r="A177" t="s">
        <v>882</v>
      </c>
      <c r="B177" t="s">
        <v>3597</v>
      </c>
    </row>
    <row r="178" spans="1:2">
      <c r="A178" t="s">
        <v>888</v>
      </c>
      <c r="B178" t="s">
        <v>3597</v>
      </c>
    </row>
    <row r="179" spans="1:2">
      <c r="A179" t="s">
        <v>895</v>
      </c>
      <c r="B179" t="s">
        <v>3597</v>
      </c>
    </row>
    <row r="180" spans="1:2">
      <c r="A180" t="s">
        <v>901</v>
      </c>
      <c r="B180" t="s">
        <v>3597</v>
      </c>
    </row>
    <row r="181" spans="1:2">
      <c r="A181" t="s">
        <v>906</v>
      </c>
      <c r="B181" t="s">
        <v>3597</v>
      </c>
    </row>
    <row r="182" spans="1:2">
      <c r="A182" t="s">
        <v>912</v>
      </c>
      <c r="B182" t="s">
        <v>3597</v>
      </c>
    </row>
    <row r="183" spans="1:2">
      <c r="A183" t="s">
        <v>918</v>
      </c>
      <c r="B183" t="s">
        <v>3597</v>
      </c>
    </row>
    <row r="184" spans="1:2">
      <c r="A184" t="s">
        <v>922</v>
      </c>
      <c r="B184" t="s">
        <v>3597</v>
      </c>
    </row>
    <row r="185" spans="1:2">
      <c r="A185" t="s">
        <v>926</v>
      </c>
      <c r="B185" t="s">
        <v>3597</v>
      </c>
    </row>
    <row r="186" spans="1:2">
      <c r="A186" t="s">
        <v>928</v>
      </c>
      <c r="B186" t="s">
        <v>3597</v>
      </c>
    </row>
    <row r="187" spans="1:2">
      <c r="A187" t="s">
        <v>933</v>
      </c>
      <c r="B187" t="s">
        <v>3597</v>
      </c>
    </row>
    <row r="188" spans="1:2">
      <c r="A188" t="s">
        <v>935</v>
      </c>
      <c r="B188" t="s">
        <v>3597</v>
      </c>
    </row>
    <row r="189" spans="1:2">
      <c r="A189" t="s">
        <v>936</v>
      </c>
      <c r="B189" t="s">
        <v>3597</v>
      </c>
    </row>
    <row r="190" spans="1:2">
      <c r="A190" t="s">
        <v>937</v>
      </c>
      <c r="B190" t="s">
        <v>3597</v>
      </c>
    </row>
    <row r="191" spans="1:2">
      <c r="A191" t="s">
        <v>938</v>
      </c>
      <c r="B191" t="s">
        <v>3597</v>
      </c>
    </row>
    <row r="192" spans="1:2">
      <c r="A192" t="s">
        <v>939</v>
      </c>
      <c r="B192" t="s">
        <v>3597</v>
      </c>
    </row>
    <row r="193" spans="1:2">
      <c r="A193" t="s">
        <v>940</v>
      </c>
      <c r="B193" t="s">
        <v>3597</v>
      </c>
    </row>
    <row r="194" spans="1:2">
      <c r="A194" t="s">
        <v>945</v>
      </c>
      <c r="B194" t="s">
        <v>3597</v>
      </c>
    </row>
    <row r="195" spans="1:2">
      <c r="A195" t="s">
        <v>948</v>
      </c>
      <c r="B195" t="s">
        <v>3597</v>
      </c>
    </row>
    <row r="196" spans="1:2">
      <c r="A196" t="s">
        <v>953</v>
      </c>
      <c r="B196" t="s">
        <v>3597</v>
      </c>
    </row>
    <row r="197" spans="1:2">
      <c r="A197" t="s">
        <v>957</v>
      </c>
      <c r="B197" t="s">
        <v>3597</v>
      </c>
    </row>
    <row r="198" spans="1:2">
      <c r="A198" t="s">
        <v>961</v>
      </c>
      <c r="B198" t="s">
        <v>3597</v>
      </c>
    </row>
    <row r="199" spans="1:2">
      <c r="A199" t="s">
        <v>964</v>
      </c>
      <c r="B199" t="s">
        <v>3597</v>
      </c>
    </row>
    <row r="200" spans="1:2">
      <c r="A200" t="s">
        <v>969</v>
      </c>
      <c r="B200" t="s">
        <v>3597</v>
      </c>
    </row>
    <row r="201" spans="1:2">
      <c r="A201" t="s">
        <v>974</v>
      </c>
      <c r="B201" t="s">
        <v>3597</v>
      </c>
    </row>
    <row r="202" spans="1:2">
      <c r="A202" t="s">
        <v>979</v>
      </c>
      <c r="B202" t="s">
        <v>3597</v>
      </c>
    </row>
    <row r="203" spans="1:2">
      <c r="A203" t="s">
        <v>984</v>
      </c>
      <c r="B203" t="s">
        <v>3597</v>
      </c>
    </row>
    <row r="204" spans="1:2">
      <c r="A204" t="s">
        <v>988</v>
      </c>
      <c r="B204" t="s">
        <v>3597</v>
      </c>
    </row>
    <row r="205" spans="1:2">
      <c r="A205" t="s">
        <v>991</v>
      </c>
      <c r="B205" t="s">
        <v>3597</v>
      </c>
    </row>
    <row r="206" spans="1:2">
      <c r="A206" t="s">
        <v>994</v>
      </c>
      <c r="B206" t="s">
        <v>3597</v>
      </c>
    </row>
    <row r="207" spans="1:2">
      <c r="A207" t="s">
        <v>997</v>
      </c>
      <c r="B207" t="s">
        <v>3597</v>
      </c>
    </row>
    <row r="208" spans="1:2">
      <c r="A208" t="s">
        <v>1001</v>
      </c>
      <c r="B208" t="s">
        <v>3597</v>
      </c>
    </row>
    <row r="209" spans="1:2">
      <c r="A209" t="s">
        <v>1006</v>
      </c>
      <c r="B209" t="s">
        <v>3597</v>
      </c>
    </row>
    <row r="210" spans="1:2">
      <c r="A210" t="s">
        <v>635</v>
      </c>
      <c r="B210" t="s">
        <v>3597</v>
      </c>
    </row>
    <row r="211" spans="1:2">
      <c r="A211" t="s">
        <v>1010</v>
      </c>
      <c r="B211" t="s">
        <v>3597</v>
      </c>
    </row>
    <row r="212" spans="1:2">
      <c r="A212" t="s">
        <v>1012</v>
      </c>
      <c r="B212" t="s">
        <v>3597</v>
      </c>
    </row>
    <row r="213" spans="1:2">
      <c r="A213" t="s">
        <v>252</v>
      </c>
      <c r="B213" t="s">
        <v>3597</v>
      </c>
    </row>
    <row r="214" spans="1:2">
      <c r="A214" t="s">
        <v>1017</v>
      </c>
      <c r="B214" t="s">
        <v>3597</v>
      </c>
    </row>
    <row r="215" spans="1:2">
      <c r="A215" t="s">
        <v>1018</v>
      </c>
      <c r="B215" t="s">
        <v>3597</v>
      </c>
    </row>
    <row r="216" spans="1:2">
      <c r="A216" t="s">
        <v>1020</v>
      </c>
      <c r="B216" t="s">
        <v>3597</v>
      </c>
    </row>
    <row r="217" spans="1:2">
      <c r="A217" t="s">
        <v>1022</v>
      </c>
      <c r="B217" t="s">
        <v>3597</v>
      </c>
    </row>
    <row r="218" spans="1:2">
      <c r="A218" t="s">
        <v>1026</v>
      </c>
      <c r="B218" t="s">
        <v>3597</v>
      </c>
    </row>
    <row r="219" spans="1:2">
      <c r="A219" t="s">
        <v>1030</v>
      </c>
      <c r="B219" t="s">
        <v>3597</v>
      </c>
    </row>
    <row r="220" spans="1:2">
      <c r="A220" t="s">
        <v>1035</v>
      </c>
      <c r="B220" t="s">
        <v>3597</v>
      </c>
    </row>
    <row r="221" spans="1:2">
      <c r="A221" t="s">
        <v>1039</v>
      </c>
      <c r="B221" t="s">
        <v>3597</v>
      </c>
    </row>
    <row r="222" spans="1:2">
      <c r="A222" t="s">
        <v>1043</v>
      </c>
      <c r="B222" t="s">
        <v>3597</v>
      </c>
    </row>
    <row r="223" spans="1:2">
      <c r="A223" t="s">
        <v>1047</v>
      </c>
      <c r="B223" t="s">
        <v>3597</v>
      </c>
    </row>
    <row r="224" spans="1:2">
      <c r="A224" t="s">
        <v>1053</v>
      </c>
      <c r="B224" t="s">
        <v>3597</v>
      </c>
    </row>
    <row r="225" spans="1:2">
      <c r="A225" t="s">
        <v>1058</v>
      </c>
      <c r="B225" t="s">
        <v>3597</v>
      </c>
    </row>
    <row r="226" spans="1:2">
      <c r="A226" t="s">
        <v>1062</v>
      </c>
      <c r="B226" t="s">
        <v>3597</v>
      </c>
    </row>
    <row r="227" spans="1:2">
      <c r="A227" t="s">
        <v>1066</v>
      </c>
      <c r="B227" t="s">
        <v>3597</v>
      </c>
    </row>
    <row r="228" spans="1:2">
      <c r="A228" t="s">
        <v>1072</v>
      </c>
      <c r="B228" t="s">
        <v>3597</v>
      </c>
    </row>
    <row r="229" spans="1:2">
      <c r="A229" t="s">
        <v>1079</v>
      </c>
      <c r="B229" t="s">
        <v>3597</v>
      </c>
    </row>
    <row r="230" spans="1:2">
      <c r="A230" t="s">
        <v>1085</v>
      </c>
      <c r="B230" t="s">
        <v>3597</v>
      </c>
    </row>
    <row r="231" spans="1:2">
      <c r="A231" t="s">
        <v>1090</v>
      </c>
      <c r="B231" t="s">
        <v>3597</v>
      </c>
    </row>
    <row r="232" spans="1:2">
      <c r="A232" t="s">
        <v>1097</v>
      </c>
      <c r="B232" t="s">
        <v>3597</v>
      </c>
    </row>
    <row r="233" spans="1:2">
      <c r="A233" t="s">
        <v>1102</v>
      </c>
      <c r="B233" t="s">
        <v>3597</v>
      </c>
    </row>
    <row r="234" spans="1:2">
      <c r="A234" t="s">
        <v>1106</v>
      </c>
      <c r="B234" t="s">
        <v>3597</v>
      </c>
    </row>
    <row r="235" spans="1:2">
      <c r="A235" t="s">
        <v>1108</v>
      </c>
      <c r="B235" t="s">
        <v>3597</v>
      </c>
    </row>
    <row r="236" spans="1:2">
      <c r="A236" t="s">
        <v>1111</v>
      </c>
      <c r="B236" t="s">
        <v>3597</v>
      </c>
    </row>
    <row r="237" spans="1:2">
      <c r="A237" t="s">
        <v>1116</v>
      </c>
      <c r="B237" t="s">
        <v>3597</v>
      </c>
    </row>
    <row r="238" spans="1:2">
      <c r="A238" t="s">
        <v>1118</v>
      </c>
      <c r="B238" t="s">
        <v>3597</v>
      </c>
    </row>
    <row r="239" spans="1:2">
      <c r="A239" t="s">
        <v>1121</v>
      </c>
      <c r="B239" t="s">
        <v>3597</v>
      </c>
    </row>
    <row r="240" spans="1:2">
      <c r="A240" t="s">
        <v>1125</v>
      </c>
      <c r="B240" t="s">
        <v>3597</v>
      </c>
    </row>
    <row r="241" spans="1:2">
      <c r="A241" t="s">
        <v>500</v>
      </c>
      <c r="B241" t="s">
        <v>3597</v>
      </c>
    </row>
    <row r="242" spans="1:2">
      <c r="A242" t="s">
        <v>1130</v>
      </c>
      <c r="B242" t="s">
        <v>3597</v>
      </c>
    </row>
    <row r="243" spans="1:2">
      <c r="A243" t="s">
        <v>1133</v>
      </c>
      <c r="B243" t="s">
        <v>3597</v>
      </c>
    </row>
    <row r="244" spans="1:2">
      <c r="A244" t="s">
        <v>1138</v>
      </c>
      <c r="B244" t="s">
        <v>3597</v>
      </c>
    </row>
    <row r="245" spans="1:2">
      <c r="A245" t="s">
        <v>1143</v>
      </c>
      <c r="B245" t="s">
        <v>3597</v>
      </c>
    </row>
    <row r="246" spans="1:2">
      <c r="A246" t="s">
        <v>1148</v>
      </c>
      <c r="B246" t="s">
        <v>3597</v>
      </c>
    </row>
    <row r="247" spans="1:2">
      <c r="A247" t="s">
        <v>1153</v>
      </c>
      <c r="B247" t="s">
        <v>3597</v>
      </c>
    </row>
    <row r="248" spans="1:2">
      <c r="A248" t="s">
        <v>1157</v>
      </c>
      <c r="B248" t="s">
        <v>3597</v>
      </c>
    </row>
    <row r="249" spans="1:2">
      <c r="A249" t="s">
        <v>1164</v>
      </c>
      <c r="B249" t="s">
        <v>3597</v>
      </c>
    </row>
    <row r="250" spans="1:2">
      <c r="A250" t="s">
        <v>1170</v>
      </c>
      <c r="B250" t="s">
        <v>3597</v>
      </c>
    </row>
    <row r="251" spans="1:2">
      <c r="A251" t="s">
        <v>1177</v>
      </c>
      <c r="B251" t="s">
        <v>3597</v>
      </c>
    </row>
    <row r="252" spans="1:2">
      <c r="A252" t="s">
        <v>1183</v>
      </c>
      <c r="B252" t="s">
        <v>3597</v>
      </c>
    </row>
    <row r="253" spans="1:2">
      <c r="A253" t="s">
        <v>1187</v>
      </c>
      <c r="B253" t="s">
        <v>3597</v>
      </c>
    </row>
    <row r="254" spans="1:2">
      <c r="A254" t="s">
        <v>1195</v>
      </c>
      <c r="B254" t="s">
        <v>3597</v>
      </c>
    </row>
    <row r="255" spans="1:2">
      <c r="A255" t="s">
        <v>1197</v>
      </c>
      <c r="B255" t="s">
        <v>3597</v>
      </c>
    </row>
    <row r="256" spans="1:2">
      <c r="A256" t="s">
        <v>1203</v>
      </c>
      <c r="B256" t="s">
        <v>3597</v>
      </c>
    </row>
    <row r="257" spans="1:2">
      <c r="A257" t="s">
        <v>1207</v>
      </c>
      <c r="B257" t="s">
        <v>3597</v>
      </c>
    </row>
    <row r="258" spans="1:2">
      <c r="A258" t="s">
        <v>1210</v>
      </c>
      <c r="B258" t="s">
        <v>3597</v>
      </c>
    </row>
    <row r="259" spans="1:2">
      <c r="A259" t="s">
        <v>1213</v>
      </c>
      <c r="B259" t="s">
        <v>3597</v>
      </c>
    </row>
    <row r="260" spans="1:2">
      <c r="A260" t="s">
        <v>1223</v>
      </c>
      <c r="B260" t="s">
        <v>3597</v>
      </c>
    </row>
    <row r="261" spans="1:2">
      <c r="A261" t="s">
        <v>1227</v>
      </c>
      <c r="B261" t="s">
        <v>3597</v>
      </c>
    </row>
    <row r="262" spans="1:2">
      <c r="A262" t="s">
        <v>1230</v>
      </c>
      <c r="B262" t="s">
        <v>3597</v>
      </c>
    </row>
    <row r="263" spans="1:2">
      <c r="A263" t="s">
        <v>1237</v>
      </c>
      <c r="B263" t="s">
        <v>3597</v>
      </c>
    </row>
    <row r="264" spans="1:2">
      <c r="A264" t="s">
        <v>1243</v>
      </c>
      <c r="B264" t="s">
        <v>3597</v>
      </c>
    </row>
    <row r="265" spans="1:2">
      <c r="A265" t="s">
        <v>1249</v>
      </c>
      <c r="B265" t="s">
        <v>3597</v>
      </c>
    </row>
    <row r="266" spans="1:2">
      <c r="A266" t="s">
        <v>1254</v>
      </c>
      <c r="B266" t="s">
        <v>3597</v>
      </c>
    </row>
    <row r="267" spans="1:2">
      <c r="A267" t="s">
        <v>1257</v>
      </c>
      <c r="B267" t="s">
        <v>3597</v>
      </c>
    </row>
    <row r="268" spans="1:2">
      <c r="A268" t="s">
        <v>1258</v>
      </c>
      <c r="B268" t="s">
        <v>3597</v>
      </c>
    </row>
    <row r="269" spans="1:2">
      <c r="A269" t="s">
        <v>1261</v>
      </c>
      <c r="B269" t="s">
        <v>3597</v>
      </c>
    </row>
    <row r="270" spans="1:2">
      <c r="A270" t="s">
        <v>1268</v>
      </c>
      <c r="B270" t="s">
        <v>3597</v>
      </c>
    </row>
    <row r="271" spans="1:2">
      <c r="A271" t="s">
        <v>1270</v>
      </c>
      <c r="B271" t="s">
        <v>3597</v>
      </c>
    </row>
    <row r="272" spans="1:2">
      <c r="A272" t="s">
        <v>1272</v>
      </c>
      <c r="B272" t="s">
        <v>3597</v>
      </c>
    </row>
    <row r="273" spans="1:2">
      <c r="A273" t="s">
        <v>1276</v>
      </c>
      <c r="B273" t="s">
        <v>3597</v>
      </c>
    </row>
    <row r="274" spans="1:2">
      <c r="A274" t="s">
        <v>1282</v>
      </c>
      <c r="B274" t="s">
        <v>3597</v>
      </c>
    </row>
    <row r="275" spans="1:2">
      <c r="A275" t="s">
        <v>1285</v>
      </c>
      <c r="B275" t="s">
        <v>3597</v>
      </c>
    </row>
    <row r="276" spans="1:2">
      <c r="A276" t="s">
        <v>1289</v>
      </c>
      <c r="B276" t="s">
        <v>3597</v>
      </c>
    </row>
    <row r="277" spans="1:2">
      <c r="A277" t="s">
        <v>1294</v>
      </c>
      <c r="B277" t="s">
        <v>3597</v>
      </c>
    </row>
    <row r="278" spans="1:2">
      <c r="A278" t="s">
        <v>1296</v>
      </c>
      <c r="B278" t="s">
        <v>3597</v>
      </c>
    </row>
    <row r="279" spans="1:2">
      <c r="A279" t="s">
        <v>1299</v>
      </c>
      <c r="B279" t="s">
        <v>3597</v>
      </c>
    </row>
    <row r="280" spans="1:2">
      <c r="A280" t="s">
        <v>1304</v>
      </c>
      <c r="B280" t="s">
        <v>3597</v>
      </c>
    </row>
    <row r="281" spans="1:2">
      <c r="A281" t="s">
        <v>1308</v>
      </c>
      <c r="B281" t="s">
        <v>3597</v>
      </c>
    </row>
    <row r="282" spans="1:2">
      <c r="A282" t="s">
        <v>1313</v>
      </c>
      <c r="B282" t="s">
        <v>3597</v>
      </c>
    </row>
    <row r="283" spans="1:2">
      <c r="A283" t="s">
        <v>1319</v>
      </c>
      <c r="B283" t="s">
        <v>3597</v>
      </c>
    </row>
    <row r="284" spans="1:2">
      <c r="A284" t="s">
        <v>1321</v>
      </c>
      <c r="B284" t="s">
        <v>3597</v>
      </c>
    </row>
    <row r="285" spans="1:2">
      <c r="A285" t="s">
        <v>1327</v>
      </c>
      <c r="B285" t="s">
        <v>3597</v>
      </c>
    </row>
    <row r="286" spans="1:2">
      <c r="A286" t="s">
        <v>1331</v>
      </c>
      <c r="B286" t="s">
        <v>3597</v>
      </c>
    </row>
    <row r="287" spans="1:2">
      <c r="A287" t="s">
        <v>1336</v>
      </c>
      <c r="B287" t="s">
        <v>3597</v>
      </c>
    </row>
    <row r="288" spans="1:2">
      <c r="A288" t="s">
        <v>1340</v>
      </c>
      <c r="B288" t="s">
        <v>3597</v>
      </c>
    </row>
    <row r="289" spans="1:2">
      <c r="A289" t="s">
        <v>1344</v>
      </c>
      <c r="B289" t="s">
        <v>3597</v>
      </c>
    </row>
    <row r="290" spans="1:2">
      <c r="A290" t="s">
        <v>1347</v>
      </c>
      <c r="B290" t="s">
        <v>3597</v>
      </c>
    </row>
    <row r="291" spans="1:2">
      <c r="A291" t="s">
        <v>1357</v>
      </c>
      <c r="B291" t="s">
        <v>3597</v>
      </c>
    </row>
    <row r="292" spans="1:2">
      <c r="A292" t="s">
        <v>1362</v>
      </c>
      <c r="B292" t="s">
        <v>3597</v>
      </c>
    </row>
    <row r="293" spans="1:2">
      <c r="A293" t="s">
        <v>1366</v>
      </c>
      <c r="B293" t="s">
        <v>3597</v>
      </c>
    </row>
    <row r="294" spans="1:2">
      <c r="A294" t="s">
        <v>1370</v>
      </c>
      <c r="B294" t="s">
        <v>3597</v>
      </c>
    </row>
    <row r="295" spans="1:2">
      <c r="A295" t="s">
        <v>1374</v>
      </c>
      <c r="B295" t="s">
        <v>3597</v>
      </c>
    </row>
    <row r="296" spans="1:2">
      <c r="A296" t="s">
        <v>1378</v>
      </c>
      <c r="B296" t="s">
        <v>3597</v>
      </c>
    </row>
    <row r="297" spans="1:2">
      <c r="A297" t="s">
        <v>1384</v>
      </c>
      <c r="B297" t="s">
        <v>3597</v>
      </c>
    </row>
    <row r="298" spans="1:2">
      <c r="A298" t="s">
        <v>1389</v>
      </c>
      <c r="B298" t="s">
        <v>3597</v>
      </c>
    </row>
    <row r="299" spans="1:2">
      <c r="A299" t="s">
        <v>1393</v>
      </c>
      <c r="B299" t="s">
        <v>3597</v>
      </c>
    </row>
    <row r="300" spans="1:2">
      <c r="A300" t="s">
        <v>1399</v>
      </c>
      <c r="B300" t="s">
        <v>3597</v>
      </c>
    </row>
    <row r="301" spans="1:2">
      <c r="A301" t="s">
        <v>1405</v>
      </c>
      <c r="B301" t="s">
        <v>3597</v>
      </c>
    </row>
    <row r="302" spans="1:2">
      <c r="A302" t="s">
        <v>1410</v>
      </c>
      <c r="B302" t="s">
        <v>3597</v>
      </c>
    </row>
    <row r="303" spans="1:2">
      <c r="A303" t="s">
        <v>1414</v>
      </c>
      <c r="B303" t="s">
        <v>3597</v>
      </c>
    </row>
    <row r="304" spans="1:2">
      <c r="A304" t="s">
        <v>1415</v>
      </c>
      <c r="B304" t="s">
        <v>3597</v>
      </c>
    </row>
    <row r="305" spans="1:2">
      <c r="A305" t="s">
        <v>1418</v>
      </c>
      <c r="B305" t="s">
        <v>3597</v>
      </c>
    </row>
    <row r="306" spans="1:2">
      <c r="A306" t="s">
        <v>1422</v>
      </c>
      <c r="B306" t="s">
        <v>3597</v>
      </c>
    </row>
    <row r="307" spans="1:2">
      <c r="A307" t="s">
        <v>1427</v>
      </c>
      <c r="B307" t="s">
        <v>3597</v>
      </c>
    </row>
    <row r="308" spans="1:2">
      <c r="A308" t="s">
        <v>1429</v>
      </c>
      <c r="B308" t="s">
        <v>3597</v>
      </c>
    </row>
    <row r="309" spans="1:2">
      <c r="A309" t="s">
        <v>1434</v>
      </c>
      <c r="B309" t="s">
        <v>3597</v>
      </c>
    </row>
    <row r="310" spans="1:2">
      <c r="A310" t="s">
        <v>1439</v>
      </c>
      <c r="B310" t="s">
        <v>3597</v>
      </c>
    </row>
    <row r="311" spans="1:2">
      <c r="A311" t="s">
        <v>1446</v>
      </c>
      <c r="B311" t="s">
        <v>3597</v>
      </c>
    </row>
    <row r="312" spans="1:2">
      <c r="A312" t="s">
        <v>1454</v>
      </c>
      <c r="B312"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3627</v>
      </c>
      <c r="H2" t="s">
        <v>1835</v>
      </c>
      <c r="I2" t="s">
        <v>3472</v>
      </c>
    </row>
    <row r="3" spans="1:9">
      <c r="A3" s="174" t="s">
        <v>3600</v>
      </c>
      <c r="B3" t="s">
        <v>1670</v>
      </c>
      <c r="C3" t="s">
        <v>1837</v>
      </c>
      <c r="D3" t="s">
        <v>1838</v>
      </c>
      <c r="E3" t="s">
        <v>1833</v>
      </c>
      <c r="G3" t="s">
        <v>3627</v>
      </c>
      <c r="H3" t="s">
        <v>1835</v>
      </c>
      <c r="I3" t="s">
        <v>3472</v>
      </c>
    </row>
    <row r="4" spans="1:9">
      <c r="A4" s="174" t="s">
        <v>3600</v>
      </c>
      <c r="B4" t="s">
        <v>1670</v>
      </c>
      <c r="C4" t="s">
        <v>1840</v>
      </c>
      <c r="D4" t="s">
        <v>1838</v>
      </c>
      <c r="E4" t="s">
        <v>1833</v>
      </c>
      <c r="G4" t="s">
        <v>3627</v>
      </c>
      <c r="H4" t="s">
        <v>1835</v>
      </c>
      <c r="I4" t="s">
        <v>3472</v>
      </c>
    </row>
    <row r="5" spans="1:9">
      <c r="A5" s="174" t="s">
        <v>3600</v>
      </c>
      <c r="B5" t="s">
        <v>1670</v>
      </c>
      <c r="C5" t="s">
        <v>1841</v>
      </c>
      <c r="D5" t="s">
        <v>1842</v>
      </c>
      <c r="E5" t="s">
        <v>1833</v>
      </c>
      <c r="G5" t="s">
        <v>3627</v>
      </c>
      <c r="H5" t="s">
        <v>1835</v>
      </c>
      <c r="I5" t="s">
        <v>3472</v>
      </c>
    </row>
    <row r="6" spans="1:9">
      <c r="A6" s="174" t="s">
        <v>3600</v>
      </c>
      <c r="B6" t="s">
        <v>1672</v>
      </c>
      <c r="C6" t="s">
        <v>1844</v>
      </c>
      <c r="E6" t="s">
        <v>1845</v>
      </c>
      <c r="F6" t="s">
        <v>1847</v>
      </c>
      <c r="G6" t="s">
        <v>3627</v>
      </c>
      <c r="H6" t="s">
        <v>1846</v>
      </c>
      <c r="I6" t="s">
        <v>3476</v>
      </c>
    </row>
    <row r="7" spans="1:9">
      <c r="A7" s="174" t="s">
        <v>3600</v>
      </c>
      <c r="B7" t="s">
        <v>1679</v>
      </c>
      <c r="C7" t="s">
        <v>1849</v>
      </c>
      <c r="D7" t="s">
        <v>1850</v>
      </c>
      <c r="E7" t="s">
        <v>1851</v>
      </c>
      <c r="G7" t="s">
        <v>3627</v>
      </c>
      <c r="H7" t="s">
        <v>1846</v>
      </c>
      <c r="I7" t="s">
        <v>3488</v>
      </c>
    </row>
    <row r="8" spans="1:9">
      <c r="A8" s="174" t="s">
        <v>3600</v>
      </c>
      <c r="B8" t="s">
        <v>1679</v>
      </c>
      <c r="C8" t="s">
        <v>1852</v>
      </c>
      <c r="D8" t="s">
        <v>1850</v>
      </c>
      <c r="E8" t="s">
        <v>1845</v>
      </c>
      <c r="G8" t="s">
        <v>3627</v>
      </c>
      <c r="H8" t="s">
        <v>1846</v>
      </c>
      <c r="I8" t="s">
        <v>3488</v>
      </c>
    </row>
    <row r="9" spans="1:9">
      <c r="A9" s="174" t="s">
        <v>3600</v>
      </c>
      <c r="B9" t="s">
        <v>1679</v>
      </c>
      <c r="C9" t="s">
        <v>1853</v>
      </c>
      <c r="D9" t="s">
        <v>1850</v>
      </c>
      <c r="E9" t="s">
        <v>1845</v>
      </c>
      <c r="G9" t="s">
        <v>3627</v>
      </c>
      <c r="H9" t="s">
        <v>1846</v>
      </c>
      <c r="I9" t="s">
        <v>3488</v>
      </c>
    </row>
    <row r="10" spans="1:9">
      <c r="A10" s="174" t="s">
        <v>3600</v>
      </c>
      <c r="B10" t="s">
        <v>1679</v>
      </c>
      <c r="C10" t="s">
        <v>1854</v>
      </c>
      <c r="D10" t="s">
        <v>1855</v>
      </c>
      <c r="E10" t="s">
        <v>1845</v>
      </c>
      <c r="G10" t="s">
        <v>3627</v>
      </c>
      <c r="H10" t="s">
        <v>1846</v>
      </c>
      <c r="I10" t="s">
        <v>3488</v>
      </c>
    </row>
    <row r="11" spans="1:9">
      <c r="A11" s="174" t="s">
        <v>3600</v>
      </c>
      <c r="B11" t="s">
        <v>1679</v>
      </c>
      <c r="C11" t="s">
        <v>1856</v>
      </c>
      <c r="E11" t="s">
        <v>1845</v>
      </c>
      <c r="G11" t="s">
        <v>3627</v>
      </c>
      <c r="H11" t="s">
        <v>1846</v>
      </c>
      <c r="I11" t="s">
        <v>3488</v>
      </c>
    </row>
    <row r="12" spans="1:9">
      <c r="A12" s="174" t="s">
        <v>3600</v>
      </c>
      <c r="B12" t="s">
        <v>1679</v>
      </c>
      <c r="C12" t="s">
        <v>1857</v>
      </c>
      <c r="E12" t="s">
        <v>1845</v>
      </c>
      <c r="G12" t="s">
        <v>3627</v>
      </c>
      <c r="H12" t="s">
        <v>1846</v>
      </c>
      <c r="I12" t="s">
        <v>3488</v>
      </c>
    </row>
    <row r="13" spans="1:9">
      <c r="A13" s="174" t="s">
        <v>3600</v>
      </c>
      <c r="B13" t="s">
        <v>1679</v>
      </c>
      <c r="C13" t="s">
        <v>1858</v>
      </c>
      <c r="E13" t="s">
        <v>1845</v>
      </c>
      <c r="G13" t="s">
        <v>3627</v>
      </c>
      <c r="H13" t="s">
        <v>1846</v>
      </c>
      <c r="I13" t="s">
        <v>3488</v>
      </c>
    </row>
    <row r="14" spans="1:9">
      <c r="A14" s="174" t="s">
        <v>3600</v>
      </c>
      <c r="B14" t="s">
        <v>1680</v>
      </c>
      <c r="C14" t="s">
        <v>1860</v>
      </c>
      <c r="E14" t="s">
        <v>1861</v>
      </c>
      <c r="G14" t="s">
        <v>3601</v>
      </c>
      <c r="H14" t="s">
        <v>1862</v>
      </c>
      <c r="I14" t="s">
        <v>3490</v>
      </c>
    </row>
    <row r="15" spans="1:9">
      <c r="A15" s="174" t="s">
        <v>3600</v>
      </c>
      <c r="B15" t="s">
        <v>1680</v>
      </c>
      <c r="C15" t="s">
        <v>1863</v>
      </c>
      <c r="E15" t="s">
        <v>1845</v>
      </c>
      <c r="G15" t="s">
        <v>3627</v>
      </c>
      <c r="H15" t="s">
        <v>1846</v>
      </c>
      <c r="I15" t="s">
        <v>3490</v>
      </c>
    </row>
    <row r="16" spans="1:9">
      <c r="A16" s="174" t="s">
        <v>3600</v>
      </c>
      <c r="B16" t="s">
        <v>1680</v>
      </c>
      <c r="C16" t="s">
        <v>1864</v>
      </c>
      <c r="E16" t="s">
        <v>1845</v>
      </c>
      <c r="G16" t="s">
        <v>3627</v>
      </c>
      <c r="H16" t="s">
        <v>1846</v>
      </c>
      <c r="I16" t="s">
        <v>3490</v>
      </c>
    </row>
    <row r="17" spans="1:9">
      <c r="A17" s="174" t="s">
        <v>3600</v>
      </c>
      <c r="B17" t="s">
        <v>1682</v>
      </c>
      <c r="C17" t="s">
        <v>1866</v>
      </c>
      <c r="E17" t="s">
        <v>1845</v>
      </c>
      <c r="G17" t="s">
        <v>3627</v>
      </c>
      <c r="H17" t="s">
        <v>1846</v>
      </c>
      <c r="I17" t="s">
        <v>3492</v>
      </c>
    </row>
    <row r="18" spans="1:9">
      <c r="A18" s="174" t="s">
        <v>3600</v>
      </c>
      <c r="B18" t="s">
        <v>1685</v>
      </c>
      <c r="C18" t="s">
        <v>1868</v>
      </c>
      <c r="D18" t="s">
        <v>1869</v>
      </c>
      <c r="E18" t="s">
        <v>1833</v>
      </c>
      <c r="F18" t="s">
        <v>1870</v>
      </c>
      <c r="G18" t="s">
        <v>3627</v>
      </c>
      <c r="H18" t="s">
        <v>1835</v>
      </c>
      <c r="I18" t="s">
        <v>3500</v>
      </c>
    </row>
    <row r="19" spans="1:9">
      <c r="A19" s="174" t="s">
        <v>3600</v>
      </c>
      <c r="B19" t="s">
        <v>1685</v>
      </c>
      <c r="C19" t="s">
        <v>1871</v>
      </c>
      <c r="D19" t="s">
        <v>1872</v>
      </c>
      <c r="E19" t="s">
        <v>1833</v>
      </c>
      <c r="F19" t="s">
        <v>1873</v>
      </c>
      <c r="G19" t="s">
        <v>3627</v>
      </c>
      <c r="H19" t="s">
        <v>1835</v>
      </c>
      <c r="I19" t="s">
        <v>3500</v>
      </c>
    </row>
    <row r="20" spans="1:9">
      <c r="A20" s="174" t="s">
        <v>3600</v>
      </c>
      <c r="B20" t="s">
        <v>1685</v>
      </c>
      <c r="C20" t="s">
        <v>1874</v>
      </c>
      <c r="E20" t="s">
        <v>1845</v>
      </c>
      <c r="G20" t="s">
        <v>3627</v>
      </c>
      <c r="H20" t="s">
        <v>1846</v>
      </c>
      <c r="I20" t="s">
        <v>3500</v>
      </c>
    </row>
    <row r="21" spans="1:9">
      <c r="A21" s="174" t="s">
        <v>3600</v>
      </c>
      <c r="B21" t="s">
        <v>1689</v>
      </c>
      <c r="C21" t="s">
        <v>1876</v>
      </c>
      <c r="E21" t="s">
        <v>1833</v>
      </c>
      <c r="F21" t="s">
        <v>1877</v>
      </c>
      <c r="G21" t="s">
        <v>3627</v>
      </c>
      <c r="H21" t="s">
        <v>1835</v>
      </c>
      <c r="I21" t="s">
        <v>3504</v>
      </c>
    </row>
    <row r="22" spans="1:9">
      <c r="A22" s="174" t="s">
        <v>3600</v>
      </c>
      <c r="B22" t="s">
        <v>1689</v>
      </c>
      <c r="C22" t="s">
        <v>1878</v>
      </c>
      <c r="D22" t="s">
        <v>1879</v>
      </c>
      <c r="E22" t="s">
        <v>1880</v>
      </c>
      <c r="G22" t="s">
        <v>3627</v>
      </c>
      <c r="H22" t="s">
        <v>1881</v>
      </c>
      <c r="I22" t="s">
        <v>3504</v>
      </c>
    </row>
    <row r="23" spans="1:9">
      <c r="A23" s="174" t="s">
        <v>3600</v>
      </c>
      <c r="B23" t="s">
        <v>1694</v>
      </c>
      <c r="C23" t="s">
        <v>1883</v>
      </c>
      <c r="E23" t="s">
        <v>1833</v>
      </c>
      <c r="F23" t="s">
        <v>1884</v>
      </c>
      <c r="G23" t="s">
        <v>3627</v>
      </c>
      <c r="H23" t="s">
        <v>1835</v>
      </c>
      <c r="I23" t="s">
        <v>3512</v>
      </c>
    </row>
    <row r="24" spans="1:9">
      <c r="A24" s="174" t="s">
        <v>3600</v>
      </c>
      <c r="B24" t="s">
        <v>1694</v>
      </c>
      <c r="C24" t="s">
        <v>1885</v>
      </c>
      <c r="D24" t="s">
        <v>1886</v>
      </c>
      <c r="E24" t="s">
        <v>1833</v>
      </c>
      <c r="F24" t="s">
        <v>1887</v>
      </c>
      <c r="G24" t="s">
        <v>3627</v>
      </c>
      <c r="H24" t="s">
        <v>1835</v>
      </c>
      <c r="I24" t="s">
        <v>3512</v>
      </c>
    </row>
    <row r="25" spans="1:9">
      <c r="A25" s="174" t="s">
        <v>3600</v>
      </c>
      <c r="B25" t="s">
        <v>1694</v>
      </c>
      <c r="C25" t="s">
        <v>1888</v>
      </c>
      <c r="E25" t="s">
        <v>1845</v>
      </c>
      <c r="G25" t="s">
        <v>3627</v>
      </c>
      <c r="H25" t="s">
        <v>1846</v>
      </c>
      <c r="I25" t="s">
        <v>3512</v>
      </c>
    </row>
    <row r="26" spans="1:9">
      <c r="A26" s="174" t="s">
        <v>3600</v>
      </c>
      <c r="B26" t="s">
        <v>3391</v>
      </c>
      <c r="C26" t="s">
        <v>1890</v>
      </c>
      <c r="E26" t="s">
        <v>1845</v>
      </c>
      <c r="F26" t="s">
        <v>1891</v>
      </c>
      <c r="G26" t="s">
        <v>3627</v>
      </c>
      <c r="H26" t="s">
        <v>1846</v>
      </c>
    </row>
    <row r="27" spans="1:9">
      <c r="A27" s="174" t="s">
        <v>3602</v>
      </c>
      <c r="B27" t="s">
        <v>1670</v>
      </c>
      <c r="C27" t="s">
        <v>1893</v>
      </c>
      <c r="D27" t="s">
        <v>1894</v>
      </c>
      <c r="E27" t="s">
        <v>1565</v>
      </c>
      <c r="F27" t="s">
        <v>1896</v>
      </c>
      <c r="G27" t="s">
        <v>3603</v>
      </c>
      <c r="H27" t="s">
        <v>621</v>
      </c>
      <c r="I27" t="s">
        <v>3472</v>
      </c>
    </row>
    <row r="28" spans="1:9">
      <c r="A28" s="174" t="s">
        <v>3602</v>
      </c>
      <c r="B28" t="s">
        <v>1670</v>
      </c>
      <c r="C28" t="s">
        <v>1897</v>
      </c>
      <c r="E28" t="s">
        <v>1396</v>
      </c>
      <c r="G28" t="s">
        <v>3604</v>
      </c>
      <c r="H28" t="s">
        <v>1396</v>
      </c>
      <c r="I28" t="s">
        <v>3472</v>
      </c>
    </row>
    <row r="29" spans="1:9">
      <c r="A29" s="174" t="s">
        <v>3602</v>
      </c>
      <c r="B29" t="s">
        <v>1670</v>
      </c>
      <c r="C29" t="s">
        <v>1898</v>
      </c>
      <c r="E29" t="s">
        <v>1899</v>
      </c>
      <c r="G29" t="s">
        <v>3604</v>
      </c>
      <c r="H29" t="s">
        <v>1396</v>
      </c>
      <c r="I29" t="s">
        <v>3472</v>
      </c>
    </row>
    <row r="30" spans="1:9">
      <c r="A30" s="174" t="s">
        <v>3602</v>
      </c>
      <c r="B30" t="s">
        <v>1672</v>
      </c>
      <c r="C30" t="s">
        <v>1844</v>
      </c>
      <c r="E30" t="s">
        <v>1845</v>
      </c>
      <c r="F30" t="s">
        <v>1847</v>
      </c>
      <c r="G30" t="s">
        <v>3628</v>
      </c>
      <c r="H30" t="s">
        <v>1901</v>
      </c>
      <c r="I30" t="s">
        <v>3476</v>
      </c>
    </row>
    <row r="31" spans="1:9">
      <c r="A31" s="174" t="s">
        <v>3602</v>
      </c>
      <c r="B31" t="s">
        <v>1677</v>
      </c>
      <c r="C31" t="s">
        <v>1903</v>
      </c>
      <c r="E31" t="s">
        <v>621</v>
      </c>
      <c r="F31" t="s">
        <v>1904</v>
      </c>
      <c r="G31" t="s">
        <v>3603</v>
      </c>
      <c r="H31" t="s">
        <v>621</v>
      </c>
      <c r="I31" t="s">
        <v>3484</v>
      </c>
    </row>
    <row r="32" spans="1:9">
      <c r="A32" s="174" t="s">
        <v>3602</v>
      </c>
      <c r="B32" t="s">
        <v>1677</v>
      </c>
      <c r="C32" t="s">
        <v>1905</v>
      </c>
      <c r="D32" t="s">
        <v>1906</v>
      </c>
      <c r="E32" t="s">
        <v>621</v>
      </c>
      <c r="F32" t="s">
        <v>1907</v>
      </c>
      <c r="G32" t="s">
        <v>3603</v>
      </c>
      <c r="H32" t="s">
        <v>621</v>
      </c>
      <c r="I32" t="s">
        <v>3484</v>
      </c>
    </row>
    <row r="33" spans="1:9">
      <c r="A33" s="174" t="s">
        <v>3602</v>
      </c>
      <c r="B33" t="s">
        <v>1677</v>
      </c>
      <c r="C33" t="s">
        <v>1908</v>
      </c>
      <c r="D33" t="s">
        <v>1906</v>
      </c>
      <c r="E33" t="s">
        <v>1909</v>
      </c>
      <c r="F33" t="s">
        <v>1910</v>
      </c>
      <c r="G33" t="s">
        <v>3604</v>
      </c>
      <c r="H33" t="s">
        <v>621</v>
      </c>
      <c r="I33" t="s">
        <v>3484</v>
      </c>
    </row>
    <row r="34" spans="1:9">
      <c r="A34" s="174" t="s">
        <v>3602</v>
      </c>
      <c r="B34" t="s">
        <v>1679</v>
      </c>
      <c r="C34" t="s">
        <v>1849</v>
      </c>
      <c r="D34" t="s">
        <v>1850</v>
      </c>
      <c r="E34" t="s">
        <v>1851</v>
      </c>
      <c r="G34" t="s">
        <v>3628</v>
      </c>
      <c r="H34" t="s">
        <v>1901</v>
      </c>
      <c r="I34" t="s">
        <v>3488</v>
      </c>
    </row>
    <row r="35" spans="1:9">
      <c r="A35" s="174" t="s">
        <v>3602</v>
      </c>
      <c r="B35" t="s">
        <v>1679</v>
      </c>
      <c r="C35" t="s">
        <v>1852</v>
      </c>
      <c r="D35" t="s">
        <v>1850</v>
      </c>
      <c r="E35" t="s">
        <v>1845</v>
      </c>
      <c r="G35" t="s">
        <v>3628</v>
      </c>
      <c r="H35" t="s">
        <v>1901</v>
      </c>
      <c r="I35" t="s">
        <v>3488</v>
      </c>
    </row>
    <row r="36" spans="1:9">
      <c r="A36" s="174" t="s">
        <v>3602</v>
      </c>
      <c r="B36" t="s">
        <v>1679</v>
      </c>
      <c r="C36" t="s">
        <v>1853</v>
      </c>
      <c r="D36" t="s">
        <v>1850</v>
      </c>
      <c r="E36" t="s">
        <v>1845</v>
      </c>
      <c r="G36" t="s">
        <v>3628</v>
      </c>
      <c r="H36" t="s">
        <v>1901</v>
      </c>
      <c r="I36" t="s">
        <v>3488</v>
      </c>
    </row>
    <row r="37" spans="1:9">
      <c r="A37" s="174" t="s">
        <v>3602</v>
      </c>
      <c r="B37" t="s">
        <v>1679</v>
      </c>
      <c r="C37" t="s">
        <v>1854</v>
      </c>
      <c r="D37" t="s">
        <v>1855</v>
      </c>
      <c r="E37" t="s">
        <v>1845</v>
      </c>
      <c r="G37" t="s">
        <v>3628</v>
      </c>
      <c r="H37" t="s">
        <v>1901</v>
      </c>
      <c r="I37" t="s">
        <v>3488</v>
      </c>
    </row>
    <row r="38" spans="1:9">
      <c r="A38" s="174" t="s">
        <v>3602</v>
      </c>
      <c r="B38" t="s">
        <v>1679</v>
      </c>
      <c r="C38" t="s">
        <v>1856</v>
      </c>
      <c r="E38" t="s">
        <v>1845</v>
      </c>
      <c r="G38" t="s">
        <v>3628</v>
      </c>
      <c r="H38" t="s">
        <v>1901</v>
      </c>
      <c r="I38" t="s">
        <v>3488</v>
      </c>
    </row>
    <row r="39" spans="1:9">
      <c r="A39" s="174" t="s">
        <v>3602</v>
      </c>
      <c r="B39" t="s">
        <v>1679</v>
      </c>
      <c r="C39" t="s">
        <v>1857</v>
      </c>
      <c r="E39" t="s">
        <v>1845</v>
      </c>
      <c r="G39" t="s">
        <v>3628</v>
      </c>
      <c r="H39" t="s">
        <v>1901</v>
      </c>
      <c r="I39" t="s">
        <v>3488</v>
      </c>
    </row>
    <row r="40" spans="1:9">
      <c r="A40" s="174" t="s">
        <v>3602</v>
      </c>
      <c r="B40" t="s">
        <v>1679</v>
      </c>
      <c r="C40" t="s">
        <v>1858</v>
      </c>
      <c r="E40" t="s">
        <v>1845</v>
      </c>
      <c r="G40" t="s">
        <v>3628</v>
      </c>
      <c r="H40" t="s">
        <v>1901</v>
      </c>
      <c r="I40" t="s">
        <v>3488</v>
      </c>
    </row>
    <row r="41" spans="1:9">
      <c r="A41" s="174" t="s">
        <v>3602</v>
      </c>
      <c r="B41" t="s">
        <v>1680</v>
      </c>
      <c r="C41" t="s">
        <v>1863</v>
      </c>
      <c r="E41" t="s">
        <v>1845</v>
      </c>
      <c r="G41" t="s">
        <v>3628</v>
      </c>
      <c r="H41" t="s">
        <v>1901</v>
      </c>
      <c r="I41" t="s">
        <v>3490</v>
      </c>
    </row>
    <row r="42" spans="1:9">
      <c r="A42" s="174" t="s">
        <v>3602</v>
      </c>
      <c r="B42" t="s">
        <v>1680</v>
      </c>
      <c r="C42" t="s">
        <v>1864</v>
      </c>
      <c r="E42" t="s">
        <v>1845</v>
      </c>
      <c r="G42" t="s">
        <v>3628</v>
      </c>
      <c r="H42" t="s">
        <v>1901</v>
      </c>
      <c r="I42" t="s">
        <v>3490</v>
      </c>
    </row>
    <row r="43" spans="1:9">
      <c r="A43" s="174" t="s">
        <v>3602</v>
      </c>
      <c r="B43" t="s">
        <v>1680</v>
      </c>
      <c r="C43" t="s">
        <v>1913</v>
      </c>
      <c r="E43" t="s">
        <v>621</v>
      </c>
      <c r="F43" t="s">
        <v>1914</v>
      </c>
      <c r="G43" t="s">
        <v>3603</v>
      </c>
      <c r="H43" t="s">
        <v>621</v>
      </c>
      <c r="I43" t="s">
        <v>3490</v>
      </c>
    </row>
    <row r="44" spans="1:9">
      <c r="A44" s="174" t="s">
        <v>3602</v>
      </c>
      <c r="B44" t="s">
        <v>1682</v>
      </c>
      <c r="C44" t="s">
        <v>1916</v>
      </c>
      <c r="E44" t="s">
        <v>1917</v>
      </c>
      <c r="G44" t="s">
        <v>3603</v>
      </c>
      <c r="H44" t="s">
        <v>621</v>
      </c>
      <c r="I44" t="s">
        <v>3492</v>
      </c>
    </row>
    <row r="45" spans="1:9">
      <c r="A45" s="174" t="s">
        <v>3602</v>
      </c>
      <c r="B45" t="s">
        <v>1682</v>
      </c>
      <c r="C45" t="s">
        <v>1866</v>
      </c>
      <c r="E45" t="s">
        <v>1845</v>
      </c>
      <c r="G45" t="s">
        <v>3628</v>
      </c>
      <c r="H45" t="s">
        <v>1901</v>
      </c>
      <c r="I45" t="s">
        <v>3492</v>
      </c>
    </row>
    <row r="46" spans="1:9">
      <c r="A46" s="174" t="s">
        <v>3602</v>
      </c>
      <c r="B46" t="s">
        <v>1685</v>
      </c>
      <c r="C46" t="s">
        <v>1919</v>
      </c>
      <c r="D46" t="s">
        <v>1920</v>
      </c>
      <c r="E46" t="s">
        <v>621</v>
      </c>
      <c r="F46" t="s">
        <v>1921</v>
      </c>
      <c r="G46" t="s">
        <v>3603</v>
      </c>
      <c r="H46" t="s">
        <v>621</v>
      </c>
      <c r="I46" t="s">
        <v>3500</v>
      </c>
    </row>
    <row r="47" spans="1:9">
      <c r="A47" s="174" t="s">
        <v>3602</v>
      </c>
      <c r="B47" t="s">
        <v>1685</v>
      </c>
      <c r="C47" t="s">
        <v>1922</v>
      </c>
      <c r="D47" t="s">
        <v>1923</v>
      </c>
      <c r="E47" t="s">
        <v>1924</v>
      </c>
      <c r="F47" t="s">
        <v>1925</v>
      </c>
      <c r="G47" t="s">
        <v>3603</v>
      </c>
      <c r="H47" t="s">
        <v>621</v>
      </c>
      <c r="I47" t="s">
        <v>3500</v>
      </c>
    </row>
    <row r="48" spans="1:9">
      <c r="A48" s="174" t="s">
        <v>3602</v>
      </c>
      <c r="B48" t="s">
        <v>1685</v>
      </c>
      <c r="C48" t="s">
        <v>1874</v>
      </c>
      <c r="E48" t="s">
        <v>1845</v>
      </c>
      <c r="G48" t="s">
        <v>3628</v>
      </c>
      <c r="H48" t="s">
        <v>1901</v>
      </c>
      <c r="I48" t="s">
        <v>3500</v>
      </c>
    </row>
    <row r="49" spans="1:9">
      <c r="A49" s="174" t="s">
        <v>3602</v>
      </c>
      <c r="B49" t="s">
        <v>1689</v>
      </c>
      <c r="C49" t="s">
        <v>1927</v>
      </c>
      <c r="D49" t="s">
        <v>1928</v>
      </c>
      <c r="E49" t="s">
        <v>621</v>
      </c>
      <c r="G49" t="s">
        <v>3603</v>
      </c>
      <c r="H49" t="s">
        <v>621</v>
      </c>
      <c r="I49" t="s">
        <v>3504</v>
      </c>
    </row>
    <row r="50" spans="1:9">
      <c r="A50" s="174" t="s">
        <v>3602</v>
      </c>
      <c r="B50" t="s">
        <v>1689</v>
      </c>
      <c r="C50" t="s">
        <v>1929</v>
      </c>
      <c r="D50" t="s">
        <v>1923</v>
      </c>
      <c r="E50" t="s">
        <v>1930</v>
      </c>
      <c r="F50" t="s">
        <v>1932</v>
      </c>
      <c r="G50" t="s">
        <v>3604</v>
      </c>
      <c r="H50" t="s">
        <v>1931</v>
      </c>
      <c r="I50" t="s">
        <v>3504</v>
      </c>
    </row>
    <row r="51" spans="1:9">
      <c r="A51" s="174" t="s">
        <v>3602</v>
      </c>
      <c r="B51" t="s">
        <v>1689</v>
      </c>
      <c r="C51" t="s">
        <v>1933</v>
      </c>
      <c r="E51" t="s">
        <v>621</v>
      </c>
      <c r="F51" t="s">
        <v>1877</v>
      </c>
      <c r="G51" t="s">
        <v>3603</v>
      </c>
      <c r="H51" t="s">
        <v>621</v>
      </c>
      <c r="I51" t="s">
        <v>3504</v>
      </c>
    </row>
    <row r="52" spans="1:9">
      <c r="A52" s="174" t="s">
        <v>3602</v>
      </c>
      <c r="B52" t="s">
        <v>1689</v>
      </c>
      <c r="C52" t="s">
        <v>1878</v>
      </c>
      <c r="D52" t="s">
        <v>1879</v>
      </c>
      <c r="E52" t="s">
        <v>1880</v>
      </c>
      <c r="G52" t="s">
        <v>3628</v>
      </c>
      <c r="H52" t="s">
        <v>1934</v>
      </c>
      <c r="I52" t="s">
        <v>3504</v>
      </c>
    </row>
    <row r="53" spans="1:9">
      <c r="A53" s="174" t="s">
        <v>3602</v>
      </c>
      <c r="B53" t="s">
        <v>1692</v>
      </c>
      <c r="C53" t="s">
        <v>1936</v>
      </c>
      <c r="E53" t="s">
        <v>621</v>
      </c>
      <c r="G53" t="s">
        <v>3603</v>
      </c>
      <c r="H53" t="s">
        <v>621</v>
      </c>
      <c r="I53" t="s">
        <v>3508</v>
      </c>
    </row>
    <row r="54" spans="1:9">
      <c r="A54" s="174" t="s">
        <v>3602</v>
      </c>
      <c r="B54" t="s">
        <v>1692</v>
      </c>
      <c r="C54" t="s">
        <v>1937</v>
      </c>
      <c r="D54" t="s">
        <v>1938</v>
      </c>
      <c r="E54" t="s">
        <v>1939</v>
      </c>
      <c r="F54" t="s">
        <v>1941</v>
      </c>
      <c r="G54" t="s">
        <v>3604</v>
      </c>
      <c r="H54" t="s">
        <v>1940</v>
      </c>
      <c r="I54" t="s">
        <v>3508</v>
      </c>
    </row>
    <row r="55" spans="1:9">
      <c r="A55" s="174" t="s">
        <v>3602</v>
      </c>
      <c r="B55" t="s">
        <v>1694</v>
      </c>
      <c r="C55" t="s">
        <v>1943</v>
      </c>
      <c r="D55" t="s">
        <v>1886</v>
      </c>
      <c r="E55" t="s">
        <v>1944</v>
      </c>
      <c r="F55" t="s">
        <v>1945</v>
      </c>
      <c r="G55" t="s">
        <v>3603</v>
      </c>
      <c r="H55" t="s">
        <v>621</v>
      </c>
      <c r="I55" t="s">
        <v>3512</v>
      </c>
    </row>
    <row r="56" spans="1:9">
      <c r="A56" s="174" t="s">
        <v>3602</v>
      </c>
      <c r="B56" t="s">
        <v>1694</v>
      </c>
      <c r="C56" t="s">
        <v>1888</v>
      </c>
      <c r="E56" t="s">
        <v>1845</v>
      </c>
      <c r="G56" t="s">
        <v>3628</v>
      </c>
      <c r="H56" t="s">
        <v>1901</v>
      </c>
      <c r="I56" t="s">
        <v>3512</v>
      </c>
    </row>
    <row r="57" spans="1:9">
      <c r="A57" s="174" t="s">
        <v>3602</v>
      </c>
      <c r="B57" t="s">
        <v>3391</v>
      </c>
      <c r="C57" t="s">
        <v>1890</v>
      </c>
      <c r="E57" t="s">
        <v>1845</v>
      </c>
      <c r="F57" t="s">
        <v>1891</v>
      </c>
      <c r="G57" t="s">
        <v>3628</v>
      </c>
      <c r="H57" t="s">
        <v>1901</v>
      </c>
    </row>
    <row r="58" spans="1:9">
      <c r="A58" s="174" t="s">
        <v>3602</v>
      </c>
      <c r="B58" t="s">
        <v>3391</v>
      </c>
      <c r="C58" t="s">
        <v>1947</v>
      </c>
      <c r="D58" t="s">
        <v>1948</v>
      </c>
      <c r="E58" t="s">
        <v>621</v>
      </c>
      <c r="F58" t="s">
        <v>1949</v>
      </c>
      <c r="G58" t="s">
        <v>3603</v>
      </c>
      <c r="H58" t="s">
        <v>621</v>
      </c>
    </row>
    <row r="59" spans="1:9">
      <c r="A59" s="174" t="s">
        <v>3602</v>
      </c>
      <c r="B59" t="s">
        <v>3391</v>
      </c>
      <c r="C59" t="s">
        <v>1950</v>
      </c>
      <c r="D59" t="s">
        <v>1951</v>
      </c>
      <c r="E59" t="s">
        <v>1952</v>
      </c>
      <c r="F59" t="s">
        <v>1953</v>
      </c>
      <c r="G59" t="s">
        <v>3604</v>
      </c>
      <c r="H59" t="s">
        <v>1952</v>
      </c>
    </row>
    <row r="60" spans="1:9">
      <c r="A60" s="174" t="s">
        <v>3605</v>
      </c>
      <c r="B60" t="s">
        <v>1670</v>
      </c>
      <c r="C60" t="s">
        <v>1893</v>
      </c>
      <c r="D60" t="s">
        <v>1894</v>
      </c>
      <c r="E60" t="s">
        <v>1565</v>
      </c>
      <c r="F60" t="s">
        <v>1896</v>
      </c>
      <c r="G60" t="s">
        <v>3606</v>
      </c>
      <c r="H60" t="s">
        <v>120</v>
      </c>
      <c r="I60" t="s">
        <v>3472</v>
      </c>
    </row>
    <row r="61" spans="1:9">
      <c r="A61" s="174" t="s">
        <v>3605</v>
      </c>
      <c r="B61" t="s">
        <v>1670</v>
      </c>
      <c r="C61" t="s">
        <v>1893</v>
      </c>
      <c r="D61" t="s">
        <v>1894</v>
      </c>
      <c r="E61" t="s">
        <v>1565</v>
      </c>
      <c r="F61" t="s">
        <v>1896</v>
      </c>
      <c r="G61" t="s">
        <v>3607</v>
      </c>
      <c r="H61" t="s">
        <v>120</v>
      </c>
      <c r="I61" t="s">
        <v>3472</v>
      </c>
    </row>
    <row r="62" spans="1:9">
      <c r="A62" s="174" t="s">
        <v>3605</v>
      </c>
      <c r="B62" t="s">
        <v>1670</v>
      </c>
      <c r="C62" t="s">
        <v>1897</v>
      </c>
      <c r="E62" t="s">
        <v>1396</v>
      </c>
      <c r="G62" t="s">
        <v>3607</v>
      </c>
      <c r="H62" t="s">
        <v>1396</v>
      </c>
      <c r="I62" t="s">
        <v>3472</v>
      </c>
    </row>
    <row r="63" spans="1:9">
      <c r="A63" s="174" t="s">
        <v>3605</v>
      </c>
      <c r="B63" t="s">
        <v>1670</v>
      </c>
      <c r="C63" t="s">
        <v>1898</v>
      </c>
      <c r="E63" t="s">
        <v>1899</v>
      </c>
      <c r="G63" t="s">
        <v>3606</v>
      </c>
      <c r="H63" t="s">
        <v>120</v>
      </c>
      <c r="I63" t="s">
        <v>3472</v>
      </c>
    </row>
    <row r="64" spans="1:9">
      <c r="A64" s="174" t="s">
        <v>3605</v>
      </c>
      <c r="B64" t="s">
        <v>1670</v>
      </c>
      <c r="C64" t="s">
        <v>1898</v>
      </c>
      <c r="E64" t="s">
        <v>1899</v>
      </c>
      <c r="G64" t="s">
        <v>3607</v>
      </c>
      <c r="H64" t="s">
        <v>1899</v>
      </c>
      <c r="I64" t="s">
        <v>3472</v>
      </c>
    </row>
    <row r="65" spans="1:9">
      <c r="A65" s="174" t="s">
        <v>3605</v>
      </c>
      <c r="B65" t="s">
        <v>1670</v>
      </c>
      <c r="C65" t="s">
        <v>1957</v>
      </c>
      <c r="D65" t="s">
        <v>1832</v>
      </c>
      <c r="E65" t="s">
        <v>120</v>
      </c>
      <c r="G65" t="s">
        <v>3606</v>
      </c>
      <c r="H65" t="s">
        <v>120</v>
      </c>
      <c r="I65" t="s">
        <v>3472</v>
      </c>
    </row>
    <row r="66" spans="1:9">
      <c r="A66" s="174" t="s">
        <v>3605</v>
      </c>
      <c r="B66" t="s">
        <v>1670</v>
      </c>
      <c r="C66" t="s">
        <v>1957</v>
      </c>
      <c r="D66" t="s">
        <v>1832</v>
      </c>
      <c r="E66" t="s">
        <v>120</v>
      </c>
      <c r="G66" t="s">
        <v>3607</v>
      </c>
      <c r="H66" t="s">
        <v>120</v>
      </c>
      <c r="I66" t="s">
        <v>3472</v>
      </c>
    </row>
    <row r="67" spans="1:9">
      <c r="A67" s="174" t="s">
        <v>3605</v>
      </c>
      <c r="B67" t="s">
        <v>1670</v>
      </c>
      <c r="C67" t="s">
        <v>1958</v>
      </c>
      <c r="D67" t="s">
        <v>1842</v>
      </c>
      <c r="E67" t="s">
        <v>120</v>
      </c>
      <c r="F67" t="s">
        <v>1959</v>
      </c>
      <c r="G67" t="s">
        <v>3606</v>
      </c>
      <c r="H67" t="s">
        <v>120</v>
      </c>
      <c r="I67" t="s">
        <v>3472</v>
      </c>
    </row>
    <row r="68" spans="1:9">
      <c r="A68" s="174" t="s">
        <v>3605</v>
      </c>
      <c r="B68" t="s">
        <v>1670</v>
      </c>
      <c r="C68" t="s">
        <v>1958</v>
      </c>
      <c r="D68" t="s">
        <v>1842</v>
      </c>
      <c r="E68" t="s">
        <v>120</v>
      </c>
      <c r="F68" t="s">
        <v>1959</v>
      </c>
      <c r="G68" t="s">
        <v>3607</v>
      </c>
      <c r="H68" t="s">
        <v>120</v>
      </c>
      <c r="I68" t="s">
        <v>3472</v>
      </c>
    </row>
    <row r="69" spans="1:9">
      <c r="A69" s="174" t="s">
        <v>3605</v>
      </c>
      <c r="B69" t="s">
        <v>1670</v>
      </c>
      <c r="C69" t="s">
        <v>1960</v>
      </c>
      <c r="E69" t="s">
        <v>120</v>
      </c>
      <c r="G69" t="s">
        <v>3606</v>
      </c>
      <c r="H69" t="s">
        <v>120</v>
      </c>
      <c r="I69" t="s">
        <v>3472</v>
      </c>
    </row>
    <row r="70" spans="1:9">
      <c r="A70" s="174" t="s">
        <v>3605</v>
      </c>
      <c r="B70" t="s">
        <v>1670</v>
      </c>
      <c r="C70" t="s">
        <v>1960</v>
      </c>
      <c r="E70" t="s">
        <v>120</v>
      </c>
      <c r="G70" t="s">
        <v>3607</v>
      </c>
      <c r="H70" t="s">
        <v>120</v>
      </c>
      <c r="I70" t="s">
        <v>3472</v>
      </c>
    </row>
    <row r="71" spans="1:9">
      <c r="A71" s="174" t="s">
        <v>3605</v>
      </c>
      <c r="B71" t="s">
        <v>1672</v>
      </c>
      <c r="C71" t="s">
        <v>1962</v>
      </c>
      <c r="D71" t="s">
        <v>1850</v>
      </c>
      <c r="E71" t="s">
        <v>120</v>
      </c>
      <c r="G71" t="s">
        <v>3606</v>
      </c>
      <c r="H71" t="s">
        <v>120</v>
      </c>
      <c r="I71" t="s">
        <v>3476</v>
      </c>
    </row>
    <row r="72" spans="1:9">
      <c r="A72" s="174" t="s">
        <v>3605</v>
      </c>
      <c r="B72" t="s">
        <v>1672</v>
      </c>
      <c r="C72" t="s">
        <v>1962</v>
      </c>
      <c r="D72" t="s">
        <v>1850</v>
      </c>
      <c r="E72" t="s">
        <v>120</v>
      </c>
      <c r="G72" t="s">
        <v>3607</v>
      </c>
      <c r="H72" t="s">
        <v>120</v>
      </c>
      <c r="I72" t="s">
        <v>3476</v>
      </c>
    </row>
    <row r="73" spans="1:9">
      <c r="A73" s="174" t="s">
        <v>3605</v>
      </c>
      <c r="B73" t="s">
        <v>1672</v>
      </c>
      <c r="C73" t="s">
        <v>1963</v>
      </c>
      <c r="D73" t="s">
        <v>1964</v>
      </c>
      <c r="E73" t="s">
        <v>120</v>
      </c>
      <c r="F73" t="s">
        <v>1965</v>
      </c>
      <c r="G73" t="s">
        <v>3606</v>
      </c>
      <c r="H73" t="s">
        <v>120</v>
      </c>
      <c r="I73" t="s">
        <v>3476</v>
      </c>
    </row>
    <row r="74" spans="1:9">
      <c r="A74" s="174" t="s">
        <v>3605</v>
      </c>
      <c r="B74" t="s">
        <v>1672</v>
      </c>
      <c r="C74" t="s">
        <v>1963</v>
      </c>
      <c r="D74" t="s">
        <v>1964</v>
      </c>
      <c r="E74" t="s">
        <v>120</v>
      </c>
      <c r="F74" t="s">
        <v>1965</v>
      </c>
      <c r="G74" t="s">
        <v>3607</v>
      </c>
      <c r="H74" t="s">
        <v>120</v>
      </c>
      <c r="I74" t="s">
        <v>3476</v>
      </c>
    </row>
    <row r="75" spans="1:9">
      <c r="A75" s="174" t="s">
        <v>3605</v>
      </c>
      <c r="B75" t="s">
        <v>1672</v>
      </c>
      <c r="C75" t="s">
        <v>1966</v>
      </c>
      <c r="D75" t="s">
        <v>1964</v>
      </c>
      <c r="E75" t="s">
        <v>120</v>
      </c>
      <c r="G75" t="s">
        <v>3606</v>
      </c>
      <c r="H75" t="s">
        <v>120</v>
      </c>
      <c r="I75" t="s">
        <v>3476</v>
      </c>
    </row>
    <row r="76" spans="1:9">
      <c r="A76" s="174" t="s">
        <v>3605</v>
      </c>
      <c r="B76" t="s">
        <v>1672</v>
      </c>
      <c r="C76" t="s">
        <v>1966</v>
      </c>
      <c r="D76" t="s">
        <v>1964</v>
      </c>
      <c r="E76" t="s">
        <v>120</v>
      </c>
      <c r="G76" t="s">
        <v>3607</v>
      </c>
      <c r="H76" t="s">
        <v>120</v>
      </c>
      <c r="I76" t="s">
        <v>3476</v>
      </c>
    </row>
    <row r="77" spans="1:9">
      <c r="A77" s="174" t="s">
        <v>3605</v>
      </c>
      <c r="B77" t="s">
        <v>1672</v>
      </c>
      <c r="C77" t="s">
        <v>1844</v>
      </c>
      <c r="E77" t="s">
        <v>1845</v>
      </c>
      <c r="F77" t="s">
        <v>1847</v>
      </c>
      <c r="G77" t="s">
        <v>3629</v>
      </c>
      <c r="H77" t="s">
        <v>1967</v>
      </c>
      <c r="I77" t="s">
        <v>3476</v>
      </c>
    </row>
    <row r="78" spans="1:9">
      <c r="A78" s="174" t="s">
        <v>3605</v>
      </c>
      <c r="B78" t="s">
        <v>1672</v>
      </c>
      <c r="C78" t="s">
        <v>1844</v>
      </c>
      <c r="E78" t="s">
        <v>1845</v>
      </c>
      <c r="F78" t="s">
        <v>1847</v>
      </c>
      <c r="G78" t="s">
        <v>3607</v>
      </c>
      <c r="H78" t="s">
        <v>1967</v>
      </c>
      <c r="I78" t="s">
        <v>3476</v>
      </c>
    </row>
    <row r="79" spans="1:9">
      <c r="A79" s="174" t="s">
        <v>3605</v>
      </c>
      <c r="B79" t="s">
        <v>1672</v>
      </c>
      <c r="C79" t="s">
        <v>1968</v>
      </c>
      <c r="D79" t="s">
        <v>1969</v>
      </c>
      <c r="E79" t="s">
        <v>120</v>
      </c>
      <c r="F79" t="s">
        <v>1970</v>
      </c>
      <c r="G79" t="s">
        <v>3606</v>
      </c>
      <c r="H79" t="s">
        <v>120</v>
      </c>
      <c r="I79" t="s">
        <v>3476</v>
      </c>
    </row>
    <row r="80" spans="1:9">
      <c r="A80" s="174" t="s">
        <v>3605</v>
      </c>
      <c r="B80" t="s">
        <v>1672</v>
      </c>
      <c r="C80" t="s">
        <v>1968</v>
      </c>
      <c r="D80" t="s">
        <v>1969</v>
      </c>
      <c r="E80" t="s">
        <v>120</v>
      </c>
      <c r="F80" t="s">
        <v>1970</v>
      </c>
      <c r="G80" t="s">
        <v>3607</v>
      </c>
      <c r="H80" t="s">
        <v>120</v>
      </c>
      <c r="I80" t="s">
        <v>3476</v>
      </c>
    </row>
    <row r="81" spans="1:9">
      <c r="A81" s="174" t="s">
        <v>3605</v>
      </c>
      <c r="B81" t="s">
        <v>3161</v>
      </c>
      <c r="C81" t="s">
        <v>1972</v>
      </c>
      <c r="D81" t="s">
        <v>1973</v>
      </c>
      <c r="E81" t="s">
        <v>120</v>
      </c>
      <c r="G81" t="s">
        <v>3606</v>
      </c>
      <c r="H81" t="s">
        <v>120</v>
      </c>
      <c r="I81" t="s">
        <v>3480</v>
      </c>
    </row>
    <row r="82" spans="1:9">
      <c r="A82" s="174" t="s">
        <v>3605</v>
      </c>
      <c r="B82" t="s">
        <v>3161</v>
      </c>
      <c r="C82" t="s">
        <v>1972</v>
      </c>
      <c r="D82" t="s">
        <v>1973</v>
      </c>
      <c r="E82" t="s">
        <v>120</v>
      </c>
      <c r="G82" t="s">
        <v>3607</v>
      </c>
      <c r="H82" t="s">
        <v>120</v>
      </c>
      <c r="I82" t="s">
        <v>3480</v>
      </c>
    </row>
    <row r="83" spans="1:9">
      <c r="A83" s="174" t="s">
        <v>3605</v>
      </c>
      <c r="B83" t="s">
        <v>3161</v>
      </c>
      <c r="C83" t="s">
        <v>1974</v>
      </c>
      <c r="D83" t="s">
        <v>1973</v>
      </c>
      <c r="E83" t="s">
        <v>1975</v>
      </c>
      <c r="G83" t="s">
        <v>3606</v>
      </c>
      <c r="H83" t="s">
        <v>120</v>
      </c>
      <c r="I83" t="s">
        <v>3480</v>
      </c>
    </row>
    <row r="84" spans="1:9">
      <c r="A84" s="174" t="s">
        <v>3605</v>
      </c>
      <c r="B84" t="s">
        <v>3161</v>
      </c>
      <c r="C84" t="s">
        <v>1974</v>
      </c>
      <c r="D84" t="s">
        <v>1973</v>
      </c>
      <c r="E84" t="s">
        <v>1975</v>
      </c>
      <c r="G84" t="s">
        <v>3607</v>
      </c>
      <c r="H84" t="s">
        <v>120</v>
      </c>
      <c r="I84" t="s">
        <v>3480</v>
      </c>
    </row>
    <row r="85" spans="1:9">
      <c r="A85" s="174" t="s">
        <v>3605</v>
      </c>
      <c r="B85" t="s">
        <v>3161</v>
      </c>
      <c r="C85" t="s">
        <v>1976</v>
      </c>
      <c r="D85" t="s">
        <v>1973</v>
      </c>
      <c r="E85" t="s">
        <v>1977</v>
      </c>
      <c r="F85" t="s">
        <v>1978</v>
      </c>
      <c r="G85" t="s">
        <v>3606</v>
      </c>
      <c r="H85" t="s">
        <v>120</v>
      </c>
      <c r="I85" t="s">
        <v>3480</v>
      </c>
    </row>
    <row r="86" spans="1:9">
      <c r="A86" s="174" t="s">
        <v>3605</v>
      </c>
      <c r="B86" t="s">
        <v>3161</v>
      </c>
      <c r="C86" t="s">
        <v>1976</v>
      </c>
      <c r="D86" t="s">
        <v>1973</v>
      </c>
      <c r="E86" t="s">
        <v>1977</v>
      </c>
      <c r="F86" t="s">
        <v>1978</v>
      </c>
      <c r="G86" t="s">
        <v>3607</v>
      </c>
      <c r="H86" t="s">
        <v>120</v>
      </c>
      <c r="I86" t="s">
        <v>3480</v>
      </c>
    </row>
    <row r="87" spans="1:9">
      <c r="A87" s="174" t="s">
        <v>3605</v>
      </c>
      <c r="B87" t="s">
        <v>3161</v>
      </c>
      <c r="C87" t="s">
        <v>1979</v>
      </c>
      <c r="D87" t="s">
        <v>1973</v>
      </c>
      <c r="E87" t="s">
        <v>120</v>
      </c>
      <c r="G87" t="s">
        <v>3606</v>
      </c>
      <c r="H87" t="s">
        <v>120</v>
      </c>
      <c r="I87" t="s">
        <v>3480</v>
      </c>
    </row>
    <row r="88" spans="1:9">
      <c r="A88" s="174" t="s">
        <v>3605</v>
      </c>
      <c r="B88" t="s">
        <v>3161</v>
      </c>
      <c r="C88" t="s">
        <v>1979</v>
      </c>
      <c r="D88" t="s">
        <v>1973</v>
      </c>
      <c r="E88" t="s">
        <v>120</v>
      </c>
      <c r="G88" t="s">
        <v>3607</v>
      </c>
      <c r="H88" t="s">
        <v>120</v>
      </c>
      <c r="I88" t="s">
        <v>3480</v>
      </c>
    </row>
    <row r="89" spans="1:9">
      <c r="A89" s="174" t="s">
        <v>3605</v>
      </c>
      <c r="B89" t="s">
        <v>1677</v>
      </c>
      <c r="C89" t="s">
        <v>1981</v>
      </c>
      <c r="D89" t="s">
        <v>1982</v>
      </c>
      <c r="E89" t="s">
        <v>1983</v>
      </c>
      <c r="G89" t="s">
        <v>3606</v>
      </c>
      <c r="H89" t="s">
        <v>120</v>
      </c>
      <c r="I89" t="s">
        <v>3484</v>
      </c>
    </row>
    <row r="90" spans="1:9">
      <c r="A90" s="174" t="s">
        <v>3605</v>
      </c>
      <c r="B90" t="s">
        <v>1677</v>
      </c>
      <c r="C90" t="s">
        <v>1981</v>
      </c>
      <c r="D90" t="s">
        <v>1982</v>
      </c>
      <c r="E90" t="s">
        <v>1983</v>
      </c>
      <c r="G90" t="s">
        <v>3607</v>
      </c>
      <c r="H90" t="s">
        <v>120</v>
      </c>
      <c r="I90" t="s">
        <v>3484</v>
      </c>
    </row>
    <row r="91" spans="1:9">
      <c r="A91" s="174" t="s">
        <v>3605</v>
      </c>
      <c r="B91" t="s">
        <v>1677</v>
      </c>
      <c r="C91" t="s">
        <v>1984</v>
      </c>
      <c r="D91" t="s">
        <v>1906</v>
      </c>
      <c r="E91" t="s">
        <v>120</v>
      </c>
      <c r="G91" t="s">
        <v>3606</v>
      </c>
      <c r="H91" t="s">
        <v>120</v>
      </c>
      <c r="I91" t="s">
        <v>3484</v>
      </c>
    </row>
    <row r="92" spans="1:9">
      <c r="A92" s="174" t="s">
        <v>3605</v>
      </c>
      <c r="B92" t="s">
        <v>1677</v>
      </c>
      <c r="C92" t="s">
        <v>1984</v>
      </c>
      <c r="D92" t="s">
        <v>1906</v>
      </c>
      <c r="E92" t="s">
        <v>120</v>
      </c>
      <c r="G92" t="s">
        <v>3607</v>
      </c>
      <c r="H92" t="s">
        <v>120</v>
      </c>
      <c r="I92" t="s">
        <v>3484</v>
      </c>
    </row>
    <row r="93" spans="1:9">
      <c r="A93" s="174" t="s">
        <v>3605</v>
      </c>
      <c r="B93" t="s">
        <v>1677</v>
      </c>
      <c r="C93" t="s">
        <v>1985</v>
      </c>
      <c r="D93" t="s">
        <v>1982</v>
      </c>
      <c r="E93" t="s">
        <v>1986</v>
      </c>
      <c r="G93" t="s">
        <v>3606</v>
      </c>
      <c r="H93" t="s">
        <v>120</v>
      </c>
      <c r="I93" t="s">
        <v>3484</v>
      </c>
    </row>
    <row r="94" spans="1:9">
      <c r="A94" s="174" t="s">
        <v>3605</v>
      </c>
      <c r="B94" t="s">
        <v>1677</v>
      </c>
      <c r="C94" t="s">
        <v>1985</v>
      </c>
      <c r="D94" t="s">
        <v>1982</v>
      </c>
      <c r="E94" t="s">
        <v>1986</v>
      </c>
      <c r="G94" t="s">
        <v>3607</v>
      </c>
      <c r="H94" t="s">
        <v>120</v>
      </c>
      <c r="I94" t="s">
        <v>3484</v>
      </c>
    </row>
    <row r="95" spans="1:9">
      <c r="A95" s="174" t="s">
        <v>3605</v>
      </c>
      <c r="B95" t="s">
        <v>1677</v>
      </c>
      <c r="C95" t="s">
        <v>1908</v>
      </c>
      <c r="D95" t="s">
        <v>1906</v>
      </c>
      <c r="E95" t="s">
        <v>1909</v>
      </c>
      <c r="F95" t="s">
        <v>1910</v>
      </c>
      <c r="G95" t="s">
        <v>3606</v>
      </c>
      <c r="H95" t="s">
        <v>120</v>
      </c>
      <c r="I95" t="s">
        <v>3484</v>
      </c>
    </row>
    <row r="96" spans="1:9">
      <c r="A96" s="174" t="s">
        <v>3605</v>
      </c>
      <c r="B96" t="s">
        <v>1677</v>
      </c>
      <c r="C96" t="s">
        <v>1908</v>
      </c>
      <c r="D96" t="s">
        <v>1906</v>
      </c>
      <c r="E96" t="s">
        <v>1909</v>
      </c>
      <c r="F96" t="s">
        <v>1910</v>
      </c>
      <c r="G96" t="s">
        <v>3607</v>
      </c>
      <c r="H96" t="s">
        <v>120</v>
      </c>
      <c r="I96" t="s">
        <v>3484</v>
      </c>
    </row>
    <row r="97" spans="1:9">
      <c r="A97" s="174" t="s">
        <v>3605</v>
      </c>
      <c r="B97" t="s">
        <v>1677</v>
      </c>
      <c r="C97" t="s">
        <v>1987</v>
      </c>
      <c r="D97" t="s">
        <v>1988</v>
      </c>
      <c r="E97" t="s">
        <v>120</v>
      </c>
      <c r="F97" t="s">
        <v>1989</v>
      </c>
      <c r="G97" t="s">
        <v>3606</v>
      </c>
      <c r="H97" t="s">
        <v>120</v>
      </c>
      <c r="I97" t="s">
        <v>3484</v>
      </c>
    </row>
    <row r="98" spans="1:9">
      <c r="A98" s="174" t="s">
        <v>3605</v>
      </c>
      <c r="B98" t="s">
        <v>1677</v>
      </c>
      <c r="C98" t="s">
        <v>1987</v>
      </c>
      <c r="D98" t="s">
        <v>1988</v>
      </c>
      <c r="E98" t="s">
        <v>120</v>
      </c>
      <c r="F98" t="s">
        <v>1989</v>
      </c>
      <c r="G98" t="s">
        <v>3607</v>
      </c>
      <c r="H98" t="s">
        <v>120</v>
      </c>
      <c r="I98" t="s">
        <v>3484</v>
      </c>
    </row>
    <row r="99" spans="1:9">
      <c r="A99" s="174" t="s">
        <v>3605</v>
      </c>
      <c r="B99" t="s">
        <v>1677</v>
      </c>
      <c r="C99" t="s">
        <v>1990</v>
      </c>
      <c r="D99" t="s">
        <v>1988</v>
      </c>
      <c r="E99" t="s">
        <v>120</v>
      </c>
      <c r="G99" t="s">
        <v>3606</v>
      </c>
      <c r="H99" t="s">
        <v>120</v>
      </c>
      <c r="I99" t="s">
        <v>3484</v>
      </c>
    </row>
    <row r="100" spans="1:9">
      <c r="A100" s="174" t="s">
        <v>3605</v>
      </c>
      <c r="B100" t="s">
        <v>1677</v>
      </c>
      <c r="C100" t="s">
        <v>1990</v>
      </c>
      <c r="D100" t="s">
        <v>1988</v>
      </c>
      <c r="E100" t="s">
        <v>120</v>
      </c>
      <c r="G100" t="s">
        <v>3607</v>
      </c>
      <c r="H100" t="s">
        <v>120</v>
      </c>
      <c r="I100" t="s">
        <v>3484</v>
      </c>
    </row>
    <row r="101" spans="1:9">
      <c r="A101" s="174" t="s">
        <v>3605</v>
      </c>
      <c r="B101" t="s">
        <v>1679</v>
      </c>
      <c r="C101" t="s">
        <v>1992</v>
      </c>
      <c r="D101" t="s">
        <v>1993</v>
      </c>
      <c r="E101" t="s">
        <v>120</v>
      </c>
      <c r="F101" t="s">
        <v>1994</v>
      </c>
      <c r="G101" t="s">
        <v>3606</v>
      </c>
      <c r="H101" t="s">
        <v>120</v>
      </c>
      <c r="I101" t="s">
        <v>3488</v>
      </c>
    </row>
    <row r="102" spans="1:9">
      <c r="A102" s="174" t="s">
        <v>3605</v>
      </c>
      <c r="B102" t="s">
        <v>1679</v>
      </c>
      <c r="C102" t="s">
        <v>1992</v>
      </c>
      <c r="D102" t="s">
        <v>1993</v>
      </c>
      <c r="E102" t="s">
        <v>120</v>
      </c>
      <c r="F102" t="s">
        <v>1994</v>
      </c>
      <c r="G102" t="s">
        <v>3607</v>
      </c>
      <c r="H102" t="s">
        <v>120</v>
      </c>
      <c r="I102" t="s">
        <v>3488</v>
      </c>
    </row>
    <row r="103" spans="1:9">
      <c r="A103" s="174" t="s">
        <v>3605</v>
      </c>
      <c r="B103" t="s">
        <v>1679</v>
      </c>
      <c r="C103" t="s">
        <v>1849</v>
      </c>
      <c r="D103" t="s">
        <v>1850</v>
      </c>
      <c r="E103" t="s">
        <v>1851</v>
      </c>
      <c r="G103" t="s">
        <v>3629</v>
      </c>
      <c r="H103" t="s">
        <v>1967</v>
      </c>
      <c r="I103" t="s">
        <v>3488</v>
      </c>
    </row>
    <row r="104" spans="1:9">
      <c r="A104" s="174" t="s">
        <v>3605</v>
      </c>
      <c r="B104" t="s">
        <v>1679</v>
      </c>
      <c r="C104" t="s">
        <v>1849</v>
      </c>
      <c r="D104" t="s">
        <v>1850</v>
      </c>
      <c r="E104" t="s">
        <v>1851</v>
      </c>
      <c r="G104" t="s">
        <v>3607</v>
      </c>
      <c r="H104" t="s">
        <v>1967</v>
      </c>
      <c r="I104" t="s">
        <v>3488</v>
      </c>
    </row>
    <row r="105" spans="1:9">
      <c r="A105" s="174" t="s">
        <v>3605</v>
      </c>
      <c r="B105" t="s">
        <v>1679</v>
      </c>
      <c r="C105" t="s">
        <v>1852</v>
      </c>
      <c r="D105" t="s">
        <v>1850</v>
      </c>
      <c r="E105" t="s">
        <v>1845</v>
      </c>
      <c r="G105" t="s">
        <v>3629</v>
      </c>
      <c r="H105" t="s">
        <v>1967</v>
      </c>
      <c r="I105" t="s">
        <v>3488</v>
      </c>
    </row>
    <row r="106" spans="1:9">
      <c r="A106" s="174" t="s">
        <v>3605</v>
      </c>
      <c r="B106" t="s">
        <v>1679</v>
      </c>
      <c r="C106" t="s">
        <v>1852</v>
      </c>
      <c r="D106" t="s">
        <v>1850</v>
      </c>
      <c r="E106" t="s">
        <v>1845</v>
      </c>
      <c r="G106" t="s">
        <v>3607</v>
      </c>
      <c r="H106" t="s">
        <v>1967</v>
      </c>
      <c r="I106" t="s">
        <v>3488</v>
      </c>
    </row>
    <row r="107" spans="1:9">
      <c r="A107" s="174" t="s">
        <v>3605</v>
      </c>
      <c r="B107" t="s">
        <v>1679</v>
      </c>
      <c r="C107" t="s">
        <v>1853</v>
      </c>
      <c r="D107" t="s">
        <v>1850</v>
      </c>
      <c r="E107" t="s">
        <v>1845</v>
      </c>
      <c r="G107" t="s">
        <v>3629</v>
      </c>
      <c r="H107" t="s">
        <v>1967</v>
      </c>
      <c r="I107" t="s">
        <v>3488</v>
      </c>
    </row>
    <row r="108" spans="1:9">
      <c r="A108" s="174" t="s">
        <v>3605</v>
      </c>
      <c r="B108" t="s">
        <v>1679</v>
      </c>
      <c r="C108" t="s">
        <v>1853</v>
      </c>
      <c r="D108" t="s">
        <v>1850</v>
      </c>
      <c r="E108" t="s">
        <v>1845</v>
      </c>
      <c r="G108" t="s">
        <v>3607</v>
      </c>
      <c r="H108" t="s">
        <v>1967</v>
      </c>
      <c r="I108" t="s">
        <v>3488</v>
      </c>
    </row>
    <row r="109" spans="1:9">
      <c r="A109" s="174" t="s">
        <v>3605</v>
      </c>
      <c r="B109" t="s">
        <v>1679</v>
      </c>
      <c r="C109" t="s">
        <v>1854</v>
      </c>
      <c r="D109" t="s">
        <v>1855</v>
      </c>
      <c r="E109" t="s">
        <v>1845</v>
      </c>
      <c r="G109" t="s">
        <v>3629</v>
      </c>
      <c r="H109" t="s">
        <v>1967</v>
      </c>
      <c r="I109" t="s">
        <v>3488</v>
      </c>
    </row>
    <row r="110" spans="1:9">
      <c r="A110" s="174" t="s">
        <v>3605</v>
      </c>
      <c r="B110" t="s">
        <v>1679</v>
      </c>
      <c r="C110" t="s">
        <v>1854</v>
      </c>
      <c r="D110" t="s">
        <v>1855</v>
      </c>
      <c r="E110" t="s">
        <v>1845</v>
      </c>
      <c r="G110" t="s">
        <v>3607</v>
      </c>
      <c r="H110" t="s">
        <v>1967</v>
      </c>
      <c r="I110" t="s">
        <v>3488</v>
      </c>
    </row>
    <row r="111" spans="1:9">
      <c r="A111" s="174" t="s">
        <v>3605</v>
      </c>
      <c r="B111" t="s">
        <v>1679</v>
      </c>
      <c r="C111" t="s">
        <v>1856</v>
      </c>
      <c r="E111" t="s">
        <v>1845</v>
      </c>
      <c r="G111" t="s">
        <v>3629</v>
      </c>
      <c r="H111" t="s">
        <v>1967</v>
      </c>
      <c r="I111" t="s">
        <v>3488</v>
      </c>
    </row>
    <row r="112" spans="1:9">
      <c r="A112" s="174" t="s">
        <v>3605</v>
      </c>
      <c r="B112" t="s">
        <v>1679</v>
      </c>
      <c r="C112" t="s">
        <v>1856</v>
      </c>
      <c r="E112" t="s">
        <v>1845</v>
      </c>
      <c r="G112" t="s">
        <v>3607</v>
      </c>
      <c r="H112" t="s">
        <v>1967</v>
      </c>
      <c r="I112" t="s">
        <v>3488</v>
      </c>
    </row>
    <row r="113" spans="1:9">
      <c r="A113" s="174" t="s">
        <v>3605</v>
      </c>
      <c r="B113" t="s">
        <v>1679</v>
      </c>
      <c r="C113" t="s">
        <v>1857</v>
      </c>
      <c r="E113" t="s">
        <v>1845</v>
      </c>
      <c r="G113" t="s">
        <v>3629</v>
      </c>
      <c r="H113" t="s">
        <v>1967</v>
      </c>
      <c r="I113" t="s">
        <v>3488</v>
      </c>
    </row>
    <row r="114" spans="1:9">
      <c r="A114" s="174" t="s">
        <v>3605</v>
      </c>
      <c r="B114" t="s">
        <v>1679</v>
      </c>
      <c r="C114" t="s">
        <v>1857</v>
      </c>
      <c r="E114" t="s">
        <v>1845</v>
      </c>
      <c r="G114" t="s">
        <v>3607</v>
      </c>
      <c r="H114" t="s">
        <v>1967</v>
      </c>
      <c r="I114" t="s">
        <v>3488</v>
      </c>
    </row>
    <row r="115" spans="1:9">
      <c r="A115" s="174" t="s">
        <v>3605</v>
      </c>
      <c r="B115" t="s">
        <v>1679</v>
      </c>
      <c r="C115" t="s">
        <v>1858</v>
      </c>
      <c r="E115" t="s">
        <v>1845</v>
      </c>
      <c r="G115" t="s">
        <v>3629</v>
      </c>
      <c r="H115" t="s">
        <v>1967</v>
      </c>
      <c r="I115" t="s">
        <v>3488</v>
      </c>
    </row>
    <row r="116" spans="1:9">
      <c r="A116" s="174" t="s">
        <v>3605</v>
      </c>
      <c r="B116" t="s">
        <v>1679</v>
      </c>
      <c r="C116" t="s">
        <v>1858</v>
      </c>
      <c r="E116" t="s">
        <v>1845</v>
      </c>
      <c r="G116" t="s">
        <v>3607</v>
      </c>
      <c r="H116" t="s">
        <v>1967</v>
      </c>
      <c r="I116" t="s">
        <v>3488</v>
      </c>
    </row>
    <row r="117" spans="1:9">
      <c r="A117" s="174" t="s">
        <v>3605</v>
      </c>
      <c r="B117" t="s">
        <v>1680</v>
      </c>
      <c r="C117" t="s">
        <v>1996</v>
      </c>
      <c r="D117" t="s">
        <v>1997</v>
      </c>
      <c r="E117" t="s">
        <v>120</v>
      </c>
      <c r="G117" t="s">
        <v>3606</v>
      </c>
      <c r="H117" t="s">
        <v>120</v>
      </c>
      <c r="I117" t="s">
        <v>3490</v>
      </c>
    </row>
    <row r="118" spans="1:9">
      <c r="A118" s="174" t="s">
        <v>3605</v>
      </c>
      <c r="B118" t="s">
        <v>1680</v>
      </c>
      <c r="C118" t="s">
        <v>1996</v>
      </c>
      <c r="D118" t="s">
        <v>1997</v>
      </c>
      <c r="E118" t="s">
        <v>120</v>
      </c>
      <c r="G118" t="s">
        <v>3607</v>
      </c>
      <c r="H118" t="s">
        <v>120</v>
      </c>
      <c r="I118" t="s">
        <v>3490</v>
      </c>
    </row>
    <row r="119" spans="1:9">
      <c r="A119" s="174" t="s">
        <v>3605</v>
      </c>
      <c r="B119" t="s">
        <v>1680</v>
      </c>
      <c r="C119" t="s">
        <v>1998</v>
      </c>
      <c r="D119" t="s">
        <v>1999</v>
      </c>
      <c r="E119" t="s">
        <v>120</v>
      </c>
      <c r="G119" t="s">
        <v>3606</v>
      </c>
      <c r="H119" t="s">
        <v>120</v>
      </c>
      <c r="I119" t="s">
        <v>3490</v>
      </c>
    </row>
    <row r="120" spans="1:9">
      <c r="A120" s="174" t="s">
        <v>3605</v>
      </c>
      <c r="B120" t="s">
        <v>1680</v>
      </c>
      <c r="C120" t="s">
        <v>1998</v>
      </c>
      <c r="D120" t="s">
        <v>1999</v>
      </c>
      <c r="E120" t="s">
        <v>120</v>
      </c>
      <c r="G120" t="s">
        <v>3607</v>
      </c>
      <c r="H120" t="s">
        <v>120</v>
      </c>
      <c r="I120" t="s">
        <v>3490</v>
      </c>
    </row>
    <row r="121" spans="1:9">
      <c r="A121" s="174" t="s">
        <v>3605</v>
      </c>
      <c r="B121" t="s">
        <v>1680</v>
      </c>
      <c r="C121" t="s">
        <v>2000</v>
      </c>
      <c r="D121" t="s">
        <v>1999</v>
      </c>
      <c r="E121" t="s">
        <v>2001</v>
      </c>
      <c r="F121" t="s">
        <v>2002</v>
      </c>
      <c r="G121" t="s">
        <v>3606</v>
      </c>
      <c r="H121" t="s">
        <v>120</v>
      </c>
      <c r="I121" t="s">
        <v>3490</v>
      </c>
    </row>
    <row r="122" spans="1:9">
      <c r="A122" s="174" t="s">
        <v>3605</v>
      </c>
      <c r="B122" t="s">
        <v>1680</v>
      </c>
      <c r="C122" t="s">
        <v>2000</v>
      </c>
      <c r="D122" t="s">
        <v>1999</v>
      </c>
      <c r="E122" t="s">
        <v>2001</v>
      </c>
      <c r="F122" t="s">
        <v>2002</v>
      </c>
      <c r="G122" t="s">
        <v>3607</v>
      </c>
      <c r="H122" t="s">
        <v>120</v>
      </c>
      <c r="I122" t="s">
        <v>3490</v>
      </c>
    </row>
    <row r="123" spans="1:9">
      <c r="A123" s="174" t="s">
        <v>3605</v>
      </c>
      <c r="B123" t="s">
        <v>1680</v>
      </c>
      <c r="C123" t="s">
        <v>2003</v>
      </c>
      <c r="D123" t="s">
        <v>2004</v>
      </c>
      <c r="E123" t="s">
        <v>120</v>
      </c>
      <c r="G123" t="s">
        <v>3606</v>
      </c>
      <c r="H123" t="s">
        <v>120</v>
      </c>
      <c r="I123" t="s">
        <v>3490</v>
      </c>
    </row>
    <row r="124" spans="1:9">
      <c r="A124" s="174" t="s">
        <v>3605</v>
      </c>
      <c r="B124" t="s">
        <v>1680</v>
      </c>
      <c r="C124" t="s">
        <v>2003</v>
      </c>
      <c r="D124" t="s">
        <v>2004</v>
      </c>
      <c r="E124" t="s">
        <v>120</v>
      </c>
      <c r="G124" t="s">
        <v>3607</v>
      </c>
      <c r="H124" t="s">
        <v>120</v>
      </c>
      <c r="I124" t="s">
        <v>3490</v>
      </c>
    </row>
    <row r="125" spans="1:9">
      <c r="A125" s="174" t="s">
        <v>3605</v>
      </c>
      <c r="B125" t="s">
        <v>1680</v>
      </c>
      <c r="C125" t="s">
        <v>1860</v>
      </c>
      <c r="E125" t="s">
        <v>1861</v>
      </c>
      <c r="G125" t="s">
        <v>3606</v>
      </c>
      <c r="H125" t="s">
        <v>120</v>
      </c>
      <c r="I125" t="s">
        <v>3490</v>
      </c>
    </row>
    <row r="126" spans="1:9">
      <c r="A126" s="174" t="s">
        <v>3605</v>
      </c>
      <c r="B126" t="s">
        <v>1680</v>
      </c>
      <c r="C126" t="s">
        <v>1860</v>
      </c>
      <c r="E126" t="s">
        <v>1861</v>
      </c>
      <c r="G126" t="s">
        <v>3607</v>
      </c>
      <c r="H126" t="s">
        <v>120</v>
      </c>
      <c r="I126" t="s">
        <v>3490</v>
      </c>
    </row>
    <row r="127" spans="1:9">
      <c r="A127" s="174" t="s">
        <v>3605</v>
      </c>
      <c r="B127" t="s">
        <v>1680</v>
      </c>
      <c r="C127" t="s">
        <v>1863</v>
      </c>
      <c r="E127" t="s">
        <v>1845</v>
      </c>
      <c r="G127" t="s">
        <v>3629</v>
      </c>
      <c r="H127" t="s">
        <v>1967</v>
      </c>
      <c r="I127" t="s">
        <v>3490</v>
      </c>
    </row>
    <row r="128" spans="1:9">
      <c r="A128" s="174" t="s">
        <v>3605</v>
      </c>
      <c r="B128" t="s">
        <v>1680</v>
      </c>
      <c r="C128" t="s">
        <v>1863</v>
      </c>
      <c r="E128" t="s">
        <v>1845</v>
      </c>
      <c r="G128" t="s">
        <v>3607</v>
      </c>
      <c r="H128" t="s">
        <v>1967</v>
      </c>
      <c r="I128" t="s">
        <v>3490</v>
      </c>
    </row>
    <row r="129" spans="1:9">
      <c r="A129" s="174" t="s">
        <v>3605</v>
      </c>
      <c r="B129" t="s">
        <v>1680</v>
      </c>
      <c r="C129" t="s">
        <v>1864</v>
      </c>
      <c r="E129" t="s">
        <v>1845</v>
      </c>
      <c r="G129" t="s">
        <v>3629</v>
      </c>
      <c r="H129" t="s">
        <v>1967</v>
      </c>
      <c r="I129" t="s">
        <v>3490</v>
      </c>
    </row>
    <row r="130" spans="1:9">
      <c r="A130" s="174" t="s">
        <v>3605</v>
      </c>
      <c r="B130" t="s">
        <v>1680</v>
      </c>
      <c r="C130" t="s">
        <v>1864</v>
      </c>
      <c r="E130" t="s">
        <v>1845</v>
      </c>
      <c r="G130" t="s">
        <v>3607</v>
      </c>
      <c r="H130" t="s">
        <v>1967</v>
      </c>
      <c r="I130" t="s">
        <v>3490</v>
      </c>
    </row>
    <row r="131" spans="1:9">
      <c r="A131" s="174" t="s">
        <v>3605</v>
      </c>
      <c r="B131" t="s">
        <v>1680</v>
      </c>
      <c r="C131" t="s">
        <v>2005</v>
      </c>
      <c r="D131" t="s">
        <v>1999</v>
      </c>
      <c r="E131" t="s">
        <v>2006</v>
      </c>
      <c r="G131" t="s">
        <v>3606</v>
      </c>
      <c r="H131" t="s">
        <v>2006</v>
      </c>
      <c r="I131" t="s">
        <v>3490</v>
      </c>
    </row>
    <row r="132" spans="1:9">
      <c r="A132" s="174" t="s">
        <v>3605</v>
      </c>
      <c r="B132" t="s">
        <v>1680</v>
      </c>
      <c r="C132" t="s">
        <v>2005</v>
      </c>
      <c r="D132" t="s">
        <v>1999</v>
      </c>
      <c r="E132" t="s">
        <v>2006</v>
      </c>
      <c r="G132" t="s">
        <v>3607</v>
      </c>
      <c r="H132" t="s">
        <v>2006</v>
      </c>
      <c r="I132" t="s">
        <v>3490</v>
      </c>
    </row>
    <row r="133" spans="1:9">
      <c r="A133" s="174" t="s">
        <v>3605</v>
      </c>
      <c r="B133" t="s">
        <v>1680</v>
      </c>
      <c r="C133" t="s">
        <v>2007</v>
      </c>
      <c r="D133" t="s">
        <v>2004</v>
      </c>
      <c r="E133" t="s">
        <v>120</v>
      </c>
      <c r="G133" t="s">
        <v>3606</v>
      </c>
      <c r="H133" t="s">
        <v>120</v>
      </c>
      <c r="I133" t="s">
        <v>3490</v>
      </c>
    </row>
    <row r="134" spans="1:9">
      <c r="A134" s="174" t="s">
        <v>3605</v>
      </c>
      <c r="B134" t="s">
        <v>1680</v>
      </c>
      <c r="C134" t="s">
        <v>2007</v>
      </c>
      <c r="D134" t="s">
        <v>2004</v>
      </c>
      <c r="E134" t="s">
        <v>120</v>
      </c>
      <c r="G134" t="s">
        <v>3607</v>
      </c>
      <c r="H134" t="s">
        <v>120</v>
      </c>
      <c r="I134" t="s">
        <v>3490</v>
      </c>
    </row>
    <row r="135" spans="1:9">
      <c r="A135" s="174" t="s">
        <v>3605</v>
      </c>
      <c r="B135" t="s">
        <v>1682</v>
      </c>
      <c r="C135" t="s">
        <v>2009</v>
      </c>
      <c r="E135" t="s">
        <v>2006</v>
      </c>
      <c r="G135" t="s">
        <v>3606</v>
      </c>
      <c r="H135" t="s">
        <v>2006</v>
      </c>
      <c r="I135" t="s">
        <v>3492</v>
      </c>
    </row>
    <row r="136" spans="1:9">
      <c r="A136" s="174" t="s">
        <v>3605</v>
      </c>
      <c r="B136" t="s">
        <v>1682</v>
      </c>
      <c r="C136" t="s">
        <v>2009</v>
      </c>
      <c r="E136" t="s">
        <v>2006</v>
      </c>
      <c r="G136" t="s">
        <v>3607</v>
      </c>
      <c r="H136" t="s">
        <v>2006</v>
      </c>
      <c r="I136" t="s">
        <v>3492</v>
      </c>
    </row>
    <row r="137" spans="1:9">
      <c r="A137" s="174" t="s">
        <v>3605</v>
      </c>
      <c r="B137" t="s">
        <v>1682</v>
      </c>
      <c r="C137" t="s">
        <v>2010</v>
      </c>
      <c r="E137" t="s">
        <v>2006</v>
      </c>
      <c r="G137" t="s">
        <v>3606</v>
      </c>
      <c r="H137" t="s">
        <v>2006</v>
      </c>
      <c r="I137" t="s">
        <v>3492</v>
      </c>
    </row>
    <row r="138" spans="1:9">
      <c r="A138" s="174" t="s">
        <v>3605</v>
      </c>
      <c r="B138" t="s">
        <v>1682</v>
      </c>
      <c r="C138" t="s">
        <v>2010</v>
      </c>
      <c r="E138" t="s">
        <v>2006</v>
      </c>
      <c r="G138" t="s">
        <v>3607</v>
      </c>
      <c r="H138" t="s">
        <v>2006</v>
      </c>
      <c r="I138" t="s">
        <v>3492</v>
      </c>
    </row>
    <row r="139" spans="1:9">
      <c r="A139" s="174" t="s">
        <v>3605</v>
      </c>
      <c r="B139" t="s">
        <v>1682</v>
      </c>
      <c r="C139" t="s">
        <v>1916</v>
      </c>
      <c r="E139" t="s">
        <v>1917</v>
      </c>
      <c r="G139" t="s">
        <v>3606</v>
      </c>
      <c r="H139" t="s">
        <v>2006</v>
      </c>
      <c r="I139" t="s">
        <v>3492</v>
      </c>
    </row>
    <row r="140" spans="1:9">
      <c r="A140" s="174" t="s">
        <v>3605</v>
      </c>
      <c r="B140" t="s">
        <v>1682</v>
      </c>
      <c r="C140" t="s">
        <v>1916</v>
      </c>
      <c r="E140" t="s">
        <v>1917</v>
      </c>
      <c r="G140" t="s">
        <v>3607</v>
      </c>
      <c r="H140" t="s">
        <v>2006</v>
      </c>
      <c r="I140" t="s">
        <v>3492</v>
      </c>
    </row>
    <row r="141" spans="1:9">
      <c r="A141" s="174" t="s">
        <v>3605</v>
      </c>
      <c r="B141" t="s">
        <v>1682</v>
      </c>
      <c r="C141" t="s">
        <v>2011</v>
      </c>
      <c r="D141" t="s">
        <v>1999</v>
      </c>
      <c r="E141" t="s">
        <v>120</v>
      </c>
      <c r="G141" t="s">
        <v>3606</v>
      </c>
      <c r="H141" t="s">
        <v>120</v>
      </c>
      <c r="I141" t="s">
        <v>3492</v>
      </c>
    </row>
    <row r="142" spans="1:9">
      <c r="A142" s="174" t="s">
        <v>3605</v>
      </c>
      <c r="B142" t="s">
        <v>1682</v>
      </c>
      <c r="C142" t="s">
        <v>2011</v>
      </c>
      <c r="D142" t="s">
        <v>1999</v>
      </c>
      <c r="E142" t="s">
        <v>120</v>
      </c>
      <c r="G142" t="s">
        <v>3607</v>
      </c>
      <c r="H142" t="s">
        <v>120</v>
      </c>
      <c r="I142" t="s">
        <v>3492</v>
      </c>
    </row>
    <row r="143" spans="1:9">
      <c r="A143" s="174" t="s">
        <v>3605</v>
      </c>
      <c r="B143" t="s">
        <v>1682</v>
      </c>
      <c r="C143" t="s">
        <v>2012</v>
      </c>
      <c r="D143" t="s">
        <v>1999</v>
      </c>
      <c r="E143" t="s">
        <v>120</v>
      </c>
      <c r="G143" t="s">
        <v>3606</v>
      </c>
      <c r="H143" t="s">
        <v>120</v>
      </c>
      <c r="I143" t="s">
        <v>3492</v>
      </c>
    </row>
    <row r="144" spans="1:9">
      <c r="A144" s="174" t="s">
        <v>3605</v>
      </c>
      <c r="B144" t="s">
        <v>1682</v>
      </c>
      <c r="C144" t="s">
        <v>2012</v>
      </c>
      <c r="D144" t="s">
        <v>1999</v>
      </c>
      <c r="E144" t="s">
        <v>120</v>
      </c>
      <c r="G144" t="s">
        <v>3607</v>
      </c>
      <c r="H144" t="s">
        <v>120</v>
      </c>
      <c r="I144" t="s">
        <v>3492</v>
      </c>
    </row>
    <row r="145" spans="1:9">
      <c r="A145" s="174" t="s">
        <v>3605</v>
      </c>
      <c r="B145" t="s">
        <v>1682</v>
      </c>
      <c r="C145" t="s">
        <v>2013</v>
      </c>
      <c r="D145" t="s">
        <v>1855</v>
      </c>
      <c r="E145" t="s">
        <v>120</v>
      </c>
      <c r="G145" t="s">
        <v>3606</v>
      </c>
      <c r="H145" t="s">
        <v>120</v>
      </c>
      <c r="I145" t="s">
        <v>3492</v>
      </c>
    </row>
    <row r="146" spans="1:9">
      <c r="A146" s="174" t="s">
        <v>3605</v>
      </c>
      <c r="B146" t="s">
        <v>1682</v>
      </c>
      <c r="C146" t="s">
        <v>2013</v>
      </c>
      <c r="D146" t="s">
        <v>1855</v>
      </c>
      <c r="E146" t="s">
        <v>120</v>
      </c>
      <c r="G146" t="s">
        <v>3607</v>
      </c>
      <c r="H146" t="s">
        <v>120</v>
      </c>
      <c r="I146" t="s">
        <v>3492</v>
      </c>
    </row>
    <row r="147" spans="1:9">
      <c r="A147" s="174" t="s">
        <v>3605</v>
      </c>
      <c r="B147" t="s">
        <v>1682</v>
      </c>
      <c r="C147" t="s">
        <v>2014</v>
      </c>
      <c r="D147" t="s">
        <v>2015</v>
      </c>
      <c r="E147" t="s">
        <v>2006</v>
      </c>
      <c r="G147" t="s">
        <v>3606</v>
      </c>
      <c r="H147" t="s">
        <v>2006</v>
      </c>
      <c r="I147" t="s">
        <v>3492</v>
      </c>
    </row>
    <row r="148" spans="1:9">
      <c r="A148" s="174" t="s">
        <v>3605</v>
      </c>
      <c r="B148" t="s">
        <v>1682</v>
      </c>
      <c r="C148" t="s">
        <v>2014</v>
      </c>
      <c r="D148" t="s">
        <v>2015</v>
      </c>
      <c r="E148" t="s">
        <v>2006</v>
      </c>
      <c r="G148" t="s">
        <v>3607</v>
      </c>
      <c r="H148" t="s">
        <v>2006</v>
      </c>
      <c r="I148" t="s">
        <v>3492</v>
      </c>
    </row>
    <row r="149" spans="1:9">
      <c r="A149" s="174" t="s">
        <v>3605</v>
      </c>
      <c r="B149" t="s">
        <v>1682</v>
      </c>
      <c r="C149" t="s">
        <v>2016</v>
      </c>
      <c r="D149" t="s">
        <v>2015</v>
      </c>
      <c r="E149" t="s">
        <v>2006</v>
      </c>
      <c r="G149" t="s">
        <v>3606</v>
      </c>
      <c r="H149" t="s">
        <v>2006</v>
      </c>
      <c r="I149" t="s">
        <v>3492</v>
      </c>
    </row>
    <row r="150" spans="1:9">
      <c r="A150" s="174" t="s">
        <v>3605</v>
      </c>
      <c r="B150" t="s">
        <v>1682</v>
      </c>
      <c r="C150" t="s">
        <v>2016</v>
      </c>
      <c r="D150" t="s">
        <v>2015</v>
      </c>
      <c r="E150" t="s">
        <v>2006</v>
      </c>
      <c r="G150" t="s">
        <v>3607</v>
      </c>
      <c r="H150" t="s">
        <v>2006</v>
      </c>
      <c r="I150" t="s">
        <v>3492</v>
      </c>
    </row>
    <row r="151" spans="1:9">
      <c r="A151" s="174" t="s">
        <v>3605</v>
      </c>
      <c r="B151" t="s">
        <v>1682</v>
      </c>
      <c r="C151" t="s">
        <v>1866</v>
      </c>
      <c r="E151" t="s">
        <v>1845</v>
      </c>
      <c r="G151" t="s">
        <v>3629</v>
      </c>
      <c r="H151" t="s">
        <v>1967</v>
      </c>
      <c r="I151" t="s">
        <v>3492</v>
      </c>
    </row>
    <row r="152" spans="1:9">
      <c r="A152" s="174" t="s">
        <v>3605</v>
      </c>
      <c r="B152" t="s">
        <v>1682</v>
      </c>
      <c r="C152" t="s">
        <v>1866</v>
      </c>
      <c r="E152" t="s">
        <v>1845</v>
      </c>
      <c r="G152" t="s">
        <v>3607</v>
      </c>
      <c r="H152" t="s">
        <v>1967</v>
      </c>
      <c r="I152" t="s">
        <v>3492</v>
      </c>
    </row>
    <row r="153" spans="1:9">
      <c r="A153" s="174" t="s">
        <v>3605</v>
      </c>
      <c r="B153" t="s">
        <v>1682</v>
      </c>
      <c r="C153" t="s">
        <v>2017</v>
      </c>
      <c r="D153" t="s">
        <v>2015</v>
      </c>
      <c r="E153" t="s">
        <v>120</v>
      </c>
      <c r="F153" t="s">
        <v>2018</v>
      </c>
      <c r="G153" t="s">
        <v>3606</v>
      </c>
      <c r="H153" t="s">
        <v>120</v>
      </c>
      <c r="I153" t="s">
        <v>3492</v>
      </c>
    </row>
    <row r="154" spans="1:9">
      <c r="A154" s="174" t="s">
        <v>3605</v>
      </c>
      <c r="B154" t="s">
        <v>1682</v>
      </c>
      <c r="C154" t="s">
        <v>2017</v>
      </c>
      <c r="D154" t="s">
        <v>2015</v>
      </c>
      <c r="E154" t="s">
        <v>120</v>
      </c>
      <c r="F154" t="s">
        <v>2018</v>
      </c>
      <c r="G154" t="s">
        <v>3607</v>
      </c>
      <c r="H154" t="s">
        <v>120</v>
      </c>
      <c r="I154" t="s">
        <v>3492</v>
      </c>
    </row>
    <row r="155" spans="1:9">
      <c r="A155" s="174" t="s">
        <v>3605</v>
      </c>
      <c r="B155" t="s">
        <v>1683</v>
      </c>
      <c r="C155" t="s">
        <v>2020</v>
      </c>
      <c r="D155" t="s">
        <v>2021</v>
      </c>
      <c r="E155" t="s">
        <v>120</v>
      </c>
      <c r="G155" t="s">
        <v>3606</v>
      </c>
      <c r="H155" t="s">
        <v>120</v>
      </c>
      <c r="I155" t="s">
        <v>3496</v>
      </c>
    </row>
    <row r="156" spans="1:9">
      <c r="A156" s="174" t="s">
        <v>3605</v>
      </c>
      <c r="B156" t="s">
        <v>1683</v>
      </c>
      <c r="C156" t="s">
        <v>2020</v>
      </c>
      <c r="D156" t="s">
        <v>2021</v>
      </c>
      <c r="E156" t="s">
        <v>120</v>
      </c>
      <c r="G156" t="s">
        <v>3607</v>
      </c>
      <c r="H156" t="s">
        <v>120</v>
      </c>
      <c r="I156" t="s">
        <v>3496</v>
      </c>
    </row>
    <row r="157" spans="1:9">
      <c r="A157" s="174" t="s">
        <v>3605</v>
      </c>
      <c r="B157" t="s">
        <v>1683</v>
      </c>
      <c r="C157" t="s">
        <v>2022</v>
      </c>
      <c r="D157" t="s">
        <v>1951</v>
      </c>
      <c r="E157" t="s">
        <v>120</v>
      </c>
      <c r="G157" t="s">
        <v>3606</v>
      </c>
      <c r="H157" t="s">
        <v>120</v>
      </c>
      <c r="I157" t="s">
        <v>3496</v>
      </c>
    </row>
    <row r="158" spans="1:9">
      <c r="A158" s="174" t="s">
        <v>3605</v>
      </c>
      <c r="B158" t="s">
        <v>1683</v>
      </c>
      <c r="C158" t="s">
        <v>2022</v>
      </c>
      <c r="D158" t="s">
        <v>1951</v>
      </c>
      <c r="E158" t="s">
        <v>120</v>
      </c>
      <c r="G158" t="s">
        <v>3607</v>
      </c>
      <c r="H158" t="s">
        <v>120</v>
      </c>
      <c r="I158" t="s">
        <v>3496</v>
      </c>
    </row>
    <row r="159" spans="1:9">
      <c r="A159" s="174" t="s">
        <v>3605</v>
      </c>
      <c r="B159" t="s">
        <v>1683</v>
      </c>
      <c r="C159" t="s">
        <v>2023</v>
      </c>
      <c r="D159" t="s">
        <v>1951</v>
      </c>
      <c r="E159" t="s">
        <v>120</v>
      </c>
      <c r="G159" t="s">
        <v>3606</v>
      </c>
      <c r="H159" t="s">
        <v>120</v>
      </c>
      <c r="I159" t="s">
        <v>3496</v>
      </c>
    </row>
    <row r="160" spans="1:9">
      <c r="A160" s="174" t="s">
        <v>3605</v>
      </c>
      <c r="B160" t="s">
        <v>1683</v>
      </c>
      <c r="C160" t="s">
        <v>2023</v>
      </c>
      <c r="D160" t="s">
        <v>1951</v>
      </c>
      <c r="E160" t="s">
        <v>120</v>
      </c>
      <c r="G160" t="s">
        <v>3607</v>
      </c>
      <c r="H160" t="s">
        <v>120</v>
      </c>
      <c r="I160" t="s">
        <v>3496</v>
      </c>
    </row>
    <row r="161" spans="1:9">
      <c r="A161" s="174" t="s">
        <v>3605</v>
      </c>
      <c r="B161" t="s">
        <v>1685</v>
      </c>
      <c r="C161" t="s">
        <v>2025</v>
      </c>
      <c r="D161" t="s">
        <v>1869</v>
      </c>
      <c r="E161" t="s">
        <v>2006</v>
      </c>
      <c r="F161" t="s">
        <v>2026</v>
      </c>
      <c r="G161" t="s">
        <v>3606</v>
      </c>
      <c r="H161" t="s">
        <v>2006</v>
      </c>
      <c r="I161" t="s">
        <v>3500</v>
      </c>
    </row>
    <row r="162" spans="1:9">
      <c r="A162" s="174" t="s">
        <v>3605</v>
      </c>
      <c r="B162" t="s">
        <v>1685</v>
      </c>
      <c r="C162" t="s">
        <v>2025</v>
      </c>
      <c r="D162" t="s">
        <v>1869</v>
      </c>
      <c r="E162" t="s">
        <v>2006</v>
      </c>
      <c r="F162" t="s">
        <v>2026</v>
      </c>
      <c r="G162" t="s">
        <v>3607</v>
      </c>
      <c r="H162" t="s">
        <v>2006</v>
      </c>
      <c r="I162" t="s">
        <v>3500</v>
      </c>
    </row>
    <row r="163" spans="1:9">
      <c r="A163" s="174" t="s">
        <v>3605</v>
      </c>
      <c r="B163" t="s">
        <v>1685</v>
      </c>
      <c r="C163" t="s">
        <v>2027</v>
      </c>
      <c r="D163" t="s">
        <v>1923</v>
      </c>
      <c r="E163" t="s">
        <v>120</v>
      </c>
      <c r="F163" t="s">
        <v>2028</v>
      </c>
      <c r="G163" t="s">
        <v>3606</v>
      </c>
      <c r="H163" t="s">
        <v>120</v>
      </c>
      <c r="I163" t="s">
        <v>3500</v>
      </c>
    </row>
    <row r="164" spans="1:9">
      <c r="A164" s="174" t="s">
        <v>3605</v>
      </c>
      <c r="B164" t="s">
        <v>1685</v>
      </c>
      <c r="C164" t="s">
        <v>2027</v>
      </c>
      <c r="D164" t="s">
        <v>1923</v>
      </c>
      <c r="E164" t="s">
        <v>120</v>
      </c>
      <c r="F164" t="s">
        <v>2028</v>
      </c>
      <c r="G164" t="s">
        <v>3607</v>
      </c>
      <c r="H164" t="s">
        <v>120</v>
      </c>
      <c r="I164" t="s">
        <v>3500</v>
      </c>
    </row>
    <row r="165" spans="1:9">
      <c r="A165" s="174" t="s">
        <v>3605</v>
      </c>
      <c r="B165" t="s">
        <v>1685</v>
      </c>
      <c r="C165" t="s">
        <v>2029</v>
      </c>
      <c r="D165" t="s">
        <v>1920</v>
      </c>
      <c r="E165" t="s">
        <v>120</v>
      </c>
      <c r="F165" t="s">
        <v>2030</v>
      </c>
      <c r="G165" t="s">
        <v>3606</v>
      </c>
      <c r="H165" t="s">
        <v>120</v>
      </c>
      <c r="I165" t="s">
        <v>3500</v>
      </c>
    </row>
    <row r="166" spans="1:9">
      <c r="A166" s="174" t="s">
        <v>3605</v>
      </c>
      <c r="B166" t="s">
        <v>1685</v>
      </c>
      <c r="C166" t="s">
        <v>2029</v>
      </c>
      <c r="D166" t="s">
        <v>1920</v>
      </c>
      <c r="E166" t="s">
        <v>120</v>
      </c>
      <c r="F166" t="s">
        <v>2030</v>
      </c>
      <c r="G166" t="s">
        <v>3607</v>
      </c>
      <c r="H166" t="s">
        <v>120</v>
      </c>
      <c r="I166" t="s">
        <v>3500</v>
      </c>
    </row>
    <row r="167" spans="1:9">
      <c r="A167" s="174" t="s">
        <v>3605</v>
      </c>
      <c r="B167" t="s">
        <v>1685</v>
      </c>
      <c r="C167" t="s">
        <v>2031</v>
      </c>
      <c r="D167" t="s">
        <v>2032</v>
      </c>
      <c r="E167" t="s">
        <v>120</v>
      </c>
      <c r="F167" t="s">
        <v>2033</v>
      </c>
      <c r="G167" t="s">
        <v>3606</v>
      </c>
      <c r="H167" t="s">
        <v>120</v>
      </c>
      <c r="I167" t="s">
        <v>3500</v>
      </c>
    </row>
    <row r="168" spans="1:9">
      <c r="A168" s="174" t="s">
        <v>3605</v>
      </c>
      <c r="B168" t="s">
        <v>1685</v>
      </c>
      <c r="C168" t="s">
        <v>2031</v>
      </c>
      <c r="D168" t="s">
        <v>2032</v>
      </c>
      <c r="E168" t="s">
        <v>120</v>
      </c>
      <c r="F168" t="s">
        <v>2033</v>
      </c>
      <c r="G168" t="s">
        <v>3607</v>
      </c>
      <c r="H168" t="s">
        <v>120</v>
      </c>
      <c r="I168" t="s">
        <v>3500</v>
      </c>
    </row>
    <row r="169" spans="1:9">
      <c r="A169" s="174" t="s">
        <v>3605</v>
      </c>
      <c r="B169" t="s">
        <v>1685</v>
      </c>
      <c r="C169" t="s">
        <v>1874</v>
      </c>
      <c r="E169" t="s">
        <v>1845</v>
      </c>
      <c r="G169" t="s">
        <v>3629</v>
      </c>
      <c r="H169" t="s">
        <v>1967</v>
      </c>
      <c r="I169" t="s">
        <v>3500</v>
      </c>
    </row>
    <row r="170" spans="1:9">
      <c r="A170" s="174" t="s">
        <v>3605</v>
      </c>
      <c r="B170" t="s">
        <v>1685</v>
      </c>
      <c r="C170" t="s">
        <v>1874</v>
      </c>
      <c r="E170" t="s">
        <v>1845</v>
      </c>
      <c r="G170" t="s">
        <v>3607</v>
      </c>
      <c r="H170" t="s">
        <v>1967</v>
      </c>
      <c r="I170" t="s">
        <v>3500</v>
      </c>
    </row>
    <row r="171" spans="1:9">
      <c r="A171" s="174" t="s">
        <v>3605</v>
      </c>
      <c r="B171" t="s">
        <v>1689</v>
      </c>
      <c r="C171" t="s">
        <v>2035</v>
      </c>
      <c r="D171" t="s">
        <v>1923</v>
      </c>
      <c r="E171" t="s">
        <v>120</v>
      </c>
      <c r="F171" t="s">
        <v>2036</v>
      </c>
      <c r="G171" t="s">
        <v>3606</v>
      </c>
      <c r="H171" t="s">
        <v>120</v>
      </c>
      <c r="I171" t="s">
        <v>3504</v>
      </c>
    </row>
    <row r="172" spans="1:9">
      <c r="A172" s="174" t="s">
        <v>3605</v>
      </c>
      <c r="B172" t="s">
        <v>1689</v>
      </c>
      <c r="C172" t="s">
        <v>2035</v>
      </c>
      <c r="D172" t="s">
        <v>1923</v>
      </c>
      <c r="E172" t="s">
        <v>120</v>
      </c>
      <c r="F172" t="s">
        <v>2036</v>
      </c>
      <c r="G172" t="s">
        <v>3607</v>
      </c>
      <c r="H172" t="s">
        <v>120</v>
      </c>
      <c r="I172" t="s">
        <v>3504</v>
      </c>
    </row>
    <row r="173" spans="1:9">
      <c r="A173" s="174" t="s">
        <v>3605</v>
      </c>
      <c r="B173" t="s">
        <v>1689</v>
      </c>
      <c r="C173" t="s">
        <v>2037</v>
      </c>
      <c r="D173" t="s">
        <v>1923</v>
      </c>
      <c r="E173" t="s">
        <v>120</v>
      </c>
      <c r="G173" t="s">
        <v>3606</v>
      </c>
      <c r="H173" t="s">
        <v>120</v>
      </c>
      <c r="I173" t="s">
        <v>3504</v>
      </c>
    </row>
    <row r="174" spans="1:9">
      <c r="A174" s="174" t="s">
        <v>3605</v>
      </c>
      <c r="B174" t="s">
        <v>1689</v>
      </c>
      <c r="C174" t="s">
        <v>2037</v>
      </c>
      <c r="D174" t="s">
        <v>1923</v>
      </c>
      <c r="E174" t="s">
        <v>120</v>
      </c>
      <c r="G174" t="s">
        <v>3607</v>
      </c>
      <c r="H174" t="s">
        <v>120</v>
      </c>
      <c r="I174" t="s">
        <v>3504</v>
      </c>
    </row>
    <row r="175" spans="1:9">
      <c r="A175" s="174" t="s">
        <v>3605</v>
      </c>
      <c r="B175" t="s">
        <v>1689</v>
      </c>
      <c r="C175" t="s">
        <v>2038</v>
      </c>
      <c r="D175" t="s">
        <v>2039</v>
      </c>
      <c r="E175" t="s">
        <v>120</v>
      </c>
      <c r="F175" t="s">
        <v>2040</v>
      </c>
      <c r="G175" t="s">
        <v>3606</v>
      </c>
      <c r="H175" t="s">
        <v>120</v>
      </c>
      <c r="I175" t="s">
        <v>3504</v>
      </c>
    </row>
    <row r="176" spans="1:9">
      <c r="A176" s="174" t="s">
        <v>3605</v>
      </c>
      <c r="B176" t="s">
        <v>1689</v>
      </c>
      <c r="C176" t="s">
        <v>2038</v>
      </c>
      <c r="D176" t="s">
        <v>2039</v>
      </c>
      <c r="E176" t="s">
        <v>120</v>
      </c>
      <c r="F176" t="s">
        <v>2040</v>
      </c>
      <c r="G176" t="s">
        <v>3607</v>
      </c>
      <c r="H176" t="s">
        <v>120</v>
      </c>
      <c r="I176" t="s">
        <v>3504</v>
      </c>
    </row>
    <row r="177" spans="1:9">
      <c r="A177" s="174" t="s">
        <v>3605</v>
      </c>
      <c r="B177" t="s">
        <v>1689</v>
      </c>
      <c r="C177" t="s">
        <v>2041</v>
      </c>
      <c r="D177" t="s">
        <v>1928</v>
      </c>
      <c r="E177" t="s">
        <v>120</v>
      </c>
      <c r="F177" t="s">
        <v>2036</v>
      </c>
      <c r="G177" t="s">
        <v>3606</v>
      </c>
      <c r="H177" t="s">
        <v>120</v>
      </c>
      <c r="I177" t="s">
        <v>3504</v>
      </c>
    </row>
    <row r="178" spans="1:9">
      <c r="A178" s="174" t="s">
        <v>3605</v>
      </c>
      <c r="B178" t="s">
        <v>1689</v>
      </c>
      <c r="C178" t="s">
        <v>2041</v>
      </c>
      <c r="D178" t="s">
        <v>1928</v>
      </c>
      <c r="E178" t="s">
        <v>120</v>
      </c>
      <c r="F178" t="s">
        <v>2036</v>
      </c>
      <c r="G178" t="s">
        <v>3607</v>
      </c>
      <c r="H178" t="s">
        <v>120</v>
      </c>
      <c r="I178" t="s">
        <v>3504</v>
      </c>
    </row>
    <row r="179" spans="1:9">
      <c r="A179" s="174" t="s">
        <v>3605</v>
      </c>
      <c r="B179" t="s">
        <v>1689</v>
      </c>
      <c r="C179" t="s">
        <v>2042</v>
      </c>
      <c r="D179" t="s">
        <v>1928</v>
      </c>
      <c r="E179" t="s">
        <v>120</v>
      </c>
      <c r="F179" t="s">
        <v>2043</v>
      </c>
      <c r="G179" t="s">
        <v>3606</v>
      </c>
      <c r="H179" t="s">
        <v>120</v>
      </c>
      <c r="I179" t="s">
        <v>3504</v>
      </c>
    </row>
    <row r="180" spans="1:9">
      <c r="A180" s="174" t="s">
        <v>3605</v>
      </c>
      <c r="B180" t="s">
        <v>1689</v>
      </c>
      <c r="C180" t="s">
        <v>2042</v>
      </c>
      <c r="D180" t="s">
        <v>1928</v>
      </c>
      <c r="E180" t="s">
        <v>120</v>
      </c>
      <c r="F180" t="s">
        <v>2043</v>
      </c>
      <c r="G180" t="s">
        <v>3607</v>
      </c>
      <c r="H180" t="s">
        <v>120</v>
      </c>
      <c r="I180" t="s">
        <v>3504</v>
      </c>
    </row>
    <row r="181" spans="1:9">
      <c r="A181" s="174" t="s">
        <v>3605</v>
      </c>
      <c r="B181" t="s">
        <v>1689</v>
      </c>
      <c r="C181" t="s">
        <v>2044</v>
      </c>
      <c r="D181" t="s">
        <v>2045</v>
      </c>
      <c r="E181" t="s">
        <v>2006</v>
      </c>
      <c r="G181" t="s">
        <v>3606</v>
      </c>
      <c r="H181" t="s">
        <v>2006</v>
      </c>
      <c r="I181" t="s">
        <v>3504</v>
      </c>
    </row>
    <row r="182" spans="1:9">
      <c r="A182" s="174" t="s">
        <v>3605</v>
      </c>
      <c r="B182" t="s">
        <v>1689</v>
      </c>
      <c r="C182" t="s">
        <v>2044</v>
      </c>
      <c r="D182" t="s">
        <v>2045</v>
      </c>
      <c r="E182" t="s">
        <v>2006</v>
      </c>
      <c r="G182" t="s">
        <v>3607</v>
      </c>
      <c r="H182" t="s">
        <v>2006</v>
      </c>
      <c r="I182" t="s">
        <v>3504</v>
      </c>
    </row>
    <row r="183" spans="1:9">
      <c r="A183" s="174" t="s">
        <v>3605</v>
      </c>
      <c r="B183" t="s">
        <v>1689</v>
      </c>
      <c r="C183" t="s">
        <v>1929</v>
      </c>
      <c r="D183" t="s">
        <v>1923</v>
      </c>
      <c r="E183" t="s">
        <v>1930</v>
      </c>
      <c r="F183" t="s">
        <v>1932</v>
      </c>
      <c r="G183" t="s">
        <v>3608</v>
      </c>
      <c r="H183" t="s">
        <v>120</v>
      </c>
      <c r="I183" t="s">
        <v>3504</v>
      </c>
    </row>
    <row r="184" spans="1:9">
      <c r="A184" s="174" t="s">
        <v>3605</v>
      </c>
      <c r="B184" t="s">
        <v>1689</v>
      </c>
      <c r="C184" t="s">
        <v>1929</v>
      </c>
      <c r="D184" t="s">
        <v>1923</v>
      </c>
      <c r="E184" t="s">
        <v>1930</v>
      </c>
      <c r="F184" t="s">
        <v>1932</v>
      </c>
      <c r="G184" t="s">
        <v>3607</v>
      </c>
      <c r="H184" t="s">
        <v>2047</v>
      </c>
      <c r="I184" t="s">
        <v>3504</v>
      </c>
    </row>
    <row r="185" spans="1:9">
      <c r="A185" s="174" t="s">
        <v>3605</v>
      </c>
      <c r="B185" t="s">
        <v>1689</v>
      </c>
      <c r="C185" t="s">
        <v>2048</v>
      </c>
      <c r="D185" t="s">
        <v>2045</v>
      </c>
      <c r="E185" t="s">
        <v>2049</v>
      </c>
      <c r="G185" t="s">
        <v>3606</v>
      </c>
      <c r="H185" t="s">
        <v>120</v>
      </c>
      <c r="I185" t="s">
        <v>3504</v>
      </c>
    </row>
    <row r="186" spans="1:9">
      <c r="A186" s="174" t="s">
        <v>3605</v>
      </c>
      <c r="B186" t="s">
        <v>1689</v>
      </c>
      <c r="C186" t="s">
        <v>2048</v>
      </c>
      <c r="D186" t="s">
        <v>2045</v>
      </c>
      <c r="E186" t="s">
        <v>2049</v>
      </c>
      <c r="G186" t="s">
        <v>3607</v>
      </c>
      <c r="H186" t="s">
        <v>120</v>
      </c>
      <c r="I186" t="s">
        <v>3504</v>
      </c>
    </row>
    <row r="187" spans="1:9">
      <c r="A187" s="174" t="s">
        <v>3605</v>
      </c>
      <c r="B187" t="s">
        <v>1689</v>
      </c>
      <c r="C187" t="s">
        <v>2050</v>
      </c>
      <c r="D187" t="s">
        <v>1879</v>
      </c>
      <c r="E187" t="s">
        <v>120</v>
      </c>
      <c r="F187" t="s">
        <v>2051</v>
      </c>
      <c r="G187" t="s">
        <v>3606</v>
      </c>
      <c r="H187" t="s">
        <v>120</v>
      </c>
      <c r="I187" t="s">
        <v>3504</v>
      </c>
    </row>
    <row r="188" spans="1:9">
      <c r="A188" s="174" t="s">
        <v>3605</v>
      </c>
      <c r="B188" t="s">
        <v>1689</v>
      </c>
      <c r="C188" t="s">
        <v>2050</v>
      </c>
      <c r="D188" t="s">
        <v>1879</v>
      </c>
      <c r="E188" t="s">
        <v>120</v>
      </c>
      <c r="F188" t="s">
        <v>2051</v>
      </c>
      <c r="G188" t="s">
        <v>3607</v>
      </c>
      <c r="H188" t="s">
        <v>120</v>
      </c>
      <c r="I188" t="s">
        <v>3504</v>
      </c>
    </row>
    <row r="189" spans="1:9">
      <c r="A189" s="174" t="s">
        <v>3605</v>
      </c>
      <c r="B189" t="s">
        <v>1692</v>
      </c>
      <c r="C189" t="s">
        <v>2053</v>
      </c>
      <c r="D189" t="s">
        <v>2054</v>
      </c>
      <c r="E189" t="s">
        <v>120</v>
      </c>
      <c r="G189" t="s">
        <v>3606</v>
      </c>
      <c r="H189" t="s">
        <v>120</v>
      </c>
      <c r="I189" t="s">
        <v>3508</v>
      </c>
    </row>
    <row r="190" spans="1:9">
      <c r="A190" s="174" t="s">
        <v>3605</v>
      </c>
      <c r="B190" t="s">
        <v>1692</v>
      </c>
      <c r="C190" t="s">
        <v>2053</v>
      </c>
      <c r="D190" t="s">
        <v>2054</v>
      </c>
      <c r="E190" t="s">
        <v>120</v>
      </c>
      <c r="G190" t="s">
        <v>3607</v>
      </c>
      <c r="H190" t="s">
        <v>120</v>
      </c>
      <c r="I190" t="s">
        <v>3508</v>
      </c>
    </row>
    <row r="191" spans="1:9">
      <c r="A191" s="174" t="s">
        <v>3605</v>
      </c>
      <c r="B191" t="s">
        <v>1692</v>
      </c>
      <c r="C191" t="s">
        <v>2055</v>
      </c>
      <c r="D191" t="s">
        <v>2054</v>
      </c>
      <c r="E191" t="s">
        <v>2006</v>
      </c>
      <c r="F191" t="s">
        <v>2056</v>
      </c>
      <c r="G191" t="s">
        <v>3606</v>
      </c>
      <c r="H191" t="s">
        <v>2006</v>
      </c>
      <c r="I191" t="s">
        <v>3508</v>
      </c>
    </row>
    <row r="192" spans="1:9">
      <c r="A192" s="174" t="s">
        <v>3605</v>
      </c>
      <c r="B192" t="s">
        <v>1692</v>
      </c>
      <c r="C192" t="s">
        <v>2055</v>
      </c>
      <c r="D192" t="s">
        <v>2054</v>
      </c>
      <c r="E192" t="s">
        <v>2006</v>
      </c>
      <c r="F192" t="s">
        <v>2056</v>
      </c>
      <c r="G192" t="s">
        <v>3607</v>
      </c>
      <c r="H192" t="s">
        <v>2006</v>
      </c>
      <c r="I192" t="s">
        <v>3508</v>
      </c>
    </row>
    <row r="193" spans="1:9">
      <c r="A193" s="174" t="s">
        <v>3605</v>
      </c>
      <c r="B193" t="s">
        <v>1692</v>
      </c>
      <c r="C193" t="s">
        <v>2057</v>
      </c>
      <c r="D193" t="s">
        <v>2058</v>
      </c>
      <c r="E193" t="s">
        <v>2059</v>
      </c>
      <c r="G193" t="s">
        <v>3606</v>
      </c>
      <c r="H193" t="s">
        <v>120</v>
      </c>
      <c r="I193" t="s">
        <v>3508</v>
      </c>
    </row>
    <row r="194" spans="1:9">
      <c r="A194" s="174" t="s">
        <v>3605</v>
      </c>
      <c r="B194" t="s">
        <v>1692</v>
      </c>
      <c r="C194" t="s">
        <v>2057</v>
      </c>
      <c r="D194" t="s">
        <v>2058</v>
      </c>
      <c r="E194" t="s">
        <v>2059</v>
      </c>
      <c r="G194" t="s">
        <v>3607</v>
      </c>
      <c r="H194" t="s">
        <v>120</v>
      </c>
      <c r="I194" t="s">
        <v>3508</v>
      </c>
    </row>
    <row r="195" spans="1:9">
      <c r="A195" s="174" t="s">
        <v>3605</v>
      </c>
      <c r="B195" t="s">
        <v>1692</v>
      </c>
      <c r="C195" t="s">
        <v>1937</v>
      </c>
      <c r="D195" t="s">
        <v>1938</v>
      </c>
      <c r="E195" t="s">
        <v>1939</v>
      </c>
      <c r="F195" t="s">
        <v>1941</v>
      </c>
      <c r="G195" t="s">
        <v>3606</v>
      </c>
      <c r="H195" t="s">
        <v>120</v>
      </c>
      <c r="I195" t="s">
        <v>3508</v>
      </c>
    </row>
    <row r="196" spans="1:9">
      <c r="A196" s="174" t="s">
        <v>3605</v>
      </c>
      <c r="B196" t="s">
        <v>1692</v>
      </c>
      <c r="C196" t="s">
        <v>1937</v>
      </c>
      <c r="D196" t="s">
        <v>1938</v>
      </c>
      <c r="E196" t="s">
        <v>1939</v>
      </c>
      <c r="F196" t="s">
        <v>1941</v>
      </c>
      <c r="G196" t="s">
        <v>3607</v>
      </c>
      <c r="H196" t="s">
        <v>2060</v>
      </c>
      <c r="I196" t="s">
        <v>3508</v>
      </c>
    </row>
    <row r="197" spans="1:9">
      <c r="A197" s="174" t="s">
        <v>3605</v>
      </c>
      <c r="B197" t="s">
        <v>1692</v>
      </c>
      <c r="C197" t="s">
        <v>2061</v>
      </c>
      <c r="D197" t="s">
        <v>1938</v>
      </c>
      <c r="E197" t="s">
        <v>1977</v>
      </c>
      <c r="F197" t="s">
        <v>2062</v>
      </c>
      <c r="G197" t="s">
        <v>3606</v>
      </c>
      <c r="H197" t="s">
        <v>120</v>
      </c>
      <c r="I197" t="s">
        <v>3508</v>
      </c>
    </row>
    <row r="198" spans="1:9">
      <c r="A198" s="174" t="s">
        <v>3605</v>
      </c>
      <c r="B198" t="s">
        <v>1692</v>
      </c>
      <c r="C198" t="s">
        <v>2061</v>
      </c>
      <c r="D198" t="s">
        <v>1938</v>
      </c>
      <c r="E198" t="s">
        <v>1977</v>
      </c>
      <c r="F198" t="s">
        <v>2062</v>
      </c>
      <c r="G198" t="s">
        <v>3607</v>
      </c>
      <c r="H198" t="s">
        <v>120</v>
      </c>
      <c r="I198" t="s">
        <v>3508</v>
      </c>
    </row>
    <row r="199" spans="1:9">
      <c r="A199" s="174" t="s">
        <v>3605</v>
      </c>
      <c r="B199" t="s">
        <v>1692</v>
      </c>
      <c r="C199" t="s">
        <v>2063</v>
      </c>
      <c r="D199" t="s">
        <v>2054</v>
      </c>
      <c r="E199" t="s">
        <v>2064</v>
      </c>
      <c r="G199" t="s">
        <v>3606</v>
      </c>
      <c r="H199" t="s">
        <v>120</v>
      </c>
      <c r="I199" t="s">
        <v>3508</v>
      </c>
    </row>
    <row r="200" spans="1:9">
      <c r="A200" s="174" t="s">
        <v>3605</v>
      </c>
      <c r="B200" t="s">
        <v>1692</v>
      </c>
      <c r="C200" t="s">
        <v>2063</v>
      </c>
      <c r="D200" t="s">
        <v>2054</v>
      </c>
      <c r="E200" t="s">
        <v>2064</v>
      </c>
      <c r="G200" t="s">
        <v>3607</v>
      </c>
      <c r="H200" t="s">
        <v>120</v>
      </c>
      <c r="I200" t="s">
        <v>3508</v>
      </c>
    </row>
    <row r="201" spans="1:9">
      <c r="A201" s="174" t="s">
        <v>3605</v>
      </c>
      <c r="B201" t="s">
        <v>1692</v>
      </c>
      <c r="C201" t="s">
        <v>2065</v>
      </c>
      <c r="D201" t="s">
        <v>2054</v>
      </c>
      <c r="E201" t="s">
        <v>2066</v>
      </c>
      <c r="F201" t="s">
        <v>2067</v>
      </c>
      <c r="G201" t="s">
        <v>3606</v>
      </c>
      <c r="H201" t="s">
        <v>120</v>
      </c>
      <c r="I201" t="s">
        <v>3508</v>
      </c>
    </row>
    <row r="202" spans="1:9">
      <c r="A202" s="174" t="s">
        <v>3605</v>
      </c>
      <c r="B202" t="s">
        <v>1692</v>
      </c>
      <c r="C202" t="s">
        <v>2065</v>
      </c>
      <c r="D202" t="s">
        <v>2054</v>
      </c>
      <c r="E202" t="s">
        <v>2066</v>
      </c>
      <c r="F202" t="s">
        <v>2067</v>
      </c>
      <c r="G202" t="s">
        <v>3607</v>
      </c>
      <c r="H202" t="s">
        <v>120</v>
      </c>
      <c r="I202" t="s">
        <v>3508</v>
      </c>
    </row>
    <row r="203" spans="1:9">
      <c r="A203" s="174" t="s">
        <v>3605</v>
      </c>
      <c r="B203" t="s">
        <v>1692</v>
      </c>
      <c r="C203" t="s">
        <v>2068</v>
      </c>
      <c r="D203" t="s">
        <v>2054</v>
      </c>
      <c r="E203" t="s">
        <v>2069</v>
      </c>
      <c r="G203" t="s">
        <v>3606</v>
      </c>
      <c r="H203" t="s">
        <v>120</v>
      </c>
      <c r="I203" t="s">
        <v>3508</v>
      </c>
    </row>
    <row r="204" spans="1:9">
      <c r="A204" s="174" t="s">
        <v>3605</v>
      </c>
      <c r="B204" t="s">
        <v>1692</v>
      </c>
      <c r="C204" t="s">
        <v>2068</v>
      </c>
      <c r="D204" t="s">
        <v>2054</v>
      </c>
      <c r="E204" t="s">
        <v>2069</v>
      </c>
      <c r="G204" t="s">
        <v>3607</v>
      </c>
      <c r="H204" t="s">
        <v>120</v>
      </c>
      <c r="I204" t="s">
        <v>3508</v>
      </c>
    </row>
    <row r="205" spans="1:9">
      <c r="A205" s="174" t="s">
        <v>3605</v>
      </c>
      <c r="B205" t="s">
        <v>1694</v>
      </c>
      <c r="C205" t="s">
        <v>1943</v>
      </c>
      <c r="D205" t="s">
        <v>1886</v>
      </c>
      <c r="E205" t="s">
        <v>1944</v>
      </c>
      <c r="F205" t="s">
        <v>1945</v>
      </c>
      <c r="G205" t="s">
        <v>3606</v>
      </c>
      <c r="H205" t="s">
        <v>120</v>
      </c>
      <c r="I205" t="s">
        <v>3512</v>
      </c>
    </row>
    <row r="206" spans="1:9">
      <c r="A206" s="174" t="s">
        <v>3605</v>
      </c>
      <c r="B206" t="s">
        <v>1694</v>
      </c>
      <c r="C206" t="s">
        <v>1943</v>
      </c>
      <c r="D206" t="s">
        <v>1886</v>
      </c>
      <c r="E206" t="s">
        <v>1944</v>
      </c>
      <c r="F206" t="s">
        <v>1945</v>
      </c>
      <c r="G206" t="s">
        <v>3607</v>
      </c>
      <c r="H206" t="s">
        <v>120</v>
      </c>
      <c r="I206" t="s">
        <v>3512</v>
      </c>
    </row>
    <row r="207" spans="1:9">
      <c r="A207" s="174" t="s">
        <v>3605</v>
      </c>
      <c r="B207" t="s">
        <v>1694</v>
      </c>
      <c r="C207" t="s">
        <v>2071</v>
      </c>
      <c r="D207" t="s">
        <v>1879</v>
      </c>
      <c r="E207" t="s">
        <v>2072</v>
      </c>
      <c r="F207" t="s">
        <v>2073</v>
      </c>
      <c r="G207" t="s">
        <v>3606</v>
      </c>
      <c r="H207" t="s">
        <v>120</v>
      </c>
      <c r="I207" t="s">
        <v>3512</v>
      </c>
    </row>
    <row r="208" spans="1:9">
      <c r="A208" s="174" t="s">
        <v>3605</v>
      </c>
      <c r="B208" t="s">
        <v>1694</v>
      </c>
      <c r="C208" t="s">
        <v>2071</v>
      </c>
      <c r="D208" t="s">
        <v>1879</v>
      </c>
      <c r="E208" t="s">
        <v>2072</v>
      </c>
      <c r="F208" t="s">
        <v>2073</v>
      </c>
      <c r="G208" t="s">
        <v>3607</v>
      </c>
      <c r="H208" t="s">
        <v>120</v>
      </c>
      <c r="I208" t="s">
        <v>3512</v>
      </c>
    </row>
    <row r="209" spans="1:9">
      <c r="A209" s="174" t="s">
        <v>3605</v>
      </c>
      <c r="B209" t="s">
        <v>1694</v>
      </c>
      <c r="C209" t="s">
        <v>2074</v>
      </c>
      <c r="D209" t="s">
        <v>2075</v>
      </c>
      <c r="E209" t="s">
        <v>2076</v>
      </c>
      <c r="F209" t="s">
        <v>2077</v>
      </c>
      <c r="G209" t="s">
        <v>3606</v>
      </c>
      <c r="H209" t="s">
        <v>120</v>
      </c>
      <c r="I209" t="s">
        <v>3512</v>
      </c>
    </row>
    <row r="210" spans="1:9">
      <c r="A210" s="174" t="s">
        <v>3605</v>
      </c>
      <c r="B210" t="s">
        <v>1694</v>
      </c>
      <c r="C210" t="s">
        <v>2074</v>
      </c>
      <c r="D210" t="s">
        <v>2075</v>
      </c>
      <c r="E210" t="s">
        <v>2076</v>
      </c>
      <c r="F210" t="s">
        <v>2077</v>
      </c>
      <c r="G210" t="s">
        <v>3607</v>
      </c>
      <c r="H210" t="s">
        <v>120</v>
      </c>
      <c r="I210" t="s">
        <v>3512</v>
      </c>
    </row>
    <row r="211" spans="1:9">
      <c r="A211" s="174" t="s">
        <v>3605</v>
      </c>
      <c r="B211" t="s">
        <v>1694</v>
      </c>
      <c r="C211" t="s">
        <v>2078</v>
      </c>
      <c r="D211" t="s">
        <v>1886</v>
      </c>
      <c r="E211" t="s">
        <v>120</v>
      </c>
      <c r="F211" t="s">
        <v>2079</v>
      </c>
      <c r="G211" t="s">
        <v>3606</v>
      </c>
      <c r="H211" t="s">
        <v>120</v>
      </c>
      <c r="I211" t="s">
        <v>3512</v>
      </c>
    </row>
    <row r="212" spans="1:9">
      <c r="A212" s="174" t="s">
        <v>3605</v>
      </c>
      <c r="B212" t="s">
        <v>1694</v>
      </c>
      <c r="C212" t="s">
        <v>2078</v>
      </c>
      <c r="D212" t="s">
        <v>1886</v>
      </c>
      <c r="E212" t="s">
        <v>120</v>
      </c>
      <c r="F212" t="s">
        <v>2079</v>
      </c>
      <c r="G212" t="s">
        <v>3607</v>
      </c>
      <c r="H212" t="s">
        <v>120</v>
      </c>
      <c r="I212" t="s">
        <v>3512</v>
      </c>
    </row>
    <row r="213" spans="1:9">
      <c r="A213" s="174" t="s">
        <v>3605</v>
      </c>
      <c r="B213" t="s">
        <v>1694</v>
      </c>
      <c r="C213" t="s">
        <v>1888</v>
      </c>
      <c r="E213" t="s">
        <v>1845</v>
      </c>
      <c r="G213" t="s">
        <v>3629</v>
      </c>
      <c r="H213" t="s">
        <v>1967</v>
      </c>
      <c r="I213" t="s">
        <v>3512</v>
      </c>
    </row>
    <row r="214" spans="1:9">
      <c r="A214" s="174" t="s">
        <v>3605</v>
      </c>
      <c r="B214" t="s">
        <v>1694</v>
      </c>
      <c r="C214" t="s">
        <v>1888</v>
      </c>
      <c r="E214" t="s">
        <v>1845</v>
      </c>
      <c r="G214" t="s">
        <v>3607</v>
      </c>
      <c r="H214" t="s">
        <v>1967</v>
      </c>
      <c r="I214" t="s">
        <v>3512</v>
      </c>
    </row>
    <row r="215" spans="1:9">
      <c r="A215" s="174" t="s">
        <v>3605</v>
      </c>
      <c r="B215" t="s">
        <v>1694</v>
      </c>
      <c r="C215" t="s">
        <v>2080</v>
      </c>
      <c r="E215" t="s">
        <v>120</v>
      </c>
      <c r="G215" t="s">
        <v>3606</v>
      </c>
      <c r="H215" t="s">
        <v>120</v>
      </c>
      <c r="I215" t="s">
        <v>3512</v>
      </c>
    </row>
    <row r="216" spans="1:9">
      <c r="A216" s="174" t="s">
        <v>3605</v>
      </c>
      <c r="B216" t="s">
        <v>1694</v>
      </c>
      <c r="C216" t="s">
        <v>2080</v>
      </c>
      <c r="E216" t="s">
        <v>120</v>
      </c>
      <c r="G216" t="s">
        <v>3607</v>
      </c>
      <c r="H216" t="s">
        <v>120</v>
      </c>
      <c r="I216" t="s">
        <v>3512</v>
      </c>
    </row>
    <row r="217" spans="1:9">
      <c r="A217" s="174" t="s">
        <v>3605</v>
      </c>
      <c r="B217" t="s">
        <v>1694</v>
      </c>
      <c r="C217" t="s">
        <v>2081</v>
      </c>
      <c r="D217" t="s">
        <v>1886</v>
      </c>
      <c r="E217" t="s">
        <v>2082</v>
      </c>
      <c r="F217" t="s">
        <v>2083</v>
      </c>
      <c r="G217" t="s">
        <v>3606</v>
      </c>
      <c r="H217" t="s">
        <v>2082</v>
      </c>
      <c r="I217" t="s">
        <v>3512</v>
      </c>
    </row>
    <row r="218" spans="1:9">
      <c r="A218" s="174" t="s">
        <v>3605</v>
      </c>
      <c r="B218" t="s">
        <v>1694</v>
      </c>
      <c r="C218" t="s">
        <v>2081</v>
      </c>
      <c r="D218" t="s">
        <v>1886</v>
      </c>
      <c r="E218" t="s">
        <v>2082</v>
      </c>
      <c r="F218" t="s">
        <v>2083</v>
      </c>
      <c r="G218" t="s">
        <v>3607</v>
      </c>
      <c r="H218" t="s">
        <v>2082</v>
      </c>
      <c r="I218" t="s">
        <v>3512</v>
      </c>
    </row>
    <row r="219" spans="1:9">
      <c r="A219" s="174" t="s">
        <v>3605</v>
      </c>
      <c r="B219" t="s">
        <v>3391</v>
      </c>
      <c r="C219" t="s">
        <v>1890</v>
      </c>
      <c r="E219" t="s">
        <v>1845</v>
      </c>
      <c r="F219" t="s">
        <v>1891</v>
      </c>
      <c r="G219" t="s">
        <v>3629</v>
      </c>
      <c r="H219" t="s">
        <v>1967</v>
      </c>
    </row>
    <row r="220" spans="1:9">
      <c r="A220" s="174" t="s">
        <v>3605</v>
      </c>
      <c r="B220" t="s">
        <v>3391</v>
      </c>
      <c r="C220" t="s">
        <v>1890</v>
      </c>
      <c r="E220" t="s">
        <v>1845</v>
      </c>
      <c r="F220" t="s">
        <v>1891</v>
      </c>
      <c r="G220" t="s">
        <v>3607</v>
      </c>
      <c r="H220" t="s">
        <v>1967</v>
      </c>
    </row>
    <row r="221" spans="1:9">
      <c r="A221" s="174" t="s">
        <v>3605</v>
      </c>
      <c r="B221" t="s">
        <v>3391</v>
      </c>
      <c r="C221" t="s">
        <v>2085</v>
      </c>
      <c r="D221" t="s">
        <v>2086</v>
      </c>
      <c r="E221" t="s">
        <v>2087</v>
      </c>
      <c r="F221" t="s">
        <v>1953</v>
      </c>
      <c r="G221" t="s">
        <v>3606</v>
      </c>
      <c r="H221" t="s">
        <v>120</v>
      </c>
    </row>
    <row r="222" spans="1:9">
      <c r="A222" s="174" t="s">
        <v>3605</v>
      </c>
      <c r="B222" t="s">
        <v>3391</v>
      </c>
      <c r="C222" t="s">
        <v>2085</v>
      </c>
      <c r="D222" t="s">
        <v>2086</v>
      </c>
      <c r="E222" t="s">
        <v>2087</v>
      </c>
      <c r="F222" t="s">
        <v>1953</v>
      </c>
      <c r="G222" t="s">
        <v>3607</v>
      </c>
      <c r="H222" t="s">
        <v>120</v>
      </c>
    </row>
    <row r="223" spans="1:9">
      <c r="A223" s="174" t="s">
        <v>3605</v>
      </c>
      <c r="B223" t="s">
        <v>3391</v>
      </c>
      <c r="C223" t="s">
        <v>2088</v>
      </c>
      <c r="D223" t="s">
        <v>1948</v>
      </c>
      <c r="E223" t="s">
        <v>120</v>
      </c>
      <c r="F223" t="s">
        <v>2089</v>
      </c>
      <c r="G223" t="s">
        <v>3606</v>
      </c>
      <c r="H223" t="s">
        <v>120</v>
      </c>
    </row>
    <row r="224" spans="1:9">
      <c r="A224" s="174" t="s">
        <v>3605</v>
      </c>
      <c r="B224" t="s">
        <v>3391</v>
      </c>
      <c r="C224" t="s">
        <v>2088</v>
      </c>
      <c r="D224" t="s">
        <v>1948</v>
      </c>
      <c r="E224" t="s">
        <v>120</v>
      </c>
      <c r="F224" t="s">
        <v>2089</v>
      </c>
      <c r="G224" t="s">
        <v>3607</v>
      </c>
      <c r="H224" t="s">
        <v>120</v>
      </c>
    </row>
    <row r="225" spans="1:9">
      <c r="A225" s="174" t="s">
        <v>3605</v>
      </c>
      <c r="B225" t="s">
        <v>3391</v>
      </c>
      <c r="C225" t="s">
        <v>2090</v>
      </c>
      <c r="D225" t="s">
        <v>2086</v>
      </c>
      <c r="E225" t="s">
        <v>120</v>
      </c>
      <c r="F225" t="s">
        <v>2089</v>
      </c>
      <c r="G225" t="s">
        <v>3606</v>
      </c>
      <c r="H225" t="s">
        <v>120</v>
      </c>
    </row>
    <row r="226" spans="1:9">
      <c r="A226" s="174" t="s">
        <v>3605</v>
      </c>
      <c r="B226" t="s">
        <v>3391</v>
      </c>
      <c r="C226" t="s">
        <v>2090</v>
      </c>
      <c r="D226" t="s">
        <v>2086</v>
      </c>
      <c r="E226" t="s">
        <v>120</v>
      </c>
      <c r="F226" t="s">
        <v>2089</v>
      </c>
      <c r="G226" t="s">
        <v>3607</v>
      </c>
      <c r="H226" t="s">
        <v>120</v>
      </c>
    </row>
    <row r="227" spans="1:9">
      <c r="A227" s="174" t="s">
        <v>3605</v>
      </c>
      <c r="B227" t="s">
        <v>3391</v>
      </c>
      <c r="C227" t="s">
        <v>2091</v>
      </c>
      <c r="D227" t="s">
        <v>2092</v>
      </c>
      <c r="E227" t="s">
        <v>2006</v>
      </c>
      <c r="F227" t="s">
        <v>2093</v>
      </c>
      <c r="G227" t="s">
        <v>3606</v>
      </c>
      <c r="H227" t="s">
        <v>2006</v>
      </c>
    </row>
    <row r="228" spans="1:9">
      <c r="A228" s="174" t="s">
        <v>3605</v>
      </c>
      <c r="B228" t="s">
        <v>3391</v>
      </c>
      <c r="C228" t="s">
        <v>2091</v>
      </c>
      <c r="D228" t="s">
        <v>2092</v>
      </c>
      <c r="E228" t="s">
        <v>2006</v>
      </c>
      <c r="F228" t="s">
        <v>2093</v>
      </c>
      <c r="G228" t="s">
        <v>3607</v>
      </c>
      <c r="H228" t="s">
        <v>2006</v>
      </c>
    </row>
    <row r="229" spans="1:9">
      <c r="A229" s="174" t="s">
        <v>3605</v>
      </c>
      <c r="B229" t="s">
        <v>3391</v>
      </c>
      <c r="C229" t="s">
        <v>2094</v>
      </c>
      <c r="D229" t="s">
        <v>2095</v>
      </c>
      <c r="E229" t="s">
        <v>2059</v>
      </c>
      <c r="F229" t="s">
        <v>2096</v>
      </c>
      <c r="G229" t="s">
        <v>3606</v>
      </c>
      <c r="H229" t="s">
        <v>120</v>
      </c>
    </row>
    <row r="230" spans="1:9">
      <c r="A230" s="174" t="s">
        <v>3605</v>
      </c>
      <c r="B230" t="s">
        <v>3391</v>
      </c>
      <c r="C230" t="s">
        <v>2094</v>
      </c>
      <c r="D230" t="s">
        <v>2095</v>
      </c>
      <c r="E230" t="s">
        <v>2059</v>
      </c>
      <c r="F230" t="s">
        <v>2096</v>
      </c>
      <c r="G230" t="s">
        <v>3607</v>
      </c>
      <c r="H230" t="s">
        <v>120</v>
      </c>
    </row>
    <row r="231" spans="1:9">
      <c r="A231" s="174" t="s">
        <v>3609</v>
      </c>
      <c r="B231" t="s">
        <v>1670</v>
      </c>
      <c r="C231" t="s">
        <v>1893</v>
      </c>
      <c r="D231" t="s">
        <v>1894</v>
      </c>
      <c r="E231" t="s">
        <v>1565</v>
      </c>
      <c r="F231" t="s">
        <v>1896</v>
      </c>
      <c r="G231" t="s">
        <v>3603</v>
      </c>
      <c r="H231" t="s">
        <v>621</v>
      </c>
      <c r="I231" t="s">
        <v>3472</v>
      </c>
    </row>
    <row r="232" spans="1:9">
      <c r="A232" s="174" t="s">
        <v>3609</v>
      </c>
      <c r="B232" t="s">
        <v>1672</v>
      </c>
      <c r="C232" t="s">
        <v>1844</v>
      </c>
      <c r="E232" t="s">
        <v>1845</v>
      </c>
      <c r="F232" t="s">
        <v>1847</v>
      </c>
      <c r="G232" t="s">
        <v>3630</v>
      </c>
      <c r="H232" t="s">
        <v>1901</v>
      </c>
      <c r="I232" t="s">
        <v>3476</v>
      </c>
    </row>
    <row r="233" spans="1:9">
      <c r="A233" s="174" t="s">
        <v>3609</v>
      </c>
      <c r="B233" t="s">
        <v>3161</v>
      </c>
      <c r="C233" t="s">
        <v>1974</v>
      </c>
      <c r="D233" t="s">
        <v>1973</v>
      </c>
      <c r="E233" t="s">
        <v>1975</v>
      </c>
      <c r="G233" t="s">
        <v>3608</v>
      </c>
      <c r="H233" t="s">
        <v>2101</v>
      </c>
      <c r="I233" t="s">
        <v>3480</v>
      </c>
    </row>
    <row r="234" spans="1:9">
      <c r="A234" s="174" t="s">
        <v>3609</v>
      </c>
      <c r="B234" t="s">
        <v>1677</v>
      </c>
      <c r="C234" t="s">
        <v>2103</v>
      </c>
      <c r="D234" t="s">
        <v>1879</v>
      </c>
      <c r="E234" t="s">
        <v>2104</v>
      </c>
      <c r="G234" t="s">
        <v>3608</v>
      </c>
      <c r="H234" t="s">
        <v>2101</v>
      </c>
      <c r="I234" t="s">
        <v>3484</v>
      </c>
    </row>
    <row r="235" spans="1:9">
      <c r="A235" s="174" t="s">
        <v>3609</v>
      </c>
      <c r="B235" t="s">
        <v>1677</v>
      </c>
      <c r="C235" t="s">
        <v>1903</v>
      </c>
      <c r="E235" t="s">
        <v>621</v>
      </c>
      <c r="F235" t="s">
        <v>1904</v>
      </c>
      <c r="G235" t="s">
        <v>3603</v>
      </c>
      <c r="H235" t="s">
        <v>621</v>
      </c>
      <c r="I235" t="s">
        <v>3484</v>
      </c>
    </row>
    <row r="236" spans="1:9">
      <c r="A236" s="174" t="s">
        <v>3609</v>
      </c>
      <c r="B236" t="s">
        <v>1677</v>
      </c>
      <c r="C236" t="s">
        <v>1905</v>
      </c>
      <c r="D236" t="s">
        <v>1906</v>
      </c>
      <c r="E236" t="s">
        <v>621</v>
      </c>
      <c r="F236" t="s">
        <v>1907</v>
      </c>
      <c r="G236" t="s">
        <v>3603</v>
      </c>
      <c r="H236" t="s">
        <v>621</v>
      </c>
      <c r="I236" t="s">
        <v>3484</v>
      </c>
    </row>
    <row r="237" spans="1:9">
      <c r="A237" s="174" t="s">
        <v>3609</v>
      </c>
      <c r="B237" t="s">
        <v>1677</v>
      </c>
      <c r="C237" t="s">
        <v>1908</v>
      </c>
      <c r="D237" t="s">
        <v>1906</v>
      </c>
      <c r="E237" t="s">
        <v>1909</v>
      </c>
      <c r="F237" t="s">
        <v>1910</v>
      </c>
      <c r="G237" t="s">
        <v>3608</v>
      </c>
      <c r="H237" t="s">
        <v>2105</v>
      </c>
      <c r="I237" t="s">
        <v>3484</v>
      </c>
    </row>
    <row r="238" spans="1:9">
      <c r="A238" s="174" t="s">
        <v>3609</v>
      </c>
      <c r="B238" t="s">
        <v>1679</v>
      </c>
      <c r="C238" t="s">
        <v>1849</v>
      </c>
      <c r="D238" t="s">
        <v>1850</v>
      </c>
      <c r="E238" t="s">
        <v>1851</v>
      </c>
      <c r="G238" t="s">
        <v>3630</v>
      </c>
      <c r="H238" t="s">
        <v>1901</v>
      </c>
      <c r="I238" t="s">
        <v>3488</v>
      </c>
    </row>
    <row r="239" spans="1:9">
      <c r="A239" s="174" t="s">
        <v>3609</v>
      </c>
      <c r="B239" t="s">
        <v>1679</v>
      </c>
      <c r="C239" t="s">
        <v>1852</v>
      </c>
      <c r="D239" t="s">
        <v>1850</v>
      </c>
      <c r="E239" t="s">
        <v>1845</v>
      </c>
      <c r="G239" t="s">
        <v>3630</v>
      </c>
      <c r="H239" t="s">
        <v>1901</v>
      </c>
      <c r="I239" t="s">
        <v>3488</v>
      </c>
    </row>
    <row r="240" spans="1:9">
      <c r="A240" s="174" t="s">
        <v>3609</v>
      </c>
      <c r="B240" t="s">
        <v>1679</v>
      </c>
      <c r="C240" t="s">
        <v>1853</v>
      </c>
      <c r="D240" t="s">
        <v>1850</v>
      </c>
      <c r="E240" t="s">
        <v>1845</v>
      </c>
      <c r="G240" t="s">
        <v>3630</v>
      </c>
      <c r="H240" t="s">
        <v>1901</v>
      </c>
      <c r="I240" t="s">
        <v>3488</v>
      </c>
    </row>
    <row r="241" spans="1:9">
      <c r="A241" s="174" t="s">
        <v>3609</v>
      </c>
      <c r="B241" t="s">
        <v>1679</v>
      </c>
      <c r="C241" t="s">
        <v>1854</v>
      </c>
      <c r="D241" t="s">
        <v>1855</v>
      </c>
      <c r="E241" t="s">
        <v>1845</v>
      </c>
      <c r="G241" t="s">
        <v>3630</v>
      </c>
      <c r="H241" t="s">
        <v>1901</v>
      </c>
      <c r="I241" t="s">
        <v>3488</v>
      </c>
    </row>
    <row r="242" spans="1:9">
      <c r="A242" s="174" t="s">
        <v>3609</v>
      </c>
      <c r="B242" t="s">
        <v>1679</v>
      </c>
      <c r="C242" t="s">
        <v>1856</v>
      </c>
      <c r="E242" t="s">
        <v>1845</v>
      </c>
      <c r="G242" t="s">
        <v>3630</v>
      </c>
      <c r="H242" t="s">
        <v>1901</v>
      </c>
      <c r="I242" t="s">
        <v>3488</v>
      </c>
    </row>
    <row r="243" spans="1:9">
      <c r="A243" s="174" t="s">
        <v>3609</v>
      </c>
      <c r="B243" t="s">
        <v>1679</v>
      </c>
      <c r="C243" t="s">
        <v>1857</v>
      </c>
      <c r="E243" t="s">
        <v>1845</v>
      </c>
      <c r="G243" t="s">
        <v>3630</v>
      </c>
      <c r="H243" t="s">
        <v>1901</v>
      </c>
      <c r="I243" t="s">
        <v>3488</v>
      </c>
    </row>
    <row r="244" spans="1:9">
      <c r="A244" s="174" t="s">
        <v>3609</v>
      </c>
      <c r="B244" t="s">
        <v>1679</v>
      </c>
      <c r="C244" t="s">
        <v>1858</v>
      </c>
      <c r="E244" t="s">
        <v>1845</v>
      </c>
      <c r="G244" t="s">
        <v>3630</v>
      </c>
      <c r="H244" t="s">
        <v>1901</v>
      </c>
      <c r="I244" t="s">
        <v>3488</v>
      </c>
    </row>
    <row r="245" spans="1:9">
      <c r="A245" s="174" t="s">
        <v>3609</v>
      </c>
      <c r="B245" t="s">
        <v>1680</v>
      </c>
      <c r="C245" t="s">
        <v>1863</v>
      </c>
      <c r="E245" t="s">
        <v>1845</v>
      </c>
      <c r="G245" t="s">
        <v>3630</v>
      </c>
      <c r="H245" t="s">
        <v>1901</v>
      </c>
      <c r="I245" t="s">
        <v>3490</v>
      </c>
    </row>
    <row r="246" spans="1:9">
      <c r="A246" s="174" t="s">
        <v>3609</v>
      </c>
      <c r="B246" t="s">
        <v>1680</v>
      </c>
      <c r="C246" t="s">
        <v>1864</v>
      </c>
      <c r="E246" t="s">
        <v>1845</v>
      </c>
      <c r="G246" t="s">
        <v>3630</v>
      </c>
      <c r="H246" t="s">
        <v>1901</v>
      </c>
      <c r="I246" t="s">
        <v>3490</v>
      </c>
    </row>
    <row r="247" spans="1:9">
      <c r="A247" s="174" t="s">
        <v>3609</v>
      </c>
      <c r="B247" t="s">
        <v>1680</v>
      </c>
      <c r="C247" t="s">
        <v>1913</v>
      </c>
      <c r="E247" t="s">
        <v>621</v>
      </c>
      <c r="F247" t="s">
        <v>1914</v>
      </c>
      <c r="G247" t="s">
        <v>3603</v>
      </c>
      <c r="H247" t="s">
        <v>621</v>
      </c>
      <c r="I247" t="s">
        <v>3490</v>
      </c>
    </row>
    <row r="248" spans="1:9">
      <c r="A248" s="174" t="s">
        <v>3609</v>
      </c>
      <c r="B248" t="s">
        <v>1682</v>
      </c>
      <c r="C248" t="s">
        <v>1916</v>
      </c>
      <c r="E248" t="s">
        <v>1917</v>
      </c>
      <c r="G248" t="s">
        <v>3603</v>
      </c>
      <c r="H248" t="s">
        <v>621</v>
      </c>
      <c r="I248" t="s">
        <v>3492</v>
      </c>
    </row>
    <row r="249" spans="1:9">
      <c r="A249" s="174" t="s">
        <v>3609</v>
      </c>
      <c r="B249" t="s">
        <v>1682</v>
      </c>
      <c r="C249" t="s">
        <v>1866</v>
      </c>
      <c r="E249" t="s">
        <v>1845</v>
      </c>
      <c r="G249" t="s">
        <v>3630</v>
      </c>
      <c r="H249" t="s">
        <v>1901</v>
      </c>
      <c r="I249" t="s">
        <v>3492</v>
      </c>
    </row>
    <row r="250" spans="1:9">
      <c r="A250" s="174" t="s">
        <v>3609</v>
      </c>
      <c r="B250" t="s">
        <v>1685</v>
      </c>
      <c r="C250" t="s">
        <v>1919</v>
      </c>
      <c r="D250" t="s">
        <v>1920</v>
      </c>
      <c r="E250" t="s">
        <v>621</v>
      </c>
      <c r="F250" t="s">
        <v>1921</v>
      </c>
      <c r="G250" t="s">
        <v>3603</v>
      </c>
      <c r="H250" t="s">
        <v>621</v>
      </c>
      <c r="I250" t="s">
        <v>3500</v>
      </c>
    </row>
    <row r="251" spans="1:9">
      <c r="A251" s="174" t="s">
        <v>3609</v>
      </c>
      <c r="B251" t="s">
        <v>1685</v>
      </c>
      <c r="C251" t="s">
        <v>1922</v>
      </c>
      <c r="D251" t="s">
        <v>1923</v>
      </c>
      <c r="E251" t="s">
        <v>1924</v>
      </c>
      <c r="F251" t="s">
        <v>1925</v>
      </c>
      <c r="G251" t="s">
        <v>3603</v>
      </c>
      <c r="H251" t="s">
        <v>621</v>
      </c>
      <c r="I251" t="s">
        <v>3500</v>
      </c>
    </row>
    <row r="252" spans="1:9">
      <c r="A252" s="174" t="s">
        <v>3609</v>
      </c>
      <c r="B252" t="s">
        <v>1685</v>
      </c>
      <c r="C252" t="s">
        <v>1874</v>
      </c>
      <c r="E252" t="s">
        <v>1845</v>
      </c>
      <c r="G252" t="s">
        <v>3630</v>
      </c>
      <c r="H252" t="s">
        <v>1901</v>
      </c>
      <c r="I252" t="s">
        <v>3500</v>
      </c>
    </row>
    <row r="253" spans="1:9">
      <c r="A253" s="174" t="s">
        <v>3609</v>
      </c>
      <c r="B253" t="s">
        <v>1689</v>
      </c>
      <c r="C253" t="s">
        <v>1927</v>
      </c>
      <c r="D253" t="s">
        <v>1928</v>
      </c>
      <c r="E253" t="s">
        <v>621</v>
      </c>
      <c r="G253" t="s">
        <v>3603</v>
      </c>
      <c r="H253" t="s">
        <v>621</v>
      </c>
      <c r="I253" t="s">
        <v>3504</v>
      </c>
    </row>
    <row r="254" spans="1:9">
      <c r="A254" s="174" t="s">
        <v>3609</v>
      </c>
      <c r="B254" t="s">
        <v>1689</v>
      </c>
      <c r="C254" t="s">
        <v>1929</v>
      </c>
      <c r="D254" t="s">
        <v>1923</v>
      </c>
      <c r="E254" t="s">
        <v>1930</v>
      </c>
      <c r="F254" t="s">
        <v>1932</v>
      </c>
      <c r="G254" t="s">
        <v>3608</v>
      </c>
      <c r="H254" t="s">
        <v>2111</v>
      </c>
      <c r="I254" t="s">
        <v>3504</v>
      </c>
    </row>
    <row r="255" spans="1:9">
      <c r="A255" s="174" t="s">
        <v>3609</v>
      </c>
      <c r="B255" t="s">
        <v>1689</v>
      </c>
      <c r="C255" t="s">
        <v>1933</v>
      </c>
      <c r="E255" t="s">
        <v>621</v>
      </c>
      <c r="F255" t="s">
        <v>1877</v>
      </c>
      <c r="G255" t="s">
        <v>3603</v>
      </c>
      <c r="H255" t="s">
        <v>621</v>
      </c>
      <c r="I255" t="s">
        <v>3504</v>
      </c>
    </row>
    <row r="256" spans="1:9">
      <c r="A256" s="174" t="s">
        <v>3609</v>
      </c>
      <c r="B256" t="s">
        <v>1689</v>
      </c>
      <c r="C256" t="s">
        <v>1878</v>
      </c>
      <c r="D256" t="s">
        <v>1879</v>
      </c>
      <c r="E256" t="s">
        <v>1880</v>
      </c>
      <c r="G256" t="s">
        <v>3630</v>
      </c>
      <c r="H256" t="s">
        <v>1934</v>
      </c>
      <c r="I256" t="s">
        <v>3504</v>
      </c>
    </row>
    <row r="257" spans="1:9">
      <c r="A257" s="174" t="s">
        <v>3609</v>
      </c>
      <c r="B257" t="s">
        <v>1692</v>
      </c>
      <c r="C257" t="s">
        <v>1936</v>
      </c>
      <c r="E257" t="s">
        <v>621</v>
      </c>
      <c r="G257" t="s">
        <v>3603</v>
      </c>
      <c r="H257" t="s">
        <v>621</v>
      </c>
      <c r="I257" t="s">
        <v>3508</v>
      </c>
    </row>
    <row r="258" spans="1:9">
      <c r="A258" s="174" t="s">
        <v>3609</v>
      </c>
      <c r="B258" t="s">
        <v>1692</v>
      </c>
      <c r="C258" t="s">
        <v>2057</v>
      </c>
      <c r="D258" t="s">
        <v>2058</v>
      </c>
      <c r="E258" t="s">
        <v>2059</v>
      </c>
      <c r="G258" t="s">
        <v>3608</v>
      </c>
      <c r="H258" t="s">
        <v>2101</v>
      </c>
      <c r="I258" t="s">
        <v>3508</v>
      </c>
    </row>
    <row r="259" spans="1:9">
      <c r="A259" s="174" t="s">
        <v>3609</v>
      </c>
      <c r="B259" t="s">
        <v>1694</v>
      </c>
      <c r="C259" t="s">
        <v>1943</v>
      </c>
      <c r="D259" t="s">
        <v>1886</v>
      </c>
      <c r="E259" t="s">
        <v>1944</v>
      </c>
      <c r="F259" t="s">
        <v>1945</v>
      </c>
      <c r="G259" t="s">
        <v>3603</v>
      </c>
      <c r="H259" t="s">
        <v>621</v>
      </c>
      <c r="I259" t="s">
        <v>3512</v>
      </c>
    </row>
    <row r="260" spans="1:9">
      <c r="A260" s="174" t="s">
        <v>3609</v>
      </c>
      <c r="B260" t="s">
        <v>1694</v>
      </c>
      <c r="C260" t="s">
        <v>1888</v>
      </c>
      <c r="E260" t="s">
        <v>1845</v>
      </c>
      <c r="G260" t="s">
        <v>3630</v>
      </c>
      <c r="H260" t="s">
        <v>1901</v>
      </c>
      <c r="I260" t="s">
        <v>3512</v>
      </c>
    </row>
    <row r="261" spans="1:9">
      <c r="A261" s="174" t="s">
        <v>3609</v>
      </c>
      <c r="B261" t="s">
        <v>3391</v>
      </c>
      <c r="C261" t="s">
        <v>1890</v>
      </c>
      <c r="E261" t="s">
        <v>1845</v>
      </c>
      <c r="F261" t="s">
        <v>1891</v>
      </c>
      <c r="G261" t="s">
        <v>3630</v>
      </c>
      <c r="H261" t="s">
        <v>1901</v>
      </c>
    </row>
    <row r="262" spans="1:9">
      <c r="A262" s="174" t="s">
        <v>3609</v>
      </c>
      <c r="B262" t="s">
        <v>3391</v>
      </c>
      <c r="C262" t="s">
        <v>1947</v>
      </c>
      <c r="D262" t="s">
        <v>1948</v>
      </c>
      <c r="E262" t="s">
        <v>621</v>
      </c>
      <c r="F262" t="s">
        <v>1949</v>
      </c>
      <c r="G262" t="s">
        <v>3603</v>
      </c>
      <c r="H262" t="s">
        <v>621</v>
      </c>
    </row>
    <row r="263" spans="1:9">
      <c r="A263" s="174" t="s">
        <v>3609</v>
      </c>
      <c r="B263" t="s">
        <v>3391</v>
      </c>
      <c r="C263" t="s">
        <v>2094</v>
      </c>
      <c r="D263" t="s">
        <v>2095</v>
      </c>
      <c r="E263" t="s">
        <v>2059</v>
      </c>
      <c r="F263" t="s">
        <v>2096</v>
      </c>
      <c r="G263" t="s">
        <v>3608</v>
      </c>
      <c r="H263" t="s">
        <v>2101</v>
      </c>
    </row>
    <row r="264" spans="1:9">
      <c r="A264" s="174" t="s">
        <v>3609</v>
      </c>
      <c r="B264" t="s">
        <v>3391</v>
      </c>
      <c r="C264" t="s">
        <v>1950</v>
      </c>
      <c r="D264" t="s">
        <v>1951</v>
      </c>
      <c r="E264" t="s">
        <v>1952</v>
      </c>
      <c r="F264" t="s">
        <v>1953</v>
      </c>
      <c r="G264" t="s">
        <v>3608</v>
      </c>
      <c r="H264" t="s">
        <v>1952</v>
      </c>
    </row>
    <row r="265" spans="1:9">
      <c r="A265" s="174" t="s">
        <v>3609</v>
      </c>
      <c r="B265" t="s">
        <v>3391</v>
      </c>
      <c r="C265" t="s">
        <v>2115</v>
      </c>
      <c r="D265" t="s">
        <v>1951</v>
      </c>
      <c r="E265" t="s">
        <v>2101</v>
      </c>
      <c r="F265" t="s">
        <v>1891</v>
      </c>
      <c r="G265" t="s">
        <v>3608</v>
      </c>
      <c r="H265" t="s">
        <v>2101</v>
      </c>
    </row>
    <row r="266" spans="1:9">
      <c r="A266" s="174" t="s">
        <v>3610</v>
      </c>
      <c r="B266" t="s">
        <v>1670</v>
      </c>
      <c r="C266" t="s">
        <v>1893</v>
      </c>
      <c r="D266" t="s">
        <v>1894</v>
      </c>
      <c r="E266" t="s">
        <v>1565</v>
      </c>
      <c r="F266" t="s">
        <v>1896</v>
      </c>
      <c r="G266" t="s">
        <v>3608</v>
      </c>
      <c r="H266" t="s">
        <v>621</v>
      </c>
      <c r="I266" t="s">
        <v>3472</v>
      </c>
    </row>
    <row r="267" spans="1:9">
      <c r="A267" s="174" t="s">
        <v>3610</v>
      </c>
      <c r="B267" t="s">
        <v>1672</v>
      </c>
      <c r="C267" t="s">
        <v>1844</v>
      </c>
      <c r="E267" t="s">
        <v>1845</v>
      </c>
      <c r="F267" t="s">
        <v>1847</v>
      </c>
      <c r="G267" t="s">
        <v>3630</v>
      </c>
      <c r="H267" t="s">
        <v>1901</v>
      </c>
      <c r="I267" t="s">
        <v>3476</v>
      </c>
    </row>
    <row r="268" spans="1:9">
      <c r="A268" s="174" t="s">
        <v>3610</v>
      </c>
      <c r="B268" t="s">
        <v>3161</v>
      </c>
      <c r="C268" t="s">
        <v>1974</v>
      </c>
      <c r="D268" t="s">
        <v>1973</v>
      </c>
      <c r="E268" t="s">
        <v>1975</v>
      </c>
      <c r="G268" t="s">
        <v>3608</v>
      </c>
      <c r="H268" t="s">
        <v>2101</v>
      </c>
      <c r="I268" t="s">
        <v>3480</v>
      </c>
    </row>
    <row r="269" spans="1:9">
      <c r="A269" s="174" t="s">
        <v>3610</v>
      </c>
      <c r="B269" t="s">
        <v>1677</v>
      </c>
      <c r="C269" t="s">
        <v>2103</v>
      </c>
      <c r="D269" t="s">
        <v>1879</v>
      </c>
      <c r="E269" t="s">
        <v>2104</v>
      </c>
      <c r="G269" t="s">
        <v>3608</v>
      </c>
      <c r="H269" t="s">
        <v>2101</v>
      </c>
      <c r="I269" t="s">
        <v>3484</v>
      </c>
    </row>
    <row r="270" spans="1:9">
      <c r="A270" s="174" t="s">
        <v>3610</v>
      </c>
      <c r="B270" t="s">
        <v>1677</v>
      </c>
      <c r="C270" t="s">
        <v>1903</v>
      </c>
      <c r="E270" t="s">
        <v>621</v>
      </c>
      <c r="F270" t="s">
        <v>1904</v>
      </c>
      <c r="G270" t="s">
        <v>3608</v>
      </c>
      <c r="H270" t="s">
        <v>621</v>
      </c>
      <c r="I270" t="s">
        <v>3484</v>
      </c>
    </row>
    <row r="271" spans="1:9">
      <c r="A271" s="174" t="s">
        <v>3610</v>
      </c>
      <c r="B271" t="s">
        <v>1677</v>
      </c>
      <c r="C271" t="s">
        <v>1905</v>
      </c>
      <c r="D271" t="s">
        <v>1906</v>
      </c>
      <c r="E271" t="s">
        <v>621</v>
      </c>
      <c r="F271" t="s">
        <v>1907</v>
      </c>
      <c r="G271" t="s">
        <v>3608</v>
      </c>
      <c r="H271" t="s">
        <v>621</v>
      </c>
      <c r="I271" t="s">
        <v>3484</v>
      </c>
    </row>
    <row r="272" spans="1:9">
      <c r="A272" s="174" t="s">
        <v>3610</v>
      </c>
      <c r="B272" t="s">
        <v>1677</v>
      </c>
      <c r="C272" t="s">
        <v>1908</v>
      </c>
      <c r="D272" t="s">
        <v>1906</v>
      </c>
      <c r="E272" t="s">
        <v>1909</v>
      </c>
      <c r="F272" t="s">
        <v>1910</v>
      </c>
      <c r="G272" t="s">
        <v>3608</v>
      </c>
      <c r="H272" t="s">
        <v>2105</v>
      </c>
      <c r="I272" t="s">
        <v>3484</v>
      </c>
    </row>
    <row r="273" spans="1:9">
      <c r="A273" s="174" t="s">
        <v>3610</v>
      </c>
      <c r="B273" t="s">
        <v>1679</v>
      </c>
      <c r="C273" t="s">
        <v>1849</v>
      </c>
      <c r="D273" t="s">
        <v>1850</v>
      </c>
      <c r="E273" t="s">
        <v>1851</v>
      </c>
      <c r="G273" t="s">
        <v>3630</v>
      </c>
      <c r="H273" t="s">
        <v>1901</v>
      </c>
      <c r="I273" t="s">
        <v>3488</v>
      </c>
    </row>
    <row r="274" spans="1:9">
      <c r="A274" s="174" t="s">
        <v>3610</v>
      </c>
      <c r="B274" t="s">
        <v>1679</v>
      </c>
      <c r="C274" t="s">
        <v>1852</v>
      </c>
      <c r="D274" t="s">
        <v>1850</v>
      </c>
      <c r="E274" t="s">
        <v>1845</v>
      </c>
      <c r="G274" t="s">
        <v>3630</v>
      </c>
      <c r="H274" t="s">
        <v>1901</v>
      </c>
      <c r="I274" t="s">
        <v>3488</v>
      </c>
    </row>
    <row r="275" spans="1:9">
      <c r="A275" s="174" t="s">
        <v>3610</v>
      </c>
      <c r="B275" t="s">
        <v>1679</v>
      </c>
      <c r="C275" t="s">
        <v>1853</v>
      </c>
      <c r="D275" t="s">
        <v>1850</v>
      </c>
      <c r="E275" t="s">
        <v>1845</v>
      </c>
      <c r="G275" t="s">
        <v>3630</v>
      </c>
      <c r="H275" t="s">
        <v>1901</v>
      </c>
      <c r="I275" t="s">
        <v>3488</v>
      </c>
    </row>
    <row r="276" spans="1:9">
      <c r="A276" s="174" t="s">
        <v>3610</v>
      </c>
      <c r="B276" t="s">
        <v>1679</v>
      </c>
      <c r="C276" t="s">
        <v>1854</v>
      </c>
      <c r="D276" t="s">
        <v>1855</v>
      </c>
      <c r="E276" t="s">
        <v>1845</v>
      </c>
      <c r="G276" t="s">
        <v>3630</v>
      </c>
      <c r="H276" t="s">
        <v>1901</v>
      </c>
      <c r="I276" t="s">
        <v>3488</v>
      </c>
    </row>
    <row r="277" spans="1:9">
      <c r="A277" s="174" t="s">
        <v>3610</v>
      </c>
      <c r="B277" t="s">
        <v>1679</v>
      </c>
      <c r="C277" t="s">
        <v>1856</v>
      </c>
      <c r="E277" t="s">
        <v>1845</v>
      </c>
      <c r="G277" t="s">
        <v>3630</v>
      </c>
      <c r="H277" t="s">
        <v>1901</v>
      </c>
      <c r="I277" t="s">
        <v>3488</v>
      </c>
    </row>
    <row r="278" spans="1:9">
      <c r="A278" s="174" t="s">
        <v>3610</v>
      </c>
      <c r="B278" t="s">
        <v>1679</v>
      </c>
      <c r="C278" t="s">
        <v>1857</v>
      </c>
      <c r="E278" t="s">
        <v>1845</v>
      </c>
      <c r="G278" t="s">
        <v>3630</v>
      </c>
      <c r="H278" t="s">
        <v>1901</v>
      </c>
      <c r="I278" t="s">
        <v>3488</v>
      </c>
    </row>
    <row r="279" spans="1:9">
      <c r="A279" s="174" t="s">
        <v>3610</v>
      </c>
      <c r="B279" t="s">
        <v>1679</v>
      </c>
      <c r="C279" t="s">
        <v>1858</v>
      </c>
      <c r="E279" t="s">
        <v>1845</v>
      </c>
      <c r="G279" t="s">
        <v>3630</v>
      </c>
      <c r="H279" t="s">
        <v>1901</v>
      </c>
      <c r="I279" t="s">
        <v>3488</v>
      </c>
    </row>
    <row r="280" spans="1:9">
      <c r="A280" s="174" t="s">
        <v>3610</v>
      </c>
      <c r="B280" t="s">
        <v>1680</v>
      </c>
      <c r="C280" t="s">
        <v>1863</v>
      </c>
      <c r="E280" t="s">
        <v>1845</v>
      </c>
      <c r="G280" t="s">
        <v>3630</v>
      </c>
      <c r="H280" t="s">
        <v>1901</v>
      </c>
      <c r="I280" t="s">
        <v>3490</v>
      </c>
    </row>
    <row r="281" spans="1:9">
      <c r="A281" s="174" t="s">
        <v>3610</v>
      </c>
      <c r="B281" t="s">
        <v>1680</v>
      </c>
      <c r="C281" t="s">
        <v>1864</v>
      </c>
      <c r="E281" t="s">
        <v>1845</v>
      </c>
      <c r="G281" t="s">
        <v>3630</v>
      </c>
      <c r="H281" t="s">
        <v>1901</v>
      </c>
      <c r="I281" t="s">
        <v>3490</v>
      </c>
    </row>
    <row r="282" spans="1:9">
      <c r="A282" s="174" t="s">
        <v>3610</v>
      </c>
      <c r="B282" t="s">
        <v>1680</v>
      </c>
      <c r="C282" t="s">
        <v>1913</v>
      </c>
      <c r="E282" t="s">
        <v>621</v>
      </c>
      <c r="F282" t="s">
        <v>1914</v>
      </c>
      <c r="G282" t="s">
        <v>3608</v>
      </c>
      <c r="H282" t="s">
        <v>621</v>
      </c>
      <c r="I282" t="s">
        <v>3490</v>
      </c>
    </row>
    <row r="283" spans="1:9">
      <c r="A283" s="174" t="s">
        <v>3610</v>
      </c>
      <c r="B283" t="s">
        <v>1682</v>
      </c>
      <c r="C283" t="s">
        <v>1916</v>
      </c>
      <c r="E283" t="s">
        <v>1917</v>
      </c>
      <c r="G283" t="s">
        <v>3608</v>
      </c>
      <c r="H283" t="s">
        <v>621</v>
      </c>
      <c r="I283" t="s">
        <v>3492</v>
      </c>
    </row>
    <row r="284" spans="1:9">
      <c r="A284" s="174" t="s">
        <v>3610</v>
      </c>
      <c r="B284" t="s">
        <v>1682</v>
      </c>
      <c r="C284" t="s">
        <v>1866</v>
      </c>
      <c r="E284" t="s">
        <v>1845</v>
      </c>
      <c r="G284" t="s">
        <v>3630</v>
      </c>
      <c r="H284" t="s">
        <v>1901</v>
      </c>
      <c r="I284" t="s">
        <v>3492</v>
      </c>
    </row>
    <row r="285" spans="1:9">
      <c r="A285" s="174" t="s">
        <v>3610</v>
      </c>
      <c r="B285" t="s">
        <v>1685</v>
      </c>
      <c r="C285" t="s">
        <v>1919</v>
      </c>
      <c r="D285" t="s">
        <v>1920</v>
      </c>
      <c r="E285" t="s">
        <v>621</v>
      </c>
      <c r="F285" t="s">
        <v>1921</v>
      </c>
      <c r="G285" t="s">
        <v>3608</v>
      </c>
      <c r="H285" t="s">
        <v>621</v>
      </c>
      <c r="I285" t="s">
        <v>3500</v>
      </c>
    </row>
    <row r="286" spans="1:9">
      <c r="A286" s="174" t="s">
        <v>3610</v>
      </c>
      <c r="B286" t="s">
        <v>1685</v>
      </c>
      <c r="C286" t="s">
        <v>1922</v>
      </c>
      <c r="D286" t="s">
        <v>1923</v>
      </c>
      <c r="E286" t="s">
        <v>1924</v>
      </c>
      <c r="F286" t="s">
        <v>1925</v>
      </c>
      <c r="G286" t="s">
        <v>3608</v>
      </c>
      <c r="H286" t="s">
        <v>621</v>
      </c>
      <c r="I286" t="s">
        <v>3500</v>
      </c>
    </row>
    <row r="287" spans="1:9">
      <c r="A287" s="174" t="s">
        <v>3610</v>
      </c>
      <c r="B287" t="s">
        <v>1685</v>
      </c>
      <c r="C287" t="s">
        <v>1874</v>
      </c>
      <c r="E287" t="s">
        <v>1845</v>
      </c>
      <c r="G287" t="s">
        <v>3630</v>
      </c>
      <c r="H287" t="s">
        <v>1901</v>
      </c>
      <c r="I287" t="s">
        <v>3500</v>
      </c>
    </row>
    <row r="288" spans="1:9">
      <c r="A288" s="174" t="s">
        <v>3610</v>
      </c>
      <c r="B288" t="s">
        <v>1689</v>
      </c>
      <c r="C288" t="s">
        <v>1927</v>
      </c>
      <c r="D288" t="s">
        <v>1928</v>
      </c>
      <c r="E288" t="s">
        <v>621</v>
      </c>
      <c r="G288" t="s">
        <v>3608</v>
      </c>
      <c r="H288" t="s">
        <v>621</v>
      </c>
      <c r="I288" t="s">
        <v>3504</v>
      </c>
    </row>
    <row r="289" spans="1:9">
      <c r="A289" s="174" t="s">
        <v>3610</v>
      </c>
      <c r="B289" t="s">
        <v>1689</v>
      </c>
      <c r="C289" t="s">
        <v>1929</v>
      </c>
      <c r="D289" t="s">
        <v>1923</v>
      </c>
      <c r="E289" t="s">
        <v>1930</v>
      </c>
      <c r="F289" t="s">
        <v>1932</v>
      </c>
      <c r="G289" t="s">
        <v>3608</v>
      </c>
      <c r="H289" t="s">
        <v>2111</v>
      </c>
      <c r="I289" t="s">
        <v>3504</v>
      </c>
    </row>
    <row r="290" spans="1:9">
      <c r="A290" s="174" t="s">
        <v>3610</v>
      </c>
      <c r="B290" t="s">
        <v>1689</v>
      </c>
      <c r="C290" t="s">
        <v>1933</v>
      </c>
      <c r="E290" t="s">
        <v>621</v>
      </c>
      <c r="F290" t="s">
        <v>1877</v>
      </c>
      <c r="G290" t="s">
        <v>3608</v>
      </c>
      <c r="H290" t="s">
        <v>621</v>
      </c>
      <c r="I290" t="s">
        <v>3504</v>
      </c>
    </row>
    <row r="291" spans="1:9">
      <c r="A291" s="174" t="s">
        <v>3610</v>
      </c>
      <c r="B291" t="s">
        <v>1689</v>
      </c>
      <c r="C291" t="s">
        <v>1878</v>
      </c>
      <c r="D291" t="s">
        <v>1879</v>
      </c>
      <c r="E291" t="s">
        <v>1880</v>
      </c>
      <c r="G291" t="s">
        <v>3630</v>
      </c>
      <c r="H291" t="s">
        <v>1934</v>
      </c>
      <c r="I291" t="s">
        <v>3504</v>
      </c>
    </row>
    <row r="292" spans="1:9">
      <c r="A292" s="174" t="s">
        <v>3610</v>
      </c>
      <c r="B292" t="s">
        <v>1692</v>
      </c>
      <c r="C292" t="s">
        <v>1936</v>
      </c>
      <c r="E292" t="s">
        <v>621</v>
      </c>
      <c r="G292" t="s">
        <v>3608</v>
      </c>
      <c r="H292" t="s">
        <v>621</v>
      </c>
      <c r="I292" t="s">
        <v>3508</v>
      </c>
    </row>
    <row r="293" spans="1:9">
      <c r="A293" s="174" t="s">
        <v>3610</v>
      </c>
      <c r="B293" t="s">
        <v>1692</v>
      </c>
      <c r="C293" t="s">
        <v>2057</v>
      </c>
      <c r="D293" t="s">
        <v>2058</v>
      </c>
      <c r="E293" t="s">
        <v>2059</v>
      </c>
      <c r="G293" t="s">
        <v>3608</v>
      </c>
      <c r="H293" t="s">
        <v>2101</v>
      </c>
      <c r="I293" t="s">
        <v>3508</v>
      </c>
    </row>
    <row r="294" spans="1:9">
      <c r="A294" s="174" t="s">
        <v>3610</v>
      </c>
      <c r="B294" t="s">
        <v>1694</v>
      </c>
      <c r="C294" t="s">
        <v>1943</v>
      </c>
      <c r="D294" t="s">
        <v>1886</v>
      </c>
      <c r="E294" t="s">
        <v>1944</v>
      </c>
      <c r="F294" t="s">
        <v>1945</v>
      </c>
      <c r="G294" t="s">
        <v>3608</v>
      </c>
      <c r="H294" t="s">
        <v>621</v>
      </c>
      <c r="I294" t="s">
        <v>3512</v>
      </c>
    </row>
    <row r="295" spans="1:9">
      <c r="A295" s="174" t="s">
        <v>3610</v>
      </c>
      <c r="B295" t="s">
        <v>1694</v>
      </c>
      <c r="C295" t="s">
        <v>1888</v>
      </c>
      <c r="E295" t="s">
        <v>1845</v>
      </c>
      <c r="G295" t="s">
        <v>3630</v>
      </c>
      <c r="H295" t="s">
        <v>1901</v>
      </c>
      <c r="I295" t="s">
        <v>3512</v>
      </c>
    </row>
    <row r="296" spans="1:9">
      <c r="A296" s="174" t="s">
        <v>3610</v>
      </c>
      <c r="B296" t="s">
        <v>3391</v>
      </c>
      <c r="C296" t="s">
        <v>1890</v>
      </c>
      <c r="E296" t="s">
        <v>1845</v>
      </c>
      <c r="F296" t="s">
        <v>1891</v>
      </c>
      <c r="G296" t="s">
        <v>3630</v>
      </c>
      <c r="H296" t="s">
        <v>1901</v>
      </c>
    </row>
    <row r="297" spans="1:9">
      <c r="A297" s="174" t="s">
        <v>3610</v>
      </c>
      <c r="B297" t="s">
        <v>3391</v>
      </c>
      <c r="C297" t="s">
        <v>1947</v>
      </c>
      <c r="D297" t="s">
        <v>1948</v>
      </c>
      <c r="E297" t="s">
        <v>621</v>
      </c>
      <c r="F297" t="s">
        <v>1949</v>
      </c>
      <c r="G297" t="s">
        <v>3608</v>
      </c>
      <c r="H297" t="s">
        <v>621</v>
      </c>
    </row>
    <row r="298" spans="1:9">
      <c r="A298" s="174" t="s">
        <v>3610</v>
      </c>
      <c r="B298" t="s">
        <v>3391</v>
      </c>
      <c r="C298" t="s">
        <v>2094</v>
      </c>
      <c r="D298" t="s">
        <v>2095</v>
      </c>
      <c r="E298" t="s">
        <v>2059</v>
      </c>
      <c r="F298" t="s">
        <v>2096</v>
      </c>
      <c r="G298" t="s">
        <v>3608</v>
      </c>
      <c r="H298" t="s">
        <v>2101</v>
      </c>
    </row>
    <row r="299" spans="1:9">
      <c r="A299" s="174" t="s">
        <v>3610</v>
      </c>
      <c r="B299" t="s">
        <v>3391</v>
      </c>
      <c r="C299" t="s">
        <v>2115</v>
      </c>
      <c r="D299" t="s">
        <v>1951</v>
      </c>
      <c r="E299" t="s">
        <v>2101</v>
      </c>
      <c r="F299" t="s">
        <v>1891</v>
      </c>
      <c r="G299" t="s">
        <v>3608</v>
      </c>
      <c r="H299" t="s">
        <v>2101</v>
      </c>
    </row>
    <row r="300" spans="1:9">
      <c r="A300" s="174" t="s">
        <v>3611</v>
      </c>
      <c r="B300" t="s">
        <v>1670</v>
      </c>
      <c r="C300" t="s">
        <v>1893</v>
      </c>
      <c r="D300" t="s">
        <v>1894</v>
      </c>
      <c r="E300" t="s">
        <v>1565</v>
      </c>
      <c r="F300" t="s">
        <v>1896</v>
      </c>
      <c r="G300" t="s">
        <v>3608</v>
      </c>
      <c r="H300" t="s">
        <v>120</v>
      </c>
      <c r="I300" t="s">
        <v>3472</v>
      </c>
    </row>
    <row r="301" spans="1:9">
      <c r="A301" s="174" t="s">
        <v>3611</v>
      </c>
      <c r="B301" t="s">
        <v>1670</v>
      </c>
      <c r="C301" t="s">
        <v>1898</v>
      </c>
      <c r="E301" t="s">
        <v>1899</v>
      </c>
      <c r="G301" t="s">
        <v>3608</v>
      </c>
      <c r="H301" t="s">
        <v>120</v>
      </c>
      <c r="I301" t="s">
        <v>3472</v>
      </c>
    </row>
    <row r="302" spans="1:9">
      <c r="A302" s="174" t="s">
        <v>3611</v>
      </c>
      <c r="B302" t="s">
        <v>1670</v>
      </c>
      <c r="C302" t="s">
        <v>1957</v>
      </c>
      <c r="D302" t="s">
        <v>1832</v>
      </c>
      <c r="E302" t="s">
        <v>120</v>
      </c>
      <c r="G302" t="s">
        <v>3608</v>
      </c>
      <c r="H302" t="s">
        <v>120</v>
      </c>
      <c r="I302" t="s">
        <v>3472</v>
      </c>
    </row>
    <row r="303" spans="1:9">
      <c r="A303" s="174" t="s">
        <v>3611</v>
      </c>
      <c r="B303" t="s">
        <v>1670</v>
      </c>
      <c r="C303" t="s">
        <v>1958</v>
      </c>
      <c r="D303" t="s">
        <v>1842</v>
      </c>
      <c r="E303" t="s">
        <v>120</v>
      </c>
      <c r="F303" t="s">
        <v>1959</v>
      </c>
      <c r="G303" t="s">
        <v>3608</v>
      </c>
      <c r="H303" t="s">
        <v>120</v>
      </c>
      <c r="I303" t="s">
        <v>3472</v>
      </c>
    </row>
    <row r="304" spans="1:9">
      <c r="A304" s="174" t="s">
        <v>3611</v>
      </c>
      <c r="B304" t="s">
        <v>1670</v>
      </c>
      <c r="C304" t="s">
        <v>1960</v>
      </c>
      <c r="E304" t="s">
        <v>120</v>
      </c>
      <c r="G304" t="s">
        <v>3608</v>
      </c>
      <c r="H304" t="s">
        <v>120</v>
      </c>
      <c r="I304" t="s">
        <v>3472</v>
      </c>
    </row>
    <row r="305" spans="1:9">
      <c r="A305" s="174" t="s">
        <v>3611</v>
      </c>
      <c r="B305" t="s">
        <v>1672</v>
      </c>
      <c r="C305" t="s">
        <v>1962</v>
      </c>
      <c r="D305" t="s">
        <v>1850</v>
      </c>
      <c r="E305" t="s">
        <v>120</v>
      </c>
      <c r="G305" t="s">
        <v>3608</v>
      </c>
      <c r="H305" t="s">
        <v>120</v>
      </c>
      <c r="I305" t="s">
        <v>3476</v>
      </c>
    </row>
    <row r="306" spans="1:9">
      <c r="A306" s="174" t="s">
        <v>3611</v>
      </c>
      <c r="B306" t="s">
        <v>1672</v>
      </c>
      <c r="C306" t="s">
        <v>1963</v>
      </c>
      <c r="D306" t="s">
        <v>1964</v>
      </c>
      <c r="E306" t="s">
        <v>120</v>
      </c>
      <c r="F306" t="s">
        <v>1965</v>
      </c>
      <c r="G306" t="s">
        <v>3608</v>
      </c>
      <c r="H306" t="s">
        <v>120</v>
      </c>
      <c r="I306" t="s">
        <v>3476</v>
      </c>
    </row>
    <row r="307" spans="1:9">
      <c r="A307" s="174" t="s">
        <v>3611</v>
      </c>
      <c r="B307" t="s">
        <v>1672</v>
      </c>
      <c r="C307" t="s">
        <v>1966</v>
      </c>
      <c r="D307" t="s">
        <v>1964</v>
      </c>
      <c r="E307" t="s">
        <v>120</v>
      </c>
      <c r="G307" t="s">
        <v>3608</v>
      </c>
      <c r="H307" t="s">
        <v>120</v>
      </c>
      <c r="I307" t="s">
        <v>3476</v>
      </c>
    </row>
    <row r="308" spans="1:9">
      <c r="A308" s="174" t="s">
        <v>3611</v>
      </c>
      <c r="B308" t="s">
        <v>1672</v>
      </c>
      <c r="C308" t="s">
        <v>1844</v>
      </c>
      <c r="E308" t="s">
        <v>1845</v>
      </c>
      <c r="F308" t="s">
        <v>1847</v>
      </c>
      <c r="G308" t="s">
        <v>3631</v>
      </c>
      <c r="H308" t="s">
        <v>1967</v>
      </c>
      <c r="I308" t="s">
        <v>3476</v>
      </c>
    </row>
    <row r="309" spans="1:9">
      <c r="A309" s="174" t="s">
        <v>3611</v>
      </c>
      <c r="B309" t="s">
        <v>1672</v>
      </c>
      <c r="C309" t="s">
        <v>1968</v>
      </c>
      <c r="D309" t="s">
        <v>1969</v>
      </c>
      <c r="E309" t="s">
        <v>120</v>
      </c>
      <c r="F309" t="s">
        <v>1970</v>
      </c>
      <c r="G309" t="s">
        <v>3608</v>
      </c>
      <c r="H309" t="s">
        <v>120</v>
      </c>
      <c r="I309" t="s">
        <v>3476</v>
      </c>
    </row>
    <row r="310" spans="1:9">
      <c r="A310" s="174" t="s">
        <v>3611</v>
      </c>
      <c r="B310" t="s">
        <v>3161</v>
      </c>
      <c r="C310" t="s">
        <v>1972</v>
      </c>
      <c r="D310" t="s">
        <v>1973</v>
      </c>
      <c r="E310" t="s">
        <v>120</v>
      </c>
      <c r="G310" t="s">
        <v>3608</v>
      </c>
      <c r="H310" t="s">
        <v>120</v>
      </c>
      <c r="I310" t="s">
        <v>3480</v>
      </c>
    </row>
    <row r="311" spans="1:9">
      <c r="A311" s="174" t="s">
        <v>3611</v>
      </c>
      <c r="B311" t="s">
        <v>3161</v>
      </c>
      <c r="C311" t="s">
        <v>1974</v>
      </c>
      <c r="D311" t="s">
        <v>1973</v>
      </c>
      <c r="E311" t="s">
        <v>1975</v>
      </c>
      <c r="G311" t="s">
        <v>3608</v>
      </c>
      <c r="H311" t="s">
        <v>120</v>
      </c>
      <c r="I311" t="s">
        <v>3480</v>
      </c>
    </row>
    <row r="312" spans="1:9">
      <c r="A312" s="174" t="s">
        <v>3611</v>
      </c>
      <c r="B312" t="s">
        <v>3161</v>
      </c>
      <c r="C312" t="s">
        <v>1976</v>
      </c>
      <c r="D312" t="s">
        <v>1973</v>
      </c>
      <c r="E312" t="s">
        <v>1977</v>
      </c>
      <c r="F312" t="s">
        <v>1978</v>
      </c>
      <c r="G312" t="s">
        <v>3608</v>
      </c>
      <c r="H312" t="s">
        <v>120</v>
      </c>
      <c r="I312" t="s">
        <v>3480</v>
      </c>
    </row>
    <row r="313" spans="1:9">
      <c r="A313" s="174" t="s">
        <v>3611</v>
      </c>
      <c r="B313" t="s">
        <v>3161</v>
      </c>
      <c r="C313" t="s">
        <v>1979</v>
      </c>
      <c r="D313" t="s">
        <v>1973</v>
      </c>
      <c r="E313" t="s">
        <v>120</v>
      </c>
      <c r="G313" t="s">
        <v>3608</v>
      </c>
      <c r="H313" t="s">
        <v>120</v>
      </c>
      <c r="I313" t="s">
        <v>3480</v>
      </c>
    </row>
    <row r="314" spans="1:9">
      <c r="A314" s="174" t="s">
        <v>3611</v>
      </c>
      <c r="B314" t="s">
        <v>1677</v>
      </c>
      <c r="C314" t="s">
        <v>1981</v>
      </c>
      <c r="D314" t="s">
        <v>1982</v>
      </c>
      <c r="E314" t="s">
        <v>1983</v>
      </c>
      <c r="G314" t="s">
        <v>3608</v>
      </c>
      <c r="H314" t="s">
        <v>120</v>
      </c>
      <c r="I314" t="s">
        <v>3484</v>
      </c>
    </row>
    <row r="315" spans="1:9">
      <c r="A315" s="174" t="s">
        <v>3611</v>
      </c>
      <c r="B315" t="s">
        <v>1677</v>
      </c>
      <c r="C315" t="s">
        <v>1984</v>
      </c>
      <c r="D315" t="s">
        <v>1906</v>
      </c>
      <c r="E315" t="s">
        <v>120</v>
      </c>
      <c r="G315" t="s">
        <v>3608</v>
      </c>
      <c r="H315" t="s">
        <v>120</v>
      </c>
      <c r="I315" t="s">
        <v>3484</v>
      </c>
    </row>
    <row r="316" spans="1:9">
      <c r="A316" s="174" t="s">
        <v>3611</v>
      </c>
      <c r="B316" t="s">
        <v>1677</v>
      </c>
      <c r="C316" t="s">
        <v>1985</v>
      </c>
      <c r="D316" t="s">
        <v>1982</v>
      </c>
      <c r="E316" t="s">
        <v>1986</v>
      </c>
      <c r="G316" t="s">
        <v>3608</v>
      </c>
      <c r="H316" t="s">
        <v>120</v>
      </c>
      <c r="I316" t="s">
        <v>3484</v>
      </c>
    </row>
    <row r="317" spans="1:9">
      <c r="A317" s="174" t="s">
        <v>3611</v>
      </c>
      <c r="B317" t="s">
        <v>1677</v>
      </c>
      <c r="C317" t="s">
        <v>1908</v>
      </c>
      <c r="D317" t="s">
        <v>1906</v>
      </c>
      <c r="E317" t="s">
        <v>1909</v>
      </c>
      <c r="F317" t="s">
        <v>1910</v>
      </c>
      <c r="G317" t="s">
        <v>3608</v>
      </c>
      <c r="H317" t="s">
        <v>120</v>
      </c>
      <c r="I317" t="s">
        <v>3484</v>
      </c>
    </row>
    <row r="318" spans="1:9">
      <c r="A318" s="174" t="s">
        <v>3611</v>
      </c>
      <c r="B318" t="s">
        <v>1677</v>
      </c>
      <c r="C318" t="s">
        <v>1987</v>
      </c>
      <c r="D318" t="s">
        <v>1988</v>
      </c>
      <c r="E318" t="s">
        <v>120</v>
      </c>
      <c r="F318" t="s">
        <v>1989</v>
      </c>
      <c r="G318" t="s">
        <v>3608</v>
      </c>
      <c r="H318" t="s">
        <v>120</v>
      </c>
      <c r="I318" t="s">
        <v>3484</v>
      </c>
    </row>
    <row r="319" spans="1:9">
      <c r="A319" s="174" t="s">
        <v>3611</v>
      </c>
      <c r="B319" t="s">
        <v>1677</v>
      </c>
      <c r="C319" t="s">
        <v>1990</v>
      </c>
      <c r="D319" t="s">
        <v>1988</v>
      </c>
      <c r="E319" t="s">
        <v>120</v>
      </c>
      <c r="G319" t="s">
        <v>3608</v>
      </c>
      <c r="H319" t="s">
        <v>120</v>
      </c>
      <c r="I319" t="s">
        <v>3484</v>
      </c>
    </row>
    <row r="320" spans="1:9">
      <c r="A320" s="174" t="s">
        <v>3611</v>
      </c>
      <c r="B320" t="s">
        <v>1679</v>
      </c>
      <c r="C320" t="s">
        <v>1992</v>
      </c>
      <c r="D320" t="s">
        <v>1993</v>
      </c>
      <c r="E320" t="s">
        <v>120</v>
      </c>
      <c r="F320" t="s">
        <v>1994</v>
      </c>
      <c r="G320" t="s">
        <v>3608</v>
      </c>
      <c r="H320" t="s">
        <v>120</v>
      </c>
      <c r="I320" t="s">
        <v>3488</v>
      </c>
    </row>
    <row r="321" spans="1:9">
      <c r="A321" s="174" t="s">
        <v>3611</v>
      </c>
      <c r="B321" t="s">
        <v>1679</v>
      </c>
      <c r="C321" t="s">
        <v>1849</v>
      </c>
      <c r="D321" t="s">
        <v>1850</v>
      </c>
      <c r="E321" t="s">
        <v>1851</v>
      </c>
      <c r="G321" t="s">
        <v>3631</v>
      </c>
      <c r="H321" t="s">
        <v>1967</v>
      </c>
      <c r="I321" t="s">
        <v>3488</v>
      </c>
    </row>
    <row r="322" spans="1:9">
      <c r="A322" s="174" t="s">
        <v>3611</v>
      </c>
      <c r="B322" t="s">
        <v>1679</v>
      </c>
      <c r="C322" t="s">
        <v>1852</v>
      </c>
      <c r="D322" t="s">
        <v>1850</v>
      </c>
      <c r="E322" t="s">
        <v>1845</v>
      </c>
      <c r="G322" t="s">
        <v>3631</v>
      </c>
      <c r="H322" t="s">
        <v>1967</v>
      </c>
      <c r="I322" t="s">
        <v>3488</v>
      </c>
    </row>
    <row r="323" spans="1:9">
      <c r="A323" s="174" t="s">
        <v>3611</v>
      </c>
      <c r="B323" t="s">
        <v>1679</v>
      </c>
      <c r="C323" t="s">
        <v>1853</v>
      </c>
      <c r="D323" t="s">
        <v>1850</v>
      </c>
      <c r="E323" t="s">
        <v>1845</v>
      </c>
      <c r="G323" t="s">
        <v>3631</v>
      </c>
      <c r="H323" t="s">
        <v>1967</v>
      </c>
      <c r="I323" t="s">
        <v>3488</v>
      </c>
    </row>
    <row r="324" spans="1:9">
      <c r="A324" s="174" t="s">
        <v>3611</v>
      </c>
      <c r="B324" t="s">
        <v>1679</v>
      </c>
      <c r="C324" t="s">
        <v>1854</v>
      </c>
      <c r="D324" t="s">
        <v>1855</v>
      </c>
      <c r="E324" t="s">
        <v>1845</v>
      </c>
      <c r="G324" t="s">
        <v>3631</v>
      </c>
      <c r="H324" t="s">
        <v>1967</v>
      </c>
      <c r="I324" t="s">
        <v>3488</v>
      </c>
    </row>
    <row r="325" spans="1:9">
      <c r="A325" s="174" t="s">
        <v>3611</v>
      </c>
      <c r="B325" t="s">
        <v>1679</v>
      </c>
      <c r="C325" t="s">
        <v>1856</v>
      </c>
      <c r="E325" t="s">
        <v>1845</v>
      </c>
      <c r="G325" t="s">
        <v>3631</v>
      </c>
      <c r="H325" t="s">
        <v>1967</v>
      </c>
      <c r="I325" t="s">
        <v>3488</v>
      </c>
    </row>
    <row r="326" spans="1:9">
      <c r="A326" s="174" t="s">
        <v>3611</v>
      </c>
      <c r="B326" t="s">
        <v>1679</v>
      </c>
      <c r="C326" t="s">
        <v>1857</v>
      </c>
      <c r="E326" t="s">
        <v>1845</v>
      </c>
      <c r="G326" t="s">
        <v>3631</v>
      </c>
      <c r="H326" t="s">
        <v>1967</v>
      </c>
      <c r="I326" t="s">
        <v>3488</v>
      </c>
    </row>
    <row r="327" spans="1:9">
      <c r="A327" s="174" t="s">
        <v>3611</v>
      </c>
      <c r="B327" t="s">
        <v>1679</v>
      </c>
      <c r="C327" t="s">
        <v>1858</v>
      </c>
      <c r="E327" t="s">
        <v>1845</v>
      </c>
      <c r="G327" t="s">
        <v>3631</v>
      </c>
      <c r="H327" t="s">
        <v>1967</v>
      </c>
      <c r="I327" t="s">
        <v>3488</v>
      </c>
    </row>
    <row r="328" spans="1:9">
      <c r="A328" s="174" t="s">
        <v>3611</v>
      </c>
      <c r="B328" t="s">
        <v>1680</v>
      </c>
      <c r="C328" t="s">
        <v>1996</v>
      </c>
      <c r="D328" t="s">
        <v>1997</v>
      </c>
      <c r="E328" t="s">
        <v>120</v>
      </c>
      <c r="G328" t="s">
        <v>3608</v>
      </c>
      <c r="H328" t="s">
        <v>120</v>
      </c>
      <c r="I328" t="s">
        <v>3490</v>
      </c>
    </row>
    <row r="329" spans="1:9">
      <c r="A329" s="174" t="s">
        <v>3611</v>
      </c>
      <c r="B329" t="s">
        <v>1680</v>
      </c>
      <c r="C329" t="s">
        <v>1998</v>
      </c>
      <c r="D329" t="s">
        <v>1999</v>
      </c>
      <c r="E329" t="s">
        <v>120</v>
      </c>
      <c r="G329" t="s">
        <v>3608</v>
      </c>
      <c r="H329" t="s">
        <v>120</v>
      </c>
      <c r="I329" t="s">
        <v>3490</v>
      </c>
    </row>
    <row r="330" spans="1:9">
      <c r="A330" s="174" t="s">
        <v>3611</v>
      </c>
      <c r="B330" t="s">
        <v>1680</v>
      </c>
      <c r="C330" t="s">
        <v>2000</v>
      </c>
      <c r="D330" t="s">
        <v>1999</v>
      </c>
      <c r="E330" t="s">
        <v>2001</v>
      </c>
      <c r="F330" t="s">
        <v>2002</v>
      </c>
      <c r="G330" t="s">
        <v>3608</v>
      </c>
      <c r="H330" t="s">
        <v>120</v>
      </c>
      <c r="I330" t="s">
        <v>3490</v>
      </c>
    </row>
    <row r="331" spans="1:9">
      <c r="A331" s="174" t="s">
        <v>3611</v>
      </c>
      <c r="B331" t="s">
        <v>1680</v>
      </c>
      <c r="C331" t="s">
        <v>2003</v>
      </c>
      <c r="D331" t="s">
        <v>2004</v>
      </c>
      <c r="E331" t="s">
        <v>120</v>
      </c>
      <c r="G331" t="s">
        <v>3608</v>
      </c>
      <c r="H331" t="s">
        <v>120</v>
      </c>
      <c r="I331" t="s">
        <v>3490</v>
      </c>
    </row>
    <row r="332" spans="1:9">
      <c r="A332" s="174" t="s">
        <v>3611</v>
      </c>
      <c r="B332" t="s">
        <v>1680</v>
      </c>
      <c r="C332" t="s">
        <v>1860</v>
      </c>
      <c r="E332" t="s">
        <v>1861</v>
      </c>
      <c r="G332" t="s">
        <v>3608</v>
      </c>
      <c r="H332" t="s">
        <v>120</v>
      </c>
      <c r="I332" t="s">
        <v>3490</v>
      </c>
    </row>
    <row r="333" spans="1:9">
      <c r="A333" s="174" t="s">
        <v>3611</v>
      </c>
      <c r="B333" t="s">
        <v>1680</v>
      </c>
      <c r="C333" t="s">
        <v>1863</v>
      </c>
      <c r="E333" t="s">
        <v>1845</v>
      </c>
      <c r="G333" t="s">
        <v>3631</v>
      </c>
      <c r="H333" t="s">
        <v>1967</v>
      </c>
      <c r="I333" t="s">
        <v>3490</v>
      </c>
    </row>
    <row r="334" spans="1:9">
      <c r="A334" s="174" t="s">
        <v>3611</v>
      </c>
      <c r="B334" t="s">
        <v>1680</v>
      </c>
      <c r="C334" t="s">
        <v>1864</v>
      </c>
      <c r="E334" t="s">
        <v>1845</v>
      </c>
      <c r="G334" t="s">
        <v>3631</v>
      </c>
      <c r="H334" t="s">
        <v>1967</v>
      </c>
      <c r="I334" t="s">
        <v>3490</v>
      </c>
    </row>
    <row r="335" spans="1:9">
      <c r="A335" s="174" t="s">
        <v>3611</v>
      </c>
      <c r="B335" t="s">
        <v>1680</v>
      </c>
      <c r="C335" t="s">
        <v>2005</v>
      </c>
      <c r="D335" t="s">
        <v>1999</v>
      </c>
      <c r="E335" t="s">
        <v>2006</v>
      </c>
      <c r="G335" t="s">
        <v>3608</v>
      </c>
      <c r="H335" t="s">
        <v>2006</v>
      </c>
      <c r="I335" t="s">
        <v>3490</v>
      </c>
    </row>
    <row r="336" spans="1:9">
      <c r="A336" s="174" t="s">
        <v>3611</v>
      </c>
      <c r="B336" t="s">
        <v>1680</v>
      </c>
      <c r="C336" t="s">
        <v>2007</v>
      </c>
      <c r="D336" t="s">
        <v>2004</v>
      </c>
      <c r="E336" t="s">
        <v>120</v>
      </c>
      <c r="G336" t="s">
        <v>3608</v>
      </c>
      <c r="H336" t="s">
        <v>120</v>
      </c>
      <c r="I336" t="s">
        <v>3490</v>
      </c>
    </row>
    <row r="337" spans="1:9">
      <c r="A337" s="174" t="s">
        <v>3611</v>
      </c>
      <c r="B337" t="s">
        <v>1682</v>
      </c>
      <c r="C337" t="s">
        <v>2009</v>
      </c>
      <c r="E337" t="s">
        <v>2006</v>
      </c>
      <c r="G337" t="s">
        <v>3608</v>
      </c>
      <c r="H337" t="s">
        <v>2006</v>
      </c>
      <c r="I337" t="s">
        <v>3492</v>
      </c>
    </row>
    <row r="338" spans="1:9">
      <c r="A338" s="174" t="s">
        <v>3611</v>
      </c>
      <c r="B338" t="s">
        <v>1682</v>
      </c>
      <c r="C338" t="s">
        <v>2010</v>
      </c>
      <c r="E338" t="s">
        <v>2006</v>
      </c>
      <c r="G338" t="s">
        <v>3608</v>
      </c>
      <c r="H338" t="s">
        <v>2006</v>
      </c>
      <c r="I338" t="s">
        <v>3492</v>
      </c>
    </row>
    <row r="339" spans="1:9">
      <c r="A339" s="174" t="s">
        <v>3611</v>
      </c>
      <c r="B339" t="s">
        <v>1682</v>
      </c>
      <c r="C339" t="s">
        <v>1916</v>
      </c>
      <c r="E339" t="s">
        <v>1917</v>
      </c>
      <c r="G339" t="s">
        <v>3608</v>
      </c>
      <c r="H339" t="s">
        <v>2006</v>
      </c>
      <c r="I339" t="s">
        <v>3492</v>
      </c>
    </row>
    <row r="340" spans="1:9">
      <c r="A340" s="174" t="s">
        <v>3611</v>
      </c>
      <c r="B340" t="s">
        <v>1682</v>
      </c>
      <c r="C340" t="s">
        <v>2011</v>
      </c>
      <c r="D340" t="s">
        <v>1999</v>
      </c>
      <c r="E340" t="s">
        <v>120</v>
      </c>
      <c r="G340" t="s">
        <v>3608</v>
      </c>
      <c r="H340" t="s">
        <v>120</v>
      </c>
      <c r="I340" t="s">
        <v>3492</v>
      </c>
    </row>
    <row r="341" spans="1:9">
      <c r="A341" s="174" t="s">
        <v>3611</v>
      </c>
      <c r="B341" t="s">
        <v>1682</v>
      </c>
      <c r="C341" t="s">
        <v>2012</v>
      </c>
      <c r="D341" t="s">
        <v>1999</v>
      </c>
      <c r="E341" t="s">
        <v>120</v>
      </c>
      <c r="G341" t="s">
        <v>3608</v>
      </c>
      <c r="H341" t="s">
        <v>120</v>
      </c>
      <c r="I341" t="s">
        <v>3492</v>
      </c>
    </row>
    <row r="342" spans="1:9">
      <c r="A342" s="174" t="s">
        <v>3611</v>
      </c>
      <c r="B342" t="s">
        <v>1682</v>
      </c>
      <c r="C342" t="s">
        <v>2013</v>
      </c>
      <c r="D342" t="s">
        <v>1855</v>
      </c>
      <c r="E342" t="s">
        <v>120</v>
      </c>
      <c r="G342" t="s">
        <v>3608</v>
      </c>
      <c r="H342" t="s">
        <v>120</v>
      </c>
      <c r="I342" t="s">
        <v>3492</v>
      </c>
    </row>
    <row r="343" spans="1:9">
      <c r="A343" s="174" t="s">
        <v>3611</v>
      </c>
      <c r="B343" t="s">
        <v>1682</v>
      </c>
      <c r="C343" t="s">
        <v>2014</v>
      </c>
      <c r="D343" t="s">
        <v>2015</v>
      </c>
      <c r="E343" t="s">
        <v>2006</v>
      </c>
      <c r="G343" t="s">
        <v>3608</v>
      </c>
      <c r="H343" t="s">
        <v>2006</v>
      </c>
      <c r="I343" t="s">
        <v>3492</v>
      </c>
    </row>
    <row r="344" spans="1:9">
      <c r="A344" s="174" t="s">
        <v>3611</v>
      </c>
      <c r="B344" t="s">
        <v>1682</v>
      </c>
      <c r="C344" t="s">
        <v>2016</v>
      </c>
      <c r="D344" t="s">
        <v>2015</v>
      </c>
      <c r="E344" t="s">
        <v>2006</v>
      </c>
      <c r="G344" t="s">
        <v>3608</v>
      </c>
      <c r="H344" t="s">
        <v>2006</v>
      </c>
      <c r="I344" t="s">
        <v>3492</v>
      </c>
    </row>
    <row r="345" spans="1:9">
      <c r="A345" s="174" t="s">
        <v>3611</v>
      </c>
      <c r="B345" t="s">
        <v>1682</v>
      </c>
      <c r="C345" t="s">
        <v>1866</v>
      </c>
      <c r="E345" t="s">
        <v>1845</v>
      </c>
      <c r="G345" t="s">
        <v>3631</v>
      </c>
      <c r="H345" t="s">
        <v>1967</v>
      </c>
      <c r="I345" t="s">
        <v>3492</v>
      </c>
    </row>
    <row r="346" spans="1:9">
      <c r="A346" s="174" t="s">
        <v>3611</v>
      </c>
      <c r="B346" t="s">
        <v>1682</v>
      </c>
      <c r="C346" t="s">
        <v>2017</v>
      </c>
      <c r="D346" t="s">
        <v>2015</v>
      </c>
      <c r="E346" t="s">
        <v>120</v>
      </c>
      <c r="F346" t="s">
        <v>2018</v>
      </c>
      <c r="G346" t="s">
        <v>3608</v>
      </c>
      <c r="H346" t="s">
        <v>120</v>
      </c>
      <c r="I346" t="s">
        <v>3492</v>
      </c>
    </row>
    <row r="347" spans="1:9">
      <c r="A347" s="174" t="s">
        <v>3611</v>
      </c>
      <c r="B347" t="s">
        <v>1683</v>
      </c>
      <c r="C347" t="s">
        <v>2020</v>
      </c>
      <c r="D347" t="s">
        <v>2021</v>
      </c>
      <c r="E347" t="s">
        <v>120</v>
      </c>
      <c r="G347" t="s">
        <v>3608</v>
      </c>
      <c r="H347" t="s">
        <v>120</v>
      </c>
      <c r="I347" t="s">
        <v>3496</v>
      </c>
    </row>
    <row r="348" spans="1:9">
      <c r="A348" s="174" t="s">
        <v>3611</v>
      </c>
      <c r="B348" t="s">
        <v>1683</v>
      </c>
      <c r="C348" t="s">
        <v>2022</v>
      </c>
      <c r="D348" t="s">
        <v>1951</v>
      </c>
      <c r="E348" t="s">
        <v>120</v>
      </c>
      <c r="G348" t="s">
        <v>3608</v>
      </c>
      <c r="H348" t="s">
        <v>120</v>
      </c>
      <c r="I348" t="s">
        <v>3496</v>
      </c>
    </row>
    <row r="349" spans="1:9">
      <c r="A349" s="174" t="s">
        <v>3611</v>
      </c>
      <c r="B349" t="s">
        <v>1683</v>
      </c>
      <c r="C349" t="s">
        <v>2023</v>
      </c>
      <c r="D349" t="s">
        <v>1951</v>
      </c>
      <c r="E349" t="s">
        <v>120</v>
      </c>
      <c r="G349" t="s">
        <v>3608</v>
      </c>
      <c r="H349" t="s">
        <v>120</v>
      </c>
      <c r="I349" t="s">
        <v>3496</v>
      </c>
    </row>
    <row r="350" spans="1:9">
      <c r="A350" s="174" t="s">
        <v>3611</v>
      </c>
      <c r="B350" t="s">
        <v>1685</v>
      </c>
      <c r="C350" t="s">
        <v>2025</v>
      </c>
      <c r="D350" t="s">
        <v>1869</v>
      </c>
      <c r="E350" t="s">
        <v>2006</v>
      </c>
      <c r="F350" t="s">
        <v>2026</v>
      </c>
      <c r="G350" t="s">
        <v>3608</v>
      </c>
      <c r="H350" t="s">
        <v>2006</v>
      </c>
      <c r="I350" t="s">
        <v>3500</v>
      </c>
    </row>
    <row r="351" spans="1:9">
      <c r="A351" s="174" t="s">
        <v>3611</v>
      </c>
      <c r="B351" t="s">
        <v>1685</v>
      </c>
      <c r="C351" t="s">
        <v>2027</v>
      </c>
      <c r="D351" t="s">
        <v>1923</v>
      </c>
      <c r="E351" t="s">
        <v>120</v>
      </c>
      <c r="F351" t="s">
        <v>2028</v>
      </c>
      <c r="G351" t="s">
        <v>3608</v>
      </c>
      <c r="H351" t="s">
        <v>120</v>
      </c>
      <c r="I351" t="s">
        <v>3500</v>
      </c>
    </row>
    <row r="352" spans="1:9">
      <c r="A352" s="174" t="s">
        <v>3611</v>
      </c>
      <c r="B352" t="s">
        <v>1685</v>
      </c>
      <c r="C352" t="s">
        <v>2029</v>
      </c>
      <c r="D352" t="s">
        <v>1920</v>
      </c>
      <c r="E352" t="s">
        <v>120</v>
      </c>
      <c r="F352" t="s">
        <v>2030</v>
      </c>
      <c r="G352" t="s">
        <v>3608</v>
      </c>
      <c r="H352" t="s">
        <v>120</v>
      </c>
      <c r="I352" t="s">
        <v>3500</v>
      </c>
    </row>
    <row r="353" spans="1:9">
      <c r="A353" s="174" t="s">
        <v>3611</v>
      </c>
      <c r="B353" t="s">
        <v>1685</v>
      </c>
      <c r="C353" t="s">
        <v>2031</v>
      </c>
      <c r="D353" t="s">
        <v>2032</v>
      </c>
      <c r="E353" t="s">
        <v>120</v>
      </c>
      <c r="F353" t="s">
        <v>2033</v>
      </c>
      <c r="G353" t="s">
        <v>3608</v>
      </c>
      <c r="H353" t="s">
        <v>120</v>
      </c>
      <c r="I353" t="s">
        <v>3500</v>
      </c>
    </row>
    <row r="354" spans="1:9">
      <c r="A354" s="174" t="s">
        <v>3611</v>
      </c>
      <c r="B354" t="s">
        <v>1685</v>
      </c>
      <c r="C354" t="s">
        <v>1874</v>
      </c>
      <c r="E354" t="s">
        <v>1845</v>
      </c>
      <c r="G354" t="s">
        <v>3631</v>
      </c>
      <c r="H354" t="s">
        <v>1967</v>
      </c>
      <c r="I354" t="s">
        <v>3500</v>
      </c>
    </row>
    <row r="355" spans="1:9">
      <c r="A355" s="174" t="s">
        <v>3611</v>
      </c>
      <c r="B355" t="s">
        <v>1689</v>
      </c>
      <c r="C355" t="s">
        <v>2035</v>
      </c>
      <c r="D355" t="s">
        <v>1923</v>
      </c>
      <c r="E355" t="s">
        <v>120</v>
      </c>
      <c r="F355" t="s">
        <v>2036</v>
      </c>
      <c r="G355" t="s">
        <v>3608</v>
      </c>
      <c r="H355" t="s">
        <v>120</v>
      </c>
      <c r="I355" t="s">
        <v>3504</v>
      </c>
    </row>
    <row r="356" spans="1:9">
      <c r="A356" s="174" t="s">
        <v>3611</v>
      </c>
      <c r="B356" t="s">
        <v>1689</v>
      </c>
      <c r="C356" t="s">
        <v>2037</v>
      </c>
      <c r="D356" t="s">
        <v>1923</v>
      </c>
      <c r="E356" t="s">
        <v>120</v>
      </c>
      <c r="G356" t="s">
        <v>3608</v>
      </c>
      <c r="H356" t="s">
        <v>120</v>
      </c>
      <c r="I356" t="s">
        <v>3504</v>
      </c>
    </row>
    <row r="357" spans="1:9">
      <c r="A357" s="174" t="s">
        <v>3611</v>
      </c>
      <c r="B357" t="s">
        <v>1689</v>
      </c>
      <c r="C357" t="s">
        <v>2038</v>
      </c>
      <c r="D357" t="s">
        <v>2039</v>
      </c>
      <c r="E357" t="s">
        <v>120</v>
      </c>
      <c r="F357" t="s">
        <v>2040</v>
      </c>
      <c r="G357" t="s">
        <v>3608</v>
      </c>
      <c r="H357" t="s">
        <v>120</v>
      </c>
      <c r="I357" t="s">
        <v>3504</v>
      </c>
    </row>
    <row r="358" spans="1:9">
      <c r="A358" s="174" t="s">
        <v>3611</v>
      </c>
      <c r="B358" t="s">
        <v>1689</v>
      </c>
      <c r="C358" t="s">
        <v>2041</v>
      </c>
      <c r="D358" t="s">
        <v>1928</v>
      </c>
      <c r="E358" t="s">
        <v>120</v>
      </c>
      <c r="F358" t="s">
        <v>2036</v>
      </c>
      <c r="G358" t="s">
        <v>3608</v>
      </c>
      <c r="H358" t="s">
        <v>120</v>
      </c>
      <c r="I358" t="s">
        <v>3504</v>
      </c>
    </row>
    <row r="359" spans="1:9">
      <c r="A359" s="174" t="s">
        <v>3611</v>
      </c>
      <c r="B359" t="s">
        <v>1689</v>
      </c>
      <c r="C359" t="s">
        <v>2042</v>
      </c>
      <c r="D359" t="s">
        <v>1928</v>
      </c>
      <c r="E359" t="s">
        <v>120</v>
      </c>
      <c r="F359" t="s">
        <v>2043</v>
      </c>
      <c r="G359" t="s">
        <v>3608</v>
      </c>
      <c r="H359" t="s">
        <v>120</v>
      </c>
      <c r="I359" t="s">
        <v>3504</v>
      </c>
    </row>
    <row r="360" spans="1:9">
      <c r="A360" s="174" t="s">
        <v>3611</v>
      </c>
      <c r="B360" t="s">
        <v>1689</v>
      </c>
      <c r="C360" t="s">
        <v>2044</v>
      </c>
      <c r="D360" t="s">
        <v>2045</v>
      </c>
      <c r="E360" t="s">
        <v>2006</v>
      </c>
      <c r="G360" t="s">
        <v>3608</v>
      </c>
      <c r="H360" t="s">
        <v>2006</v>
      </c>
      <c r="I360" t="s">
        <v>3504</v>
      </c>
    </row>
    <row r="361" spans="1:9">
      <c r="A361" s="174" t="s">
        <v>3611</v>
      </c>
      <c r="B361" t="s">
        <v>1689</v>
      </c>
      <c r="C361" t="s">
        <v>1929</v>
      </c>
      <c r="D361" t="s">
        <v>1923</v>
      </c>
      <c r="E361" t="s">
        <v>1930</v>
      </c>
      <c r="F361" t="s">
        <v>1932</v>
      </c>
      <c r="G361" t="s">
        <v>3608</v>
      </c>
      <c r="H361" t="s">
        <v>120</v>
      </c>
      <c r="I361" t="s">
        <v>3504</v>
      </c>
    </row>
    <row r="362" spans="1:9">
      <c r="A362" s="174" t="s">
        <v>3611</v>
      </c>
      <c r="B362" t="s">
        <v>1689</v>
      </c>
      <c r="C362" t="s">
        <v>2048</v>
      </c>
      <c r="D362" t="s">
        <v>2045</v>
      </c>
      <c r="E362" t="s">
        <v>2049</v>
      </c>
      <c r="G362" t="s">
        <v>3608</v>
      </c>
      <c r="H362" t="s">
        <v>120</v>
      </c>
      <c r="I362" t="s">
        <v>3504</v>
      </c>
    </row>
    <row r="363" spans="1:9">
      <c r="A363" s="174" t="s">
        <v>3611</v>
      </c>
      <c r="B363" t="s">
        <v>1689</v>
      </c>
      <c r="C363" t="s">
        <v>2050</v>
      </c>
      <c r="D363" t="s">
        <v>1879</v>
      </c>
      <c r="E363" t="s">
        <v>120</v>
      </c>
      <c r="F363" t="s">
        <v>2051</v>
      </c>
      <c r="G363" t="s">
        <v>3608</v>
      </c>
      <c r="H363" t="s">
        <v>120</v>
      </c>
      <c r="I363" t="s">
        <v>3504</v>
      </c>
    </row>
    <row r="364" spans="1:9">
      <c r="A364" s="174" t="s">
        <v>3611</v>
      </c>
      <c r="B364" t="s">
        <v>1692</v>
      </c>
      <c r="C364" t="s">
        <v>2053</v>
      </c>
      <c r="D364" t="s">
        <v>2054</v>
      </c>
      <c r="E364" t="s">
        <v>120</v>
      </c>
      <c r="G364" t="s">
        <v>3608</v>
      </c>
      <c r="H364" t="s">
        <v>120</v>
      </c>
      <c r="I364" t="s">
        <v>3508</v>
      </c>
    </row>
    <row r="365" spans="1:9">
      <c r="A365" s="174" t="s">
        <v>3611</v>
      </c>
      <c r="B365" t="s">
        <v>1692</v>
      </c>
      <c r="C365" t="s">
        <v>2055</v>
      </c>
      <c r="D365" t="s">
        <v>2054</v>
      </c>
      <c r="E365" t="s">
        <v>2006</v>
      </c>
      <c r="F365" t="s">
        <v>2056</v>
      </c>
      <c r="G365" t="s">
        <v>3608</v>
      </c>
      <c r="H365" t="s">
        <v>2006</v>
      </c>
      <c r="I365" t="s">
        <v>3508</v>
      </c>
    </row>
    <row r="366" spans="1:9">
      <c r="A366" s="174" t="s">
        <v>3611</v>
      </c>
      <c r="B366" t="s">
        <v>1692</v>
      </c>
      <c r="C366" t="s">
        <v>2057</v>
      </c>
      <c r="D366" t="s">
        <v>2058</v>
      </c>
      <c r="E366" t="s">
        <v>2059</v>
      </c>
      <c r="G366" t="s">
        <v>3608</v>
      </c>
      <c r="H366" t="s">
        <v>120</v>
      </c>
      <c r="I366" t="s">
        <v>3508</v>
      </c>
    </row>
    <row r="367" spans="1:9">
      <c r="A367" s="174" t="s">
        <v>3611</v>
      </c>
      <c r="B367" t="s">
        <v>1692</v>
      </c>
      <c r="C367" t="s">
        <v>1937</v>
      </c>
      <c r="D367" t="s">
        <v>1938</v>
      </c>
      <c r="E367" t="s">
        <v>1939</v>
      </c>
      <c r="F367" t="s">
        <v>1941</v>
      </c>
      <c r="G367" t="s">
        <v>3608</v>
      </c>
      <c r="H367" t="s">
        <v>120</v>
      </c>
      <c r="I367" t="s">
        <v>3508</v>
      </c>
    </row>
    <row r="368" spans="1:9">
      <c r="A368" s="174" t="s">
        <v>3611</v>
      </c>
      <c r="B368" t="s">
        <v>1692</v>
      </c>
      <c r="C368" t="s">
        <v>2061</v>
      </c>
      <c r="D368" t="s">
        <v>1938</v>
      </c>
      <c r="E368" t="s">
        <v>1977</v>
      </c>
      <c r="F368" t="s">
        <v>2062</v>
      </c>
      <c r="G368" t="s">
        <v>3608</v>
      </c>
      <c r="H368" t="s">
        <v>120</v>
      </c>
      <c r="I368" t="s">
        <v>3508</v>
      </c>
    </row>
    <row r="369" spans="1:9">
      <c r="A369" s="174" t="s">
        <v>3611</v>
      </c>
      <c r="B369" t="s">
        <v>1692</v>
      </c>
      <c r="C369" t="s">
        <v>2063</v>
      </c>
      <c r="D369" t="s">
        <v>2054</v>
      </c>
      <c r="E369" t="s">
        <v>2064</v>
      </c>
      <c r="G369" t="s">
        <v>3608</v>
      </c>
      <c r="H369" t="s">
        <v>120</v>
      </c>
      <c r="I369" t="s">
        <v>3508</v>
      </c>
    </row>
    <row r="370" spans="1:9">
      <c r="A370" s="174" t="s">
        <v>3611</v>
      </c>
      <c r="B370" t="s">
        <v>1692</v>
      </c>
      <c r="C370" t="s">
        <v>2065</v>
      </c>
      <c r="D370" t="s">
        <v>2054</v>
      </c>
      <c r="E370" t="s">
        <v>2066</v>
      </c>
      <c r="F370" t="s">
        <v>2067</v>
      </c>
      <c r="G370" t="s">
        <v>3608</v>
      </c>
      <c r="H370" t="s">
        <v>120</v>
      </c>
      <c r="I370" t="s">
        <v>3508</v>
      </c>
    </row>
    <row r="371" spans="1:9">
      <c r="A371" s="174" t="s">
        <v>3611</v>
      </c>
      <c r="B371" t="s">
        <v>1692</v>
      </c>
      <c r="C371" t="s">
        <v>2068</v>
      </c>
      <c r="D371" t="s">
        <v>2054</v>
      </c>
      <c r="E371" t="s">
        <v>2069</v>
      </c>
      <c r="G371" t="s">
        <v>3608</v>
      </c>
      <c r="H371" t="s">
        <v>120</v>
      </c>
      <c r="I371" t="s">
        <v>3508</v>
      </c>
    </row>
    <row r="372" spans="1:9">
      <c r="A372" s="174" t="s">
        <v>3611</v>
      </c>
      <c r="B372" t="s">
        <v>1694</v>
      </c>
      <c r="C372" t="s">
        <v>1943</v>
      </c>
      <c r="D372" t="s">
        <v>1886</v>
      </c>
      <c r="E372" t="s">
        <v>1944</v>
      </c>
      <c r="F372" t="s">
        <v>1945</v>
      </c>
      <c r="G372" t="s">
        <v>3608</v>
      </c>
      <c r="H372" t="s">
        <v>120</v>
      </c>
      <c r="I372" t="s">
        <v>3512</v>
      </c>
    </row>
    <row r="373" spans="1:9">
      <c r="A373" s="174" t="s">
        <v>3611</v>
      </c>
      <c r="B373" t="s">
        <v>1694</v>
      </c>
      <c r="C373" t="s">
        <v>2071</v>
      </c>
      <c r="D373" t="s">
        <v>1879</v>
      </c>
      <c r="E373" t="s">
        <v>2072</v>
      </c>
      <c r="F373" t="s">
        <v>2073</v>
      </c>
      <c r="G373" t="s">
        <v>3608</v>
      </c>
      <c r="H373" t="s">
        <v>120</v>
      </c>
      <c r="I373" t="s">
        <v>3512</v>
      </c>
    </row>
    <row r="374" spans="1:9">
      <c r="A374" s="174" t="s">
        <v>3611</v>
      </c>
      <c r="B374" t="s">
        <v>1694</v>
      </c>
      <c r="C374" t="s">
        <v>2074</v>
      </c>
      <c r="D374" t="s">
        <v>2075</v>
      </c>
      <c r="E374" t="s">
        <v>2076</v>
      </c>
      <c r="F374" t="s">
        <v>2077</v>
      </c>
      <c r="G374" t="s">
        <v>3608</v>
      </c>
      <c r="H374" t="s">
        <v>120</v>
      </c>
      <c r="I374" t="s">
        <v>3512</v>
      </c>
    </row>
    <row r="375" spans="1:9">
      <c r="A375" s="174" t="s">
        <v>3611</v>
      </c>
      <c r="B375" t="s">
        <v>1694</v>
      </c>
      <c r="C375" t="s">
        <v>2078</v>
      </c>
      <c r="D375" t="s">
        <v>1886</v>
      </c>
      <c r="E375" t="s">
        <v>120</v>
      </c>
      <c r="F375" t="s">
        <v>2079</v>
      </c>
      <c r="G375" t="s">
        <v>3608</v>
      </c>
      <c r="H375" t="s">
        <v>120</v>
      </c>
      <c r="I375" t="s">
        <v>3512</v>
      </c>
    </row>
    <row r="376" spans="1:9">
      <c r="A376" s="174" t="s">
        <v>3611</v>
      </c>
      <c r="B376" t="s">
        <v>1694</v>
      </c>
      <c r="C376" t="s">
        <v>1888</v>
      </c>
      <c r="E376" t="s">
        <v>1845</v>
      </c>
      <c r="G376" t="s">
        <v>3631</v>
      </c>
      <c r="H376" t="s">
        <v>1967</v>
      </c>
      <c r="I376" t="s">
        <v>3512</v>
      </c>
    </row>
    <row r="377" spans="1:9">
      <c r="A377" s="174" t="s">
        <v>3611</v>
      </c>
      <c r="B377" t="s">
        <v>1694</v>
      </c>
      <c r="C377" t="s">
        <v>2080</v>
      </c>
      <c r="E377" t="s">
        <v>120</v>
      </c>
      <c r="G377" t="s">
        <v>3608</v>
      </c>
      <c r="H377" t="s">
        <v>120</v>
      </c>
      <c r="I377" t="s">
        <v>3512</v>
      </c>
    </row>
    <row r="378" spans="1:9">
      <c r="A378" s="174" t="s">
        <v>3611</v>
      </c>
      <c r="B378" t="s">
        <v>1694</v>
      </c>
      <c r="C378" t="s">
        <v>2081</v>
      </c>
      <c r="D378" t="s">
        <v>1886</v>
      </c>
      <c r="E378" t="s">
        <v>2082</v>
      </c>
      <c r="F378" t="s">
        <v>2083</v>
      </c>
      <c r="G378" t="s">
        <v>3608</v>
      </c>
      <c r="H378" t="s">
        <v>2082</v>
      </c>
      <c r="I378" t="s">
        <v>3512</v>
      </c>
    </row>
    <row r="379" spans="1:9">
      <c r="A379" s="174" t="s">
        <v>3611</v>
      </c>
      <c r="B379" t="s">
        <v>3391</v>
      </c>
      <c r="C379" t="s">
        <v>1890</v>
      </c>
      <c r="E379" t="s">
        <v>1845</v>
      </c>
      <c r="F379" t="s">
        <v>1891</v>
      </c>
      <c r="G379" t="s">
        <v>3631</v>
      </c>
      <c r="H379" t="s">
        <v>1967</v>
      </c>
    </row>
    <row r="380" spans="1:9">
      <c r="A380" s="174" t="s">
        <v>3611</v>
      </c>
      <c r="B380" t="s">
        <v>3391</v>
      </c>
      <c r="C380" t="s">
        <v>2085</v>
      </c>
      <c r="D380" t="s">
        <v>2086</v>
      </c>
      <c r="E380" t="s">
        <v>2087</v>
      </c>
      <c r="F380" t="s">
        <v>1953</v>
      </c>
      <c r="G380" t="s">
        <v>3608</v>
      </c>
      <c r="H380" t="s">
        <v>120</v>
      </c>
    </row>
    <row r="381" spans="1:9">
      <c r="A381" s="174" t="s">
        <v>3611</v>
      </c>
      <c r="B381" t="s">
        <v>3391</v>
      </c>
      <c r="C381" t="s">
        <v>2088</v>
      </c>
      <c r="D381" t="s">
        <v>1948</v>
      </c>
      <c r="E381" t="s">
        <v>120</v>
      </c>
      <c r="F381" t="s">
        <v>2089</v>
      </c>
      <c r="G381" t="s">
        <v>3608</v>
      </c>
      <c r="H381" t="s">
        <v>120</v>
      </c>
    </row>
    <row r="382" spans="1:9">
      <c r="A382" s="174" t="s">
        <v>3611</v>
      </c>
      <c r="B382" t="s">
        <v>3391</v>
      </c>
      <c r="C382" t="s">
        <v>2090</v>
      </c>
      <c r="D382" t="s">
        <v>2086</v>
      </c>
      <c r="E382" t="s">
        <v>120</v>
      </c>
      <c r="F382" t="s">
        <v>2089</v>
      </c>
      <c r="G382" t="s">
        <v>3608</v>
      </c>
      <c r="H382" t="s">
        <v>120</v>
      </c>
    </row>
    <row r="383" spans="1:9">
      <c r="A383" s="174" t="s">
        <v>3611</v>
      </c>
      <c r="B383" t="s">
        <v>3391</v>
      </c>
      <c r="C383" t="s">
        <v>2091</v>
      </c>
      <c r="D383" t="s">
        <v>2092</v>
      </c>
      <c r="E383" t="s">
        <v>2006</v>
      </c>
      <c r="F383" t="s">
        <v>2093</v>
      </c>
      <c r="G383" t="s">
        <v>3608</v>
      </c>
      <c r="H383" t="s">
        <v>2006</v>
      </c>
    </row>
    <row r="384" spans="1:9">
      <c r="A384" s="174" t="s">
        <v>3611</v>
      </c>
      <c r="B384" t="s">
        <v>3391</v>
      </c>
      <c r="C384" t="s">
        <v>2094</v>
      </c>
      <c r="D384" t="s">
        <v>2095</v>
      </c>
      <c r="E384" t="s">
        <v>2059</v>
      </c>
      <c r="F384" t="s">
        <v>2096</v>
      </c>
      <c r="G384" t="s">
        <v>3608</v>
      </c>
      <c r="H384" t="s">
        <v>120</v>
      </c>
    </row>
    <row r="385" spans="1:9">
      <c r="A385" s="174" t="s">
        <v>3612</v>
      </c>
      <c r="B385" t="s">
        <v>1670</v>
      </c>
      <c r="C385" t="s">
        <v>1831</v>
      </c>
      <c r="D385" t="s">
        <v>1832</v>
      </c>
      <c r="E385" t="s">
        <v>1833</v>
      </c>
      <c r="F385" t="s">
        <v>1836</v>
      </c>
      <c r="G385" t="s">
        <v>3632</v>
      </c>
      <c r="H385" t="s">
        <v>1835</v>
      </c>
      <c r="I385" t="s">
        <v>3472</v>
      </c>
    </row>
    <row r="386" spans="1:9">
      <c r="A386" s="174" t="s">
        <v>3612</v>
      </c>
      <c r="B386" t="s">
        <v>1670</v>
      </c>
      <c r="C386" t="s">
        <v>1893</v>
      </c>
      <c r="D386" t="s">
        <v>1894</v>
      </c>
      <c r="E386" t="s">
        <v>1565</v>
      </c>
      <c r="F386" t="s">
        <v>1896</v>
      </c>
      <c r="G386" t="s">
        <v>3608</v>
      </c>
      <c r="H386" t="s">
        <v>120</v>
      </c>
      <c r="I386" t="s">
        <v>3472</v>
      </c>
    </row>
    <row r="387" spans="1:9">
      <c r="A387" s="174" t="s">
        <v>3612</v>
      </c>
      <c r="B387" t="s">
        <v>1670</v>
      </c>
      <c r="C387" t="s">
        <v>1898</v>
      </c>
      <c r="E387" t="s">
        <v>1899</v>
      </c>
      <c r="G387" t="s">
        <v>3608</v>
      </c>
      <c r="H387" t="s">
        <v>120</v>
      </c>
      <c r="I387" t="s">
        <v>3472</v>
      </c>
    </row>
    <row r="388" spans="1:9">
      <c r="A388" s="174" t="s">
        <v>3612</v>
      </c>
      <c r="B388" t="s">
        <v>1670</v>
      </c>
      <c r="C388" t="s">
        <v>1957</v>
      </c>
      <c r="D388" t="s">
        <v>1832</v>
      </c>
      <c r="E388" t="s">
        <v>120</v>
      </c>
      <c r="G388" t="s">
        <v>3608</v>
      </c>
      <c r="H388" t="s">
        <v>120</v>
      </c>
      <c r="I388" t="s">
        <v>3472</v>
      </c>
    </row>
    <row r="389" spans="1:9">
      <c r="A389" s="174" t="s">
        <v>3612</v>
      </c>
      <c r="B389" t="s">
        <v>1670</v>
      </c>
      <c r="C389" t="s">
        <v>1958</v>
      </c>
      <c r="D389" t="s">
        <v>1842</v>
      </c>
      <c r="E389" t="s">
        <v>120</v>
      </c>
      <c r="F389" t="s">
        <v>1959</v>
      </c>
      <c r="G389" t="s">
        <v>3608</v>
      </c>
      <c r="H389" t="s">
        <v>120</v>
      </c>
      <c r="I389" t="s">
        <v>3472</v>
      </c>
    </row>
    <row r="390" spans="1:9">
      <c r="A390" s="174" t="s">
        <v>3612</v>
      </c>
      <c r="B390" t="s">
        <v>1670</v>
      </c>
      <c r="C390" t="s">
        <v>1960</v>
      </c>
      <c r="E390" t="s">
        <v>120</v>
      </c>
      <c r="G390" t="s">
        <v>3608</v>
      </c>
      <c r="H390" t="s">
        <v>120</v>
      </c>
      <c r="I390" t="s">
        <v>3472</v>
      </c>
    </row>
    <row r="391" spans="1:9">
      <c r="A391" s="174" t="s">
        <v>3612</v>
      </c>
      <c r="B391" t="s">
        <v>1670</v>
      </c>
      <c r="C391" t="s">
        <v>1837</v>
      </c>
      <c r="D391" t="s">
        <v>1838</v>
      </c>
      <c r="E391" t="s">
        <v>1833</v>
      </c>
      <c r="G391" t="s">
        <v>3632</v>
      </c>
      <c r="H391" t="s">
        <v>1835</v>
      </c>
      <c r="I391" t="s">
        <v>3472</v>
      </c>
    </row>
    <row r="392" spans="1:9">
      <c r="A392" s="174" t="s">
        <v>3612</v>
      </c>
      <c r="B392" t="s">
        <v>1670</v>
      </c>
      <c r="C392" t="s">
        <v>1840</v>
      </c>
      <c r="D392" t="s">
        <v>1838</v>
      </c>
      <c r="E392" t="s">
        <v>1833</v>
      </c>
      <c r="G392" t="s">
        <v>3632</v>
      </c>
      <c r="H392" t="s">
        <v>1835</v>
      </c>
      <c r="I392" t="s">
        <v>3472</v>
      </c>
    </row>
    <row r="393" spans="1:9">
      <c r="A393" s="174" t="s">
        <v>3612</v>
      </c>
      <c r="B393" t="s">
        <v>1670</v>
      </c>
      <c r="C393" t="s">
        <v>1841</v>
      </c>
      <c r="D393" t="s">
        <v>1842</v>
      </c>
      <c r="E393" t="s">
        <v>1833</v>
      </c>
      <c r="G393" t="s">
        <v>3632</v>
      </c>
      <c r="H393" t="s">
        <v>1835</v>
      </c>
      <c r="I393" t="s">
        <v>3472</v>
      </c>
    </row>
    <row r="394" spans="1:9">
      <c r="A394" s="174" t="s">
        <v>3612</v>
      </c>
      <c r="B394" t="s">
        <v>1672</v>
      </c>
      <c r="C394" t="s">
        <v>1962</v>
      </c>
      <c r="D394" t="s">
        <v>1850</v>
      </c>
      <c r="E394" t="s">
        <v>120</v>
      </c>
      <c r="G394" t="s">
        <v>3608</v>
      </c>
      <c r="H394" t="s">
        <v>120</v>
      </c>
      <c r="I394" t="s">
        <v>3476</v>
      </c>
    </row>
    <row r="395" spans="1:9">
      <c r="A395" s="174" t="s">
        <v>3612</v>
      </c>
      <c r="B395" t="s">
        <v>1672</v>
      </c>
      <c r="C395" t="s">
        <v>1963</v>
      </c>
      <c r="D395" t="s">
        <v>1964</v>
      </c>
      <c r="E395" t="s">
        <v>120</v>
      </c>
      <c r="F395" t="s">
        <v>1965</v>
      </c>
      <c r="G395" t="s">
        <v>3608</v>
      </c>
      <c r="H395" t="s">
        <v>120</v>
      </c>
      <c r="I395" t="s">
        <v>3476</v>
      </c>
    </row>
    <row r="396" spans="1:9">
      <c r="A396" s="174" t="s">
        <v>3612</v>
      </c>
      <c r="B396" t="s">
        <v>1672</v>
      </c>
      <c r="C396" t="s">
        <v>1966</v>
      </c>
      <c r="D396" t="s">
        <v>1964</v>
      </c>
      <c r="E396" t="s">
        <v>120</v>
      </c>
      <c r="G396" t="s">
        <v>3608</v>
      </c>
      <c r="H396" t="s">
        <v>120</v>
      </c>
      <c r="I396" t="s">
        <v>3476</v>
      </c>
    </row>
    <row r="397" spans="1:9">
      <c r="A397" s="174" t="s">
        <v>3612</v>
      </c>
      <c r="B397" t="s">
        <v>1672</v>
      </c>
      <c r="C397" t="s">
        <v>1844</v>
      </c>
      <c r="E397" t="s">
        <v>1845</v>
      </c>
      <c r="F397" t="s">
        <v>1847</v>
      </c>
      <c r="G397" t="s">
        <v>3632</v>
      </c>
      <c r="H397" t="s">
        <v>1846</v>
      </c>
      <c r="I397" t="s">
        <v>3476</v>
      </c>
    </row>
    <row r="398" spans="1:9">
      <c r="A398" s="174" t="s">
        <v>3612</v>
      </c>
      <c r="B398" t="s">
        <v>1672</v>
      </c>
      <c r="C398" t="s">
        <v>1968</v>
      </c>
      <c r="D398" t="s">
        <v>1969</v>
      </c>
      <c r="E398" t="s">
        <v>120</v>
      </c>
      <c r="F398" t="s">
        <v>1970</v>
      </c>
      <c r="G398" t="s">
        <v>3608</v>
      </c>
      <c r="H398" t="s">
        <v>120</v>
      </c>
      <c r="I398" t="s">
        <v>3476</v>
      </c>
    </row>
    <row r="399" spans="1:9">
      <c r="A399" s="174" t="s">
        <v>3612</v>
      </c>
      <c r="B399" t="s">
        <v>3161</v>
      </c>
      <c r="C399" t="s">
        <v>1972</v>
      </c>
      <c r="D399" t="s">
        <v>1973</v>
      </c>
      <c r="E399" t="s">
        <v>120</v>
      </c>
      <c r="G399" t="s">
        <v>3608</v>
      </c>
      <c r="H399" t="s">
        <v>120</v>
      </c>
      <c r="I399" t="s">
        <v>3480</v>
      </c>
    </row>
    <row r="400" spans="1:9">
      <c r="A400" s="174" t="s">
        <v>3612</v>
      </c>
      <c r="B400" t="s">
        <v>3161</v>
      </c>
      <c r="C400" t="s">
        <v>1974</v>
      </c>
      <c r="D400" t="s">
        <v>1973</v>
      </c>
      <c r="E400" t="s">
        <v>1975</v>
      </c>
      <c r="G400" t="s">
        <v>3608</v>
      </c>
      <c r="H400" t="s">
        <v>120</v>
      </c>
      <c r="I400" t="s">
        <v>3480</v>
      </c>
    </row>
    <row r="401" spans="1:9">
      <c r="A401" s="174" t="s">
        <v>3612</v>
      </c>
      <c r="B401" t="s">
        <v>3161</v>
      </c>
      <c r="C401" t="s">
        <v>1976</v>
      </c>
      <c r="D401" t="s">
        <v>1973</v>
      </c>
      <c r="E401" t="s">
        <v>1977</v>
      </c>
      <c r="F401" t="s">
        <v>1978</v>
      </c>
      <c r="G401" t="s">
        <v>3608</v>
      </c>
      <c r="H401" t="s">
        <v>120</v>
      </c>
      <c r="I401" t="s">
        <v>3480</v>
      </c>
    </row>
    <row r="402" spans="1:9">
      <c r="A402" s="174" t="s">
        <v>3612</v>
      </c>
      <c r="B402" t="s">
        <v>3161</v>
      </c>
      <c r="C402" t="s">
        <v>1979</v>
      </c>
      <c r="D402" t="s">
        <v>1973</v>
      </c>
      <c r="E402" t="s">
        <v>120</v>
      </c>
      <c r="G402" t="s">
        <v>3608</v>
      </c>
      <c r="H402" t="s">
        <v>120</v>
      </c>
      <c r="I402" t="s">
        <v>3480</v>
      </c>
    </row>
    <row r="403" spans="1:9">
      <c r="A403" s="174" t="s">
        <v>3612</v>
      </c>
      <c r="B403" t="s">
        <v>1677</v>
      </c>
      <c r="C403" t="s">
        <v>1981</v>
      </c>
      <c r="D403" t="s">
        <v>1982</v>
      </c>
      <c r="E403" t="s">
        <v>1983</v>
      </c>
      <c r="G403" t="s">
        <v>3608</v>
      </c>
      <c r="H403" t="s">
        <v>120</v>
      </c>
      <c r="I403" t="s">
        <v>3484</v>
      </c>
    </row>
    <row r="404" spans="1:9">
      <c r="A404" s="174" t="s">
        <v>3612</v>
      </c>
      <c r="B404" t="s">
        <v>1677</v>
      </c>
      <c r="C404" t="s">
        <v>1984</v>
      </c>
      <c r="D404" t="s">
        <v>1906</v>
      </c>
      <c r="E404" t="s">
        <v>120</v>
      </c>
      <c r="G404" t="s">
        <v>3608</v>
      </c>
      <c r="H404" t="s">
        <v>120</v>
      </c>
      <c r="I404" t="s">
        <v>3484</v>
      </c>
    </row>
    <row r="405" spans="1:9">
      <c r="A405" s="174" t="s">
        <v>3612</v>
      </c>
      <c r="B405" t="s">
        <v>1677</v>
      </c>
      <c r="C405" t="s">
        <v>1985</v>
      </c>
      <c r="D405" t="s">
        <v>1982</v>
      </c>
      <c r="E405" t="s">
        <v>1986</v>
      </c>
      <c r="G405" t="s">
        <v>3608</v>
      </c>
      <c r="H405" t="s">
        <v>120</v>
      </c>
      <c r="I405" t="s">
        <v>3484</v>
      </c>
    </row>
    <row r="406" spans="1:9">
      <c r="A406" s="174" t="s">
        <v>3612</v>
      </c>
      <c r="B406" t="s">
        <v>1677</v>
      </c>
      <c r="C406" t="s">
        <v>1908</v>
      </c>
      <c r="D406" t="s">
        <v>1906</v>
      </c>
      <c r="E406" t="s">
        <v>1909</v>
      </c>
      <c r="F406" t="s">
        <v>1910</v>
      </c>
      <c r="G406" t="s">
        <v>3608</v>
      </c>
      <c r="H406" t="s">
        <v>120</v>
      </c>
      <c r="I406" t="s">
        <v>3484</v>
      </c>
    </row>
    <row r="407" spans="1:9">
      <c r="A407" s="174" t="s">
        <v>3612</v>
      </c>
      <c r="B407" t="s">
        <v>1677</v>
      </c>
      <c r="C407" t="s">
        <v>1987</v>
      </c>
      <c r="D407" t="s">
        <v>1988</v>
      </c>
      <c r="E407" t="s">
        <v>120</v>
      </c>
      <c r="F407" t="s">
        <v>1989</v>
      </c>
      <c r="G407" t="s">
        <v>3608</v>
      </c>
      <c r="H407" t="s">
        <v>120</v>
      </c>
      <c r="I407" t="s">
        <v>3484</v>
      </c>
    </row>
    <row r="408" spans="1:9">
      <c r="A408" s="174" t="s">
        <v>3612</v>
      </c>
      <c r="B408" t="s">
        <v>1677</v>
      </c>
      <c r="C408" t="s">
        <v>1990</v>
      </c>
      <c r="D408" t="s">
        <v>1988</v>
      </c>
      <c r="E408" t="s">
        <v>120</v>
      </c>
      <c r="G408" t="s">
        <v>3608</v>
      </c>
      <c r="H408" t="s">
        <v>120</v>
      </c>
      <c r="I408" t="s">
        <v>3484</v>
      </c>
    </row>
    <row r="409" spans="1:9">
      <c r="A409" s="174" t="s">
        <v>3612</v>
      </c>
      <c r="B409" t="s">
        <v>1679</v>
      </c>
      <c r="C409" t="s">
        <v>1992</v>
      </c>
      <c r="D409" t="s">
        <v>1993</v>
      </c>
      <c r="E409" t="s">
        <v>120</v>
      </c>
      <c r="F409" t="s">
        <v>1994</v>
      </c>
      <c r="G409" t="s">
        <v>3608</v>
      </c>
      <c r="H409" t="s">
        <v>120</v>
      </c>
      <c r="I409" t="s">
        <v>3488</v>
      </c>
    </row>
    <row r="410" spans="1:9">
      <c r="A410" s="174" t="s">
        <v>3612</v>
      </c>
      <c r="B410" t="s">
        <v>1679</v>
      </c>
      <c r="C410" t="s">
        <v>1849</v>
      </c>
      <c r="D410" t="s">
        <v>1850</v>
      </c>
      <c r="E410" t="s">
        <v>1851</v>
      </c>
      <c r="G410" t="s">
        <v>3632</v>
      </c>
      <c r="H410" t="s">
        <v>1846</v>
      </c>
      <c r="I410" t="s">
        <v>3488</v>
      </c>
    </row>
    <row r="411" spans="1:9">
      <c r="A411" s="174" t="s">
        <v>3612</v>
      </c>
      <c r="B411" t="s">
        <v>1679</v>
      </c>
      <c r="C411" t="s">
        <v>1852</v>
      </c>
      <c r="D411" t="s">
        <v>1850</v>
      </c>
      <c r="E411" t="s">
        <v>1845</v>
      </c>
      <c r="G411" t="s">
        <v>3632</v>
      </c>
      <c r="H411" t="s">
        <v>1846</v>
      </c>
      <c r="I411" t="s">
        <v>3488</v>
      </c>
    </row>
    <row r="412" spans="1:9">
      <c r="A412" s="174" t="s">
        <v>3612</v>
      </c>
      <c r="B412" t="s">
        <v>1679</v>
      </c>
      <c r="C412" t="s">
        <v>1853</v>
      </c>
      <c r="D412" t="s">
        <v>1850</v>
      </c>
      <c r="E412" t="s">
        <v>1845</v>
      </c>
      <c r="G412" t="s">
        <v>3632</v>
      </c>
      <c r="H412" t="s">
        <v>1846</v>
      </c>
      <c r="I412" t="s">
        <v>3488</v>
      </c>
    </row>
    <row r="413" spans="1:9">
      <c r="A413" s="174" t="s">
        <v>3612</v>
      </c>
      <c r="B413" t="s">
        <v>1679</v>
      </c>
      <c r="C413" t="s">
        <v>1854</v>
      </c>
      <c r="D413" t="s">
        <v>1855</v>
      </c>
      <c r="E413" t="s">
        <v>1845</v>
      </c>
      <c r="G413" t="s">
        <v>3632</v>
      </c>
      <c r="H413" t="s">
        <v>1846</v>
      </c>
      <c r="I413" t="s">
        <v>3488</v>
      </c>
    </row>
    <row r="414" spans="1:9">
      <c r="A414" s="174" t="s">
        <v>3612</v>
      </c>
      <c r="B414" t="s">
        <v>1679</v>
      </c>
      <c r="C414" t="s">
        <v>1856</v>
      </c>
      <c r="E414" t="s">
        <v>1845</v>
      </c>
      <c r="G414" t="s">
        <v>3632</v>
      </c>
      <c r="H414" t="s">
        <v>1846</v>
      </c>
      <c r="I414" t="s">
        <v>3488</v>
      </c>
    </row>
    <row r="415" spans="1:9">
      <c r="A415" s="174" t="s">
        <v>3612</v>
      </c>
      <c r="B415" t="s">
        <v>1679</v>
      </c>
      <c r="C415" t="s">
        <v>1857</v>
      </c>
      <c r="E415" t="s">
        <v>1845</v>
      </c>
      <c r="G415" t="s">
        <v>3632</v>
      </c>
      <c r="H415" t="s">
        <v>1846</v>
      </c>
      <c r="I415" t="s">
        <v>3488</v>
      </c>
    </row>
    <row r="416" spans="1:9">
      <c r="A416" s="174" t="s">
        <v>3612</v>
      </c>
      <c r="B416" t="s">
        <v>1679</v>
      </c>
      <c r="C416" t="s">
        <v>1858</v>
      </c>
      <c r="E416" t="s">
        <v>1845</v>
      </c>
      <c r="G416" t="s">
        <v>3632</v>
      </c>
      <c r="H416" t="s">
        <v>1846</v>
      </c>
      <c r="I416" t="s">
        <v>3488</v>
      </c>
    </row>
    <row r="417" spans="1:9">
      <c r="A417" s="174" t="s">
        <v>3612</v>
      </c>
      <c r="B417" t="s">
        <v>1680</v>
      </c>
      <c r="C417" t="s">
        <v>1996</v>
      </c>
      <c r="D417" t="s">
        <v>1997</v>
      </c>
      <c r="E417" t="s">
        <v>120</v>
      </c>
      <c r="G417" t="s">
        <v>3608</v>
      </c>
      <c r="H417" t="s">
        <v>120</v>
      </c>
      <c r="I417" t="s">
        <v>3490</v>
      </c>
    </row>
    <row r="418" spans="1:9">
      <c r="A418" s="174" t="s">
        <v>3612</v>
      </c>
      <c r="B418" t="s">
        <v>1680</v>
      </c>
      <c r="C418" t="s">
        <v>1998</v>
      </c>
      <c r="D418" t="s">
        <v>1999</v>
      </c>
      <c r="E418" t="s">
        <v>120</v>
      </c>
      <c r="G418" t="s">
        <v>3608</v>
      </c>
      <c r="H418" t="s">
        <v>120</v>
      </c>
      <c r="I418" t="s">
        <v>3490</v>
      </c>
    </row>
    <row r="419" spans="1:9">
      <c r="A419" s="174" t="s">
        <v>3612</v>
      </c>
      <c r="B419" t="s">
        <v>1680</v>
      </c>
      <c r="C419" t="s">
        <v>2000</v>
      </c>
      <c r="D419" t="s">
        <v>1999</v>
      </c>
      <c r="E419" t="s">
        <v>2001</v>
      </c>
      <c r="F419" t="s">
        <v>2002</v>
      </c>
      <c r="G419" t="s">
        <v>3608</v>
      </c>
      <c r="H419" t="s">
        <v>120</v>
      </c>
      <c r="I419" t="s">
        <v>3490</v>
      </c>
    </row>
    <row r="420" spans="1:9">
      <c r="A420" s="174" t="s">
        <v>3612</v>
      </c>
      <c r="B420" t="s">
        <v>1680</v>
      </c>
      <c r="C420" t="s">
        <v>2003</v>
      </c>
      <c r="D420" t="s">
        <v>2004</v>
      </c>
      <c r="E420" t="s">
        <v>120</v>
      </c>
      <c r="G420" t="s">
        <v>3608</v>
      </c>
      <c r="H420" t="s">
        <v>120</v>
      </c>
      <c r="I420" t="s">
        <v>3490</v>
      </c>
    </row>
    <row r="421" spans="1:9">
      <c r="A421" s="174" t="s">
        <v>3612</v>
      </c>
      <c r="B421" t="s">
        <v>1680</v>
      </c>
      <c r="C421" t="s">
        <v>1860</v>
      </c>
      <c r="E421" t="s">
        <v>1861</v>
      </c>
      <c r="G421" t="s">
        <v>3608</v>
      </c>
      <c r="H421" t="s">
        <v>120</v>
      </c>
      <c r="I421" t="s">
        <v>3490</v>
      </c>
    </row>
    <row r="422" spans="1:9">
      <c r="A422" s="174" t="s">
        <v>3612</v>
      </c>
      <c r="B422" t="s">
        <v>1680</v>
      </c>
      <c r="C422" t="s">
        <v>2150</v>
      </c>
      <c r="D422" t="s">
        <v>1997</v>
      </c>
      <c r="E422" t="s">
        <v>1111</v>
      </c>
      <c r="G422" t="s">
        <v>3608</v>
      </c>
      <c r="H422" t="s">
        <v>1111</v>
      </c>
      <c r="I422" t="s">
        <v>3490</v>
      </c>
    </row>
    <row r="423" spans="1:9">
      <c r="A423" s="174" t="s">
        <v>3612</v>
      </c>
      <c r="B423" t="s">
        <v>1680</v>
      </c>
      <c r="C423" t="s">
        <v>1863</v>
      </c>
      <c r="E423" t="s">
        <v>1845</v>
      </c>
      <c r="G423" t="s">
        <v>3632</v>
      </c>
      <c r="H423" t="s">
        <v>1846</v>
      </c>
      <c r="I423" t="s">
        <v>3490</v>
      </c>
    </row>
    <row r="424" spans="1:9">
      <c r="A424" s="174" t="s">
        <v>3612</v>
      </c>
      <c r="B424" t="s">
        <v>1680</v>
      </c>
      <c r="C424" t="s">
        <v>1864</v>
      </c>
      <c r="E424" t="s">
        <v>1845</v>
      </c>
      <c r="G424" t="s">
        <v>3632</v>
      </c>
      <c r="H424" t="s">
        <v>1846</v>
      </c>
      <c r="I424" t="s">
        <v>3490</v>
      </c>
    </row>
    <row r="425" spans="1:9">
      <c r="A425" s="174" t="s">
        <v>3612</v>
      </c>
      <c r="B425" t="s">
        <v>1680</v>
      </c>
      <c r="C425" t="s">
        <v>2005</v>
      </c>
      <c r="D425" t="s">
        <v>1999</v>
      </c>
      <c r="E425" t="s">
        <v>2006</v>
      </c>
      <c r="G425" t="s">
        <v>3608</v>
      </c>
      <c r="H425" t="s">
        <v>2006</v>
      </c>
      <c r="I425" t="s">
        <v>3490</v>
      </c>
    </row>
    <row r="426" spans="1:9">
      <c r="A426" s="174" t="s">
        <v>3612</v>
      </c>
      <c r="B426" t="s">
        <v>1680</v>
      </c>
      <c r="C426" t="s">
        <v>2007</v>
      </c>
      <c r="D426" t="s">
        <v>2004</v>
      </c>
      <c r="E426" t="s">
        <v>120</v>
      </c>
      <c r="G426" t="s">
        <v>3608</v>
      </c>
      <c r="H426" t="s">
        <v>120</v>
      </c>
      <c r="I426" t="s">
        <v>3490</v>
      </c>
    </row>
    <row r="427" spans="1:9">
      <c r="A427" s="174" t="s">
        <v>3612</v>
      </c>
      <c r="B427" t="s">
        <v>1682</v>
      </c>
      <c r="C427" t="s">
        <v>2009</v>
      </c>
      <c r="E427" t="s">
        <v>2006</v>
      </c>
      <c r="G427" t="s">
        <v>3608</v>
      </c>
      <c r="H427" t="s">
        <v>2006</v>
      </c>
      <c r="I427" t="s">
        <v>3492</v>
      </c>
    </row>
    <row r="428" spans="1:9">
      <c r="A428" s="174" t="s">
        <v>3612</v>
      </c>
      <c r="B428" t="s">
        <v>1682</v>
      </c>
      <c r="C428" t="s">
        <v>2010</v>
      </c>
      <c r="E428" t="s">
        <v>2006</v>
      </c>
      <c r="G428" t="s">
        <v>3608</v>
      </c>
      <c r="H428" t="s">
        <v>2006</v>
      </c>
      <c r="I428" t="s">
        <v>3492</v>
      </c>
    </row>
    <row r="429" spans="1:9">
      <c r="A429" s="174" t="s">
        <v>3612</v>
      </c>
      <c r="B429" t="s">
        <v>1682</v>
      </c>
      <c r="C429" t="s">
        <v>1916</v>
      </c>
      <c r="E429" t="s">
        <v>1917</v>
      </c>
      <c r="G429" t="s">
        <v>3608</v>
      </c>
      <c r="H429" t="s">
        <v>2006</v>
      </c>
      <c r="I429" t="s">
        <v>3492</v>
      </c>
    </row>
    <row r="430" spans="1:9">
      <c r="A430" s="174" t="s">
        <v>3612</v>
      </c>
      <c r="B430" t="s">
        <v>1682</v>
      </c>
      <c r="C430" t="s">
        <v>2011</v>
      </c>
      <c r="D430" t="s">
        <v>1999</v>
      </c>
      <c r="E430" t="s">
        <v>120</v>
      </c>
      <c r="G430" t="s">
        <v>3608</v>
      </c>
      <c r="H430" t="s">
        <v>120</v>
      </c>
      <c r="I430" t="s">
        <v>3492</v>
      </c>
    </row>
    <row r="431" spans="1:9">
      <c r="A431" s="174" t="s">
        <v>3612</v>
      </c>
      <c r="B431" t="s">
        <v>1682</v>
      </c>
      <c r="C431" t="s">
        <v>2012</v>
      </c>
      <c r="D431" t="s">
        <v>1999</v>
      </c>
      <c r="E431" t="s">
        <v>120</v>
      </c>
      <c r="G431" t="s">
        <v>3608</v>
      </c>
      <c r="H431" t="s">
        <v>120</v>
      </c>
      <c r="I431" t="s">
        <v>3492</v>
      </c>
    </row>
    <row r="432" spans="1:9">
      <c r="A432" s="174" t="s">
        <v>3612</v>
      </c>
      <c r="B432" t="s">
        <v>1682</v>
      </c>
      <c r="C432" t="s">
        <v>2013</v>
      </c>
      <c r="D432" t="s">
        <v>1855</v>
      </c>
      <c r="E432" t="s">
        <v>120</v>
      </c>
      <c r="G432" t="s">
        <v>3608</v>
      </c>
      <c r="H432" t="s">
        <v>120</v>
      </c>
      <c r="I432" t="s">
        <v>3492</v>
      </c>
    </row>
    <row r="433" spans="1:9">
      <c r="A433" s="174" t="s">
        <v>3612</v>
      </c>
      <c r="B433" t="s">
        <v>1682</v>
      </c>
      <c r="C433" t="s">
        <v>2014</v>
      </c>
      <c r="D433" t="s">
        <v>2015</v>
      </c>
      <c r="E433" t="s">
        <v>2006</v>
      </c>
      <c r="G433" t="s">
        <v>3608</v>
      </c>
      <c r="H433" t="s">
        <v>2006</v>
      </c>
      <c r="I433" t="s">
        <v>3492</v>
      </c>
    </row>
    <row r="434" spans="1:9">
      <c r="A434" s="174" t="s">
        <v>3612</v>
      </c>
      <c r="B434" t="s">
        <v>1682</v>
      </c>
      <c r="C434" t="s">
        <v>2016</v>
      </c>
      <c r="D434" t="s">
        <v>2015</v>
      </c>
      <c r="E434" t="s">
        <v>2006</v>
      </c>
      <c r="G434" t="s">
        <v>3608</v>
      </c>
      <c r="H434" t="s">
        <v>2006</v>
      </c>
      <c r="I434" t="s">
        <v>3492</v>
      </c>
    </row>
    <row r="435" spans="1:9">
      <c r="A435" s="174" t="s">
        <v>3612</v>
      </c>
      <c r="B435" t="s">
        <v>1682</v>
      </c>
      <c r="C435" t="s">
        <v>1866</v>
      </c>
      <c r="E435" t="s">
        <v>1845</v>
      </c>
      <c r="G435" t="s">
        <v>3632</v>
      </c>
      <c r="H435" t="s">
        <v>1846</v>
      </c>
      <c r="I435" t="s">
        <v>3492</v>
      </c>
    </row>
    <row r="436" spans="1:9">
      <c r="A436" s="174" t="s">
        <v>3612</v>
      </c>
      <c r="B436" t="s">
        <v>1682</v>
      </c>
      <c r="C436" t="s">
        <v>2017</v>
      </c>
      <c r="D436" t="s">
        <v>2015</v>
      </c>
      <c r="E436" t="s">
        <v>120</v>
      </c>
      <c r="F436" t="s">
        <v>2018</v>
      </c>
      <c r="G436" t="s">
        <v>3608</v>
      </c>
      <c r="H436" t="s">
        <v>120</v>
      </c>
      <c r="I436" t="s">
        <v>3492</v>
      </c>
    </row>
    <row r="437" spans="1:9">
      <c r="A437" s="174" t="s">
        <v>3612</v>
      </c>
      <c r="B437" t="s">
        <v>1683</v>
      </c>
      <c r="C437" t="s">
        <v>2020</v>
      </c>
      <c r="D437" t="s">
        <v>2021</v>
      </c>
      <c r="E437" t="s">
        <v>120</v>
      </c>
      <c r="G437" t="s">
        <v>3608</v>
      </c>
      <c r="H437" t="s">
        <v>120</v>
      </c>
      <c r="I437" t="s">
        <v>3496</v>
      </c>
    </row>
    <row r="438" spans="1:9">
      <c r="A438" s="174" t="s">
        <v>3612</v>
      </c>
      <c r="B438" t="s">
        <v>1683</v>
      </c>
      <c r="C438" t="s">
        <v>2022</v>
      </c>
      <c r="D438" t="s">
        <v>1951</v>
      </c>
      <c r="E438" t="s">
        <v>120</v>
      </c>
      <c r="G438" t="s">
        <v>3608</v>
      </c>
      <c r="H438" t="s">
        <v>120</v>
      </c>
      <c r="I438" t="s">
        <v>3496</v>
      </c>
    </row>
    <row r="439" spans="1:9">
      <c r="A439" s="174" t="s">
        <v>3612</v>
      </c>
      <c r="B439" t="s">
        <v>1683</v>
      </c>
      <c r="C439" t="s">
        <v>2023</v>
      </c>
      <c r="D439" t="s">
        <v>1951</v>
      </c>
      <c r="E439" t="s">
        <v>120</v>
      </c>
      <c r="G439" t="s">
        <v>3608</v>
      </c>
      <c r="H439" t="s">
        <v>120</v>
      </c>
      <c r="I439" t="s">
        <v>3496</v>
      </c>
    </row>
    <row r="440" spans="1:9">
      <c r="A440" s="174" t="s">
        <v>3612</v>
      </c>
      <c r="B440" t="s">
        <v>1685</v>
      </c>
      <c r="C440" t="s">
        <v>1868</v>
      </c>
      <c r="D440" t="s">
        <v>1869</v>
      </c>
      <c r="E440" t="s">
        <v>1833</v>
      </c>
      <c r="F440" t="s">
        <v>1870</v>
      </c>
      <c r="G440" t="s">
        <v>3632</v>
      </c>
      <c r="H440" t="s">
        <v>1835</v>
      </c>
      <c r="I440" t="s">
        <v>3500</v>
      </c>
    </row>
    <row r="441" spans="1:9">
      <c r="A441" s="174" t="s">
        <v>3612</v>
      </c>
      <c r="B441" t="s">
        <v>1685</v>
      </c>
      <c r="C441" t="s">
        <v>1871</v>
      </c>
      <c r="D441" t="s">
        <v>1872</v>
      </c>
      <c r="E441" t="s">
        <v>1833</v>
      </c>
      <c r="F441" t="s">
        <v>1873</v>
      </c>
      <c r="G441" t="s">
        <v>3632</v>
      </c>
      <c r="H441" t="s">
        <v>1835</v>
      </c>
      <c r="I441" t="s">
        <v>3500</v>
      </c>
    </row>
    <row r="442" spans="1:9">
      <c r="A442" s="174" t="s">
        <v>3612</v>
      </c>
      <c r="B442" t="s">
        <v>1685</v>
      </c>
      <c r="C442" t="s">
        <v>2025</v>
      </c>
      <c r="D442" t="s">
        <v>1869</v>
      </c>
      <c r="E442" t="s">
        <v>2006</v>
      </c>
      <c r="F442" t="s">
        <v>2026</v>
      </c>
      <c r="G442" t="s">
        <v>3608</v>
      </c>
      <c r="H442" t="s">
        <v>2006</v>
      </c>
      <c r="I442" t="s">
        <v>3500</v>
      </c>
    </row>
    <row r="443" spans="1:9">
      <c r="A443" s="174" t="s">
        <v>3612</v>
      </c>
      <c r="B443" t="s">
        <v>1685</v>
      </c>
      <c r="C443" t="s">
        <v>2027</v>
      </c>
      <c r="D443" t="s">
        <v>1923</v>
      </c>
      <c r="E443" t="s">
        <v>120</v>
      </c>
      <c r="F443" t="s">
        <v>2028</v>
      </c>
      <c r="G443" t="s">
        <v>3608</v>
      </c>
      <c r="H443" t="s">
        <v>120</v>
      </c>
      <c r="I443" t="s">
        <v>3500</v>
      </c>
    </row>
    <row r="444" spans="1:9">
      <c r="A444" s="174" t="s">
        <v>3612</v>
      </c>
      <c r="B444" t="s">
        <v>1685</v>
      </c>
      <c r="C444" t="s">
        <v>2029</v>
      </c>
      <c r="D444" t="s">
        <v>1920</v>
      </c>
      <c r="E444" t="s">
        <v>120</v>
      </c>
      <c r="F444" t="s">
        <v>2030</v>
      </c>
      <c r="G444" t="s">
        <v>3608</v>
      </c>
      <c r="H444" t="s">
        <v>120</v>
      </c>
      <c r="I444" t="s">
        <v>3500</v>
      </c>
    </row>
    <row r="445" spans="1:9">
      <c r="A445" s="174" t="s">
        <v>3612</v>
      </c>
      <c r="B445" t="s">
        <v>1685</v>
      </c>
      <c r="C445" t="s">
        <v>2031</v>
      </c>
      <c r="D445" t="s">
        <v>2032</v>
      </c>
      <c r="E445" t="s">
        <v>120</v>
      </c>
      <c r="F445" t="s">
        <v>2033</v>
      </c>
      <c r="G445" t="s">
        <v>3608</v>
      </c>
      <c r="H445" t="s">
        <v>120</v>
      </c>
      <c r="I445" t="s">
        <v>3500</v>
      </c>
    </row>
    <row r="446" spans="1:9">
      <c r="A446" s="174" t="s">
        <v>3612</v>
      </c>
      <c r="B446" t="s">
        <v>1685</v>
      </c>
      <c r="C446" t="s">
        <v>1874</v>
      </c>
      <c r="E446" t="s">
        <v>1845</v>
      </c>
      <c r="G446" t="s">
        <v>3632</v>
      </c>
      <c r="H446" t="s">
        <v>1846</v>
      </c>
      <c r="I446" t="s">
        <v>3500</v>
      </c>
    </row>
    <row r="447" spans="1:9">
      <c r="A447" s="174" t="s">
        <v>3612</v>
      </c>
      <c r="B447" t="s">
        <v>1689</v>
      </c>
      <c r="C447" t="s">
        <v>2035</v>
      </c>
      <c r="D447" t="s">
        <v>1923</v>
      </c>
      <c r="E447" t="s">
        <v>120</v>
      </c>
      <c r="F447" t="s">
        <v>2036</v>
      </c>
      <c r="G447" t="s">
        <v>3608</v>
      </c>
      <c r="H447" t="s">
        <v>120</v>
      </c>
      <c r="I447" t="s">
        <v>3504</v>
      </c>
    </row>
    <row r="448" spans="1:9">
      <c r="A448" s="174" t="s">
        <v>3612</v>
      </c>
      <c r="B448" t="s">
        <v>1689</v>
      </c>
      <c r="C448" t="s">
        <v>2037</v>
      </c>
      <c r="D448" t="s">
        <v>1923</v>
      </c>
      <c r="E448" t="s">
        <v>120</v>
      </c>
      <c r="G448" t="s">
        <v>3608</v>
      </c>
      <c r="H448" t="s">
        <v>120</v>
      </c>
      <c r="I448" t="s">
        <v>3504</v>
      </c>
    </row>
    <row r="449" spans="1:9">
      <c r="A449" s="174" t="s">
        <v>3612</v>
      </c>
      <c r="B449" t="s">
        <v>1689</v>
      </c>
      <c r="C449" t="s">
        <v>2038</v>
      </c>
      <c r="D449" t="s">
        <v>2039</v>
      </c>
      <c r="E449" t="s">
        <v>120</v>
      </c>
      <c r="F449" t="s">
        <v>2040</v>
      </c>
      <c r="G449" t="s">
        <v>3608</v>
      </c>
      <c r="H449" t="s">
        <v>120</v>
      </c>
      <c r="I449" t="s">
        <v>3504</v>
      </c>
    </row>
    <row r="450" spans="1:9">
      <c r="A450" s="174" t="s">
        <v>3612</v>
      </c>
      <c r="B450" t="s">
        <v>1689</v>
      </c>
      <c r="C450" t="s">
        <v>2041</v>
      </c>
      <c r="D450" t="s">
        <v>1928</v>
      </c>
      <c r="E450" t="s">
        <v>120</v>
      </c>
      <c r="F450" t="s">
        <v>2036</v>
      </c>
      <c r="G450" t="s">
        <v>3608</v>
      </c>
      <c r="H450" t="s">
        <v>120</v>
      </c>
      <c r="I450" t="s">
        <v>3504</v>
      </c>
    </row>
    <row r="451" spans="1:9">
      <c r="A451" s="174" t="s">
        <v>3612</v>
      </c>
      <c r="B451" t="s">
        <v>1689</v>
      </c>
      <c r="C451" t="s">
        <v>2042</v>
      </c>
      <c r="D451" t="s">
        <v>1928</v>
      </c>
      <c r="E451" t="s">
        <v>120</v>
      </c>
      <c r="F451" t="s">
        <v>2043</v>
      </c>
      <c r="G451" t="s">
        <v>3608</v>
      </c>
      <c r="H451" t="s">
        <v>120</v>
      </c>
      <c r="I451" t="s">
        <v>3504</v>
      </c>
    </row>
    <row r="452" spans="1:9">
      <c r="A452" s="174" t="s">
        <v>3612</v>
      </c>
      <c r="B452" t="s">
        <v>1689</v>
      </c>
      <c r="C452" t="s">
        <v>2044</v>
      </c>
      <c r="D452" t="s">
        <v>2045</v>
      </c>
      <c r="E452" t="s">
        <v>2006</v>
      </c>
      <c r="G452" t="s">
        <v>3608</v>
      </c>
      <c r="H452" t="s">
        <v>2006</v>
      </c>
      <c r="I452" t="s">
        <v>3504</v>
      </c>
    </row>
    <row r="453" spans="1:9">
      <c r="A453" s="174" t="s">
        <v>3612</v>
      </c>
      <c r="B453" t="s">
        <v>1689</v>
      </c>
      <c r="C453" t="s">
        <v>1929</v>
      </c>
      <c r="D453" t="s">
        <v>1923</v>
      </c>
      <c r="E453" t="s">
        <v>1930</v>
      </c>
      <c r="F453" t="s">
        <v>1932</v>
      </c>
      <c r="G453" t="s">
        <v>3608</v>
      </c>
      <c r="H453" t="s">
        <v>2155</v>
      </c>
      <c r="I453" t="s">
        <v>3504</v>
      </c>
    </row>
    <row r="454" spans="1:9">
      <c r="A454" s="174" t="s">
        <v>3612</v>
      </c>
      <c r="B454" t="s">
        <v>1689</v>
      </c>
      <c r="C454" t="s">
        <v>2048</v>
      </c>
      <c r="D454" t="s">
        <v>2045</v>
      </c>
      <c r="E454" t="s">
        <v>2049</v>
      </c>
      <c r="G454" t="s">
        <v>3608</v>
      </c>
      <c r="H454" t="s">
        <v>120</v>
      </c>
      <c r="I454" t="s">
        <v>3504</v>
      </c>
    </row>
    <row r="455" spans="1:9">
      <c r="A455" s="174" t="s">
        <v>3612</v>
      </c>
      <c r="B455" t="s">
        <v>1689</v>
      </c>
      <c r="C455" t="s">
        <v>1876</v>
      </c>
      <c r="E455" t="s">
        <v>1833</v>
      </c>
      <c r="F455" t="s">
        <v>1877</v>
      </c>
      <c r="G455" t="s">
        <v>3632</v>
      </c>
      <c r="H455" t="s">
        <v>1835</v>
      </c>
      <c r="I455" t="s">
        <v>3504</v>
      </c>
    </row>
    <row r="456" spans="1:9">
      <c r="A456" s="174" t="s">
        <v>3612</v>
      </c>
      <c r="B456" t="s">
        <v>1689</v>
      </c>
      <c r="C456" t="s">
        <v>2050</v>
      </c>
      <c r="D456" t="s">
        <v>1879</v>
      </c>
      <c r="E456" t="s">
        <v>120</v>
      </c>
      <c r="F456" t="s">
        <v>2051</v>
      </c>
      <c r="G456" t="s">
        <v>3608</v>
      </c>
      <c r="H456" t="s">
        <v>120</v>
      </c>
      <c r="I456" t="s">
        <v>3504</v>
      </c>
    </row>
    <row r="457" spans="1:9">
      <c r="A457" s="174" t="s">
        <v>3612</v>
      </c>
      <c r="B457" t="s">
        <v>1689</v>
      </c>
      <c r="C457" t="s">
        <v>1878</v>
      </c>
      <c r="D457" t="s">
        <v>1879</v>
      </c>
      <c r="E457" t="s">
        <v>1880</v>
      </c>
      <c r="G457" t="s">
        <v>3632</v>
      </c>
      <c r="H457" t="s">
        <v>1881</v>
      </c>
      <c r="I457" t="s">
        <v>3504</v>
      </c>
    </row>
    <row r="458" spans="1:9">
      <c r="A458" s="174" t="s">
        <v>3612</v>
      </c>
      <c r="B458" t="s">
        <v>1692</v>
      </c>
      <c r="C458" t="s">
        <v>2053</v>
      </c>
      <c r="D458" t="s">
        <v>2054</v>
      </c>
      <c r="E458" t="s">
        <v>120</v>
      </c>
      <c r="G458" t="s">
        <v>3608</v>
      </c>
      <c r="H458" t="s">
        <v>120</v>
      </c>
      <c r="I458" t="s">
        <v>3508</v>
      </c>
    </row>
    <row r="459" spans="1:9">
      <c r="A459" s="174" t="s">
        <v>3612</v>
      </c>
      <c r="B459" t="s">
        <v>1692</v>
      </c>
      <c r="C459" t="s">
        <v>2055</v>
      </c>
      <c r="D459" t="s">
        <v>2054</v>
      </c>
      <c r="E459" t="s">
        <v>2006</v>
      </c>
      <c r="F459" t="s">
        <v>2056</v>
      </c>
      <c r="G459" t="s">
        <v>3608</v>
      </c>
      <c r="H459" t="s">
        <v>2006</v>
      </c>
      <c r="I459" t="s">
        <v>3508</v>
      </c>
    </row>
    <row r="460" spans="1:9">
      <c r="A460" s="174" t="s">
        <v>3612</v>
      </c>
      <c r="B460" t="s">
        <v>1692</v>
      </c>
      <c r="C460" t="s">
        <v>2057</v>
      </c>
      <c r="D460" t="s">
        <v>2058</v>
      </c>
      <c r="E460" t="s">
        <v>2059</v>
      </c>
      <c r="G460" t="s">
        <v>3608</v>
      </c>
      <c r="H460" t="s">
        <v>120</v>
      </c>
      <c r="I460" t="s">
        <v>3508</v>
      </c>
    </row>
    <row r="461" spans="1:9">
      <c r="A461" s="174" t="s">
        <v>3612</v>
      </c>
      <c r="B461" t="s">
        <v>1692</v>
      </c>
      <c r="C461" t="s">
        <v>1937</v>
      </c>
      <c r="D461" t="s">
        <v>1938</v>
      </c>
      <c r="E461" t="s">
        <v>1939</v>
      </c>
      <c r="F461" t="s">
        <v>1941</v>
      </c>
      <c r="G461" t="s">
        <v>3608</v>
      </c>
      <c r="H461" t="s">
        <v>120</v>
      </c>
      <c r="I461" t="s">
        <v>3508</v>
      </c>
    </row>
    <row r="462" spans="1:9">
      <c r="A462" s="174" t="s">
        <v>3612</v>
      </c>
      <c r="B462" t="s">
        <v>1692</v>
      </c>
      <c r="C462" t="s">
        <v>2061</v>
      </c>
      <c r="D462" t="s">
        <v>1938</v>
      </c>
      <c r="E462" t="s">
        <v>1977</v>
      </c>
      <c r="F462" t="s">
        <v>2062</v>
      </c>
      <c r="G462" t="s">
        <v>3608</v>
      </c>
      <c r="H462" t="s">
        <v>120</v>
      </c>
      <c r="I462" t="s">
        <v>3508</v>
      </c>
    </row>
    <row r="463" spans="1:9">
      <c r="A463" s="174" t="s">
        <v>3612</v>
      </c>
      <c r="B463" t="s">
        <v>1692</v>
      </c>
      <c r="C463" t="s">
        <v>2063</v>
      </c>
      <c r="D463" t="s">
        <v>2054</v>
      </c>
      <c r="E463" t="s">
        <v>2064</v>
      </c>
      <c r="G463" t="s">
        <v>3608</v>
      </c>
      <c r="H463" t="s">
        <v>120</v>
      </c>
      <c r="I463" t="s">
        <v>3508</v>
      </c>
    </row>
    <row r="464" spans="1:9">
      <c r="A464" s="174" t="s">
        <v>3612</v>
      </c>
      <c r="B464" t="s">
        <v>1692</v>
      </c>
      <c r="C464" t="s">
        <v>2065</v>
      </c>
      <c r="D464" t="s">
        <v>2054</v>
      </c>
      <c r="E464" t="s">
        <v>2066</v>
      </c>
      <c r="F464" t="s">
        <v>2067</v>
      </c>
      <c r="G464" t="s">
        <v>3608</v>
      </c>
      <c r="H464" t="s">
        <v>120</v>
      </c>
      <c r="I464" t="s">
        <v>3508</v>
      </c>
    </row>
    <row r="465" spans="1:9">
      <c r="A465" s="174" t="s">
        <v>3612</v>
      </c>
      <c r="B465" t="s">
        <v>1692</v>
      </c>
      <c r="C465" t="s">
        <v>2068</v>
      </c>
      <c r="D465" t="s">
        <v>2054</v>
      </c>
      <c r="E465" t="s">
        <v>2069</v>
      </c>
      <c r="G465" t="s">
        <v>3608</v>
      </c>
      <c r="H465" t="s">
        <v>120</v>
      </c>
      <c r="I465" t="s">
        <v>3508</v>
      </c>
    </row>
    <row r="466" spans="1:9">
      <c r="A466" s="174" t="s">
        <v>3612</v>
      </c>
      <c r="B466" t="s">
        <v>1694</v>
      </c>
      <c r="C466" t="s">
        <v>1883</v>
      </c>
      <c r="E466" t="s">
        <v>1833</v>
      </c>
      <c r="F466" t="s">
        <v>1884</v>
      </c>
      <c r="G466" t="s">
        <v>3632</v>
      </c>
      <c r="H466" t="s">
        <v>1835</v>
      </c>
      <c r="I466" t="s">
        <v>3512</v>
      </c>
    </row>
    <row r="467" spans="1:9">
      <c r="A467" s="174" t="s">
        <v>3612</v>
      </c>
      <c r="B467" t="s">
        <v>1694</v>
      </c>
      <c r="C467" t="s">
        <v>1943</v>
      </c>
      <c r="D467" t="s">
        <v>1886</v>
      </c>
      <c r="E467" t="s">
        <v>1944</v>
      </c>
      <c r="F467" t="s">
        <v>1945</v>
      </c>
      <c r="G467" t="s">
        <v>3608</v>
      </c>
      <c r="H467" t="s">
        <v>120</v>
      </c>
      <c r="I467" t="s">
        <v>3512</v>
      </c>
    </row>
    <row r="468" spans="1:9">
      <c r="A468" s="174" t="s">
        <v>3612</v>
      </c>
      <c r="B468" t="s">
        <v>1694</v>
      </c>
      <c r="C468" t="s">
        <v>2071</v>
      </c>
      <c r="D468" t="s">
        <v>1879</v>
      </c>
      <c r="E468" t="s">
        <v>2072</v>
      </c>
      <c r="F468" t="s">
        <v>2073</v>
      </c>
      <c r="G468" t="s">
        <v>3608</v>
      </c>
      <c r="H468" t="s">
        <v>120</v>
      </c>
      <c r="I468" t="s">
        <v>3512</v>
      </c>
    </row>
    <row r="469" spans="1:9">
      <c r="A469" s="174" t="s">
        <v>3612</v>
      </c>
      <c r="B469" t="s">
        <v>1694</v>
      </c>
      <c r="C469" t="s">
        <v>2074</v>
      </c>
      <c r="D469" t="s">
        <v>2075</v>
      </c>
      <c r="E469" t="s">
        <v>2076</v>
      </c>
      <c r="F469" t="s">
        <v>2077</v>
      </c>
      <c r="G469" t="s">
        <v>3608</v>
      </c>
      <c r="H469" t="s">
        <v>120</v>
      </c>
      <c r="I469" t="s">
        <v>3512</v>
      </c>
    </row>
    <row r="470" spans="1:9">
      <c r="A470" s="174" t="s">
        <v>3612</v>
      </c>
      <c r="B470" t="s">
        <v>1694</v>
      </c>
      <c r="C470" t="s">
        <v>2078</v>
      </c>
      <c r="D470" t="s">
        <v>1886</v>
      </c>
      <c r="E470" t="s">
        <v>120</v>
      </c>
      <c r="F470" t="s">
        <v>2079</v>
      </c>
      <c r="G470" t="s">
        <v>3608</v>
      </c>
      <c r="H470" t="s">
        <v>120</v>
      </c>
      <c r="I470" t="s">
        <v>3512</v>
      </c>
    </row>
    <row r="471" spans="1:9">
      <c r="A471" s="174" t="s">
        <v>3612</v>
      </c>
      <c r="B471" t="s">
        <v>1694</v>
      </c>
      <c r="C471" t="s">
        <v>1885</v>
      </c>
      <c r="D471" t="s">
        <v>1886</v>
      </c>
      <c r="E471" t="s">
        <v>1833</v>
      </c>
      <c r="F471" t="s">
        <v>1887</v>
      </c>
      <c r="G471" t="s">
        <v>3632</v>
      </c>
      <c r="H471" t="s">
        <v>1835</v>
      </c>
      <c r="I471" t="s">
        <v>3512</v>
      </c>
    </row>
    <row r="472" spans="1:9">
      <c r="A472" s="174" t="s">
        <v>3612</v>
      </c>
      <c r="B472" t="s">
        <v>1694</v>
      </c>
      <c r="C472" t="s">
        <v>1888</v>
      </c>
      <c r="E472" t="s">
        <v>1845</v>
      </c>
      <c r="G472" t="s">
        <v>3632</v>
      </c>
      <c r="H472" t="s">
        <v>1846</v>
      </c>
      <c r="I472" t="s">
        <v>3512</v>
      </c>
    </row>
    <row r="473" spans="1:9">
      <c r="A473" s="174" t="s">
        <v>3612</v>
      </c>
      <c r="B473" t="s">
        <v>1694</v>
      </c>
      <c r="C473" t="s">
        <v>2080</v>
      </c>
      <c r="E473" t="s">
        <v>120</v>
      </c>
      <c r="G473" t="s">
        <v>3608</v>
      </c>
      <c r="H473" t="s">
        <v>120</v>
      </c>
      <c r="I473" t="s">
        <v>3512</v>
      </c>
    </row>
    <row r="474" spans="1:9">
      <c r="A474" s="174" t="s">
        <v>3612</v>
      </c>
      <c r="B474" t="s">
        <v>1694</v>
      </c>
      <c r="C474" t="s">
        <v>2081</v>
      </c>
      <c r="D474" t="s">
        <v>1886</v>
      </c>
      <c r="E474" t="s">
        <v>2082</v>
      </c>
      <c r="F474" t="s">
        <v>2083</v>
      </c>
      <c r="G474" t="s">
        <v>3608</v>
      </c>
      <c r="H474" t="s">
        <v>2082</v>
      </c>
      <c r="I474" t="s">
        <v>3512</v>
      </c>
    </row>
    <row r="475" spans="1:9">
      <c r="A475" s="174" t="s">
        <v>3612</v>
      </c>
      <c r="B475" t="s">
        <v>3391</v>
      </c>
      <c r="C475" t="s">
        <v>1890</v>
      </c>
      <c r="E475" t="s">
        <v>1845</v>
      </c>
      <c r="F475" t="s">
        <v>1891</v>
      </c>
      <c r="G475" t="s">
        <v>3632</v>
      </c>
      <c r="H475" t="s">
        <v>1846</v>
      </c>
    </row>
    <row r="476" spans="1:9">
      <c r="A476" s="174" t="s">
        <v>3612</v>
      </c>
      <c r="B476" t="s">
        <v>3391</v>
      </c>
      <c r="C476" t="s">
        <v>2085</v>
      </c>
      <c r="D476" t="s">
        <v>2086</v>
      </c>
      <c r="E476" t="s">
        <v>2087</v>
      </c>
      <c r="F476" t="s">
        <v>1953</v>
      </c>
      <c r="G476" t="s">
        <v>3608</v>
      </c>
      <c r="H476" t="s">
        <v>120</v>
      </c>
    </row>
    <row r="477" spans="1:9">
      <c r="A477" s="174" t="s">
        <v>3612</v>
      </c>
      <c r="B477" t="s">
        <v>3391</v>
      </c>
      <c r="C477" t="s">
        <v>2088</v>
      </c>
      <c r="D477" t="s">
        <v>1948</v>
      </c>
      <c r="E477" t="s">
        <v>120</v>
      </c>
      <c r="F477" t="s">
        <v>2089</v>
      </c>
      <c r="G477" t="s">
        <v>3608</v>
      </c>
      <c r="H477" t="s">
        <v>120</v>
      </c>
    </row>
    <row r="478" spans="1:9">
      <c r="A478" s="174" t="s">
        <v>3612</v>
      </c>
      <c r="B478" t="s">
        <v>3391</v>
      </c>
      <c r="C478" t="s">
        <v>2090</v>
      </c>
      <c r="D478" t="s">
        <v>2086</v>
      </c>
      <c r="E478" t="s">
        <v>120</v>
      </c>
      <c r="F478" t="s">
        <v>2089</v>
      </c>
      <c r="G478" t="s">
        <v>3608</v>
      </c>
      <c r="H478" t="s">
        <v>120</v>
      </c>
    </row>
    <row r="479" spans="1:9">
      <c r="A479" s="174" t="s">
        <v>3612</v>
      </c>
      <c r="B479" t="s">
        <v>3391</v>
      </c>
      <c r="C479" t="s">
        <v>2091</v>
      </c>
      <c r="D479" t="s">
        <v>2092</v>
      </c>
      <c r="E479" t="s">
        <v>2006</v>
      </c>
      <c r="F479" t="s">
        <v>2093</v>
      </c>
      <c r="G479" t="s">
        <v>3608</v>
      </c>
      <c r="H479" t="s">
        <v>2006</v>
      </c>
    </row>
    <row r="480" spans="1:9">
      <c r="A480" s="174" t="s">
        <v>3612</v>
      </c>
      <c r="B480" t="s">
        <v>3391</v>
      </c>
      <c r="C480" t="s">
        <v>2094</v>
      </c>
      <c r="D480" t="s">
        <v>2095</v>
      </c>
      <c r="E480" t="s">
        <v>2059</v>
      </c>
      <c r="F480" t="s">
        <v>2096</v>
      </c>
      <c r="G480" t="s">
        <v>3608</v>
      </c>
      <c r="H480" t="s">
        <v>120</v>
      </c>
    </row>
    <row r="481" spans="1:9">
      <c r="A481" s="174" t="s">
        <v>3612</v>
      </c>
      <c r="B481" t="s">
        <v>3391</v>
      </c>
      <c r="C481" t="s">
        <v>1950</v>
      </c>
      <c r="D481" t="s">
        <v>1951</v>
      </c>
      <c r="E481" t="s">
        <v>1952</v>
      </c>
      <c r="F481" t="s">
        <v>1953</v>
      </c>
      <c r="G481" t="s">
        <v>3608</v>
      </c>
      <c r="H481" t="s">
        <v>1952</v>
      </c>
    </row>
    <row r="482" spans="1:9">
      <c r="A482" s="174" t="s">
        <v>3613</v>
      </c>
      <c r="B482" t="s">
        <v>1670</v>
      </c>
      <c r="C482" t="s">
        <v>1893</v>
      </c>
      <c r="D482" t="s">
        <v>1894</v>
      </c>
      <c r="E482" t="s">
        <v>1565</v>
      </c>
      <c r="F482" t="s">
        <v>1896</v>
      </c>
      <c r="G482" t="s">
        <v>3608</v>
      </c>
      <c r="H482" t="s">
        <v>1565</v>
      </c>
      <c r="I482" t="s">
        <v>3472</v>
      </c>
    </row>
    <row r="483" spans="1:9">
      <c r="A483" s="174" t="s">
        <v>3613</v>
      </c>
      <c r="B483" t="s">
        <v>1670</v>
      </c>
      <c r="C483" t="s">
        <v>1897</v>
      </c>
      <c r="E483" t="s">
        <v>1396</v>
      </c>
      <c r="G483" t="s">
        <v>3608</v>
      </c>
      <c r="H483" t="s">
        <v>1396</v>
      </c>
      <c r="I483" t="s">
        <v>3472</v>
      </c>
    </row>
    <row r="484" spans="1:9">
      <c r="A484" s="174" t="s">
        <v>3613</v>
      </c>
      <c r="B484" t="s">
        <v>1670</v>
      </c>
      <c r="C484" t="s">
        <v>1898</v>
      </c>
      <c r="E484" t="s">
        <v>1899</v>
      </c>
      <c r="G484" t="s">
        <v>3608</v>
      </c>
      <c r="H484" t="s">
        <v>2161</v>
      </c>
      <c r="I484" t="s">
        <v>3472</v>
      </c>
    </row>
    <row r="485" spans="1:9">
      <c r="A485" s="174" t="s">
        <v>3613</v>
      </c>
      <c r="B485" t="s">
        <v>1670</v>
      </c>
      <c r="C485" t="s">
        <v>1957</v>
      </c>
      <c r="D485" t="s">
        <v>1832</v>
      </c>
      <c r="E485" t="s">
        <v>120</v>
      </c>
      <c r="G485" t="s">
        <v>3608</v>
      </c>
      <c r="H485" t="s">
        <v>120</v>
      </c>
      <c r="I485" t="s">
        <v>3472</v>
      </c>
    </row>
    <row r="486" spans="1:9">
      <c r="A486" s="174" t="s">
        <v>3613</v>
      </c>
      <c r="B486" t="s">
        <v>1670</v>
      </c>
      <c r="C486" t="s">
        <v>1958</v>
      </c>
      <c r="D486" t="s">
        <v>1842</v>
      </c>
      <c r="E486" t="s">
        <v>120</v>
      </c>
      <c r="F486" t="s">
        <v>1959</v>
      </c>
      <c r="G486" t="s">
        <v>3608</v>
      </c>
      <c r="H486" t="s">
        <v>120</v>
      </c>
      <c r="I486" t="s">
        <v>3472</v>
      </c>
    </row>
    <row r="487" spans="1:9">
      <c r="A487" s="174" t="s">
        <v>3613</v>
      </c>
      <c r="B487" t="s">
        <v>1670</v>
      </c>
      <c r="C487" t="s">
        <v>1960</v>
      </c>
      <c r="E487" t="s">
        <v>120</v>
      </c>
      <c r="G487" t="s">
        <v>3608</v>
      </c>
      <c r="H487" t="s">
        <v>120</v>
      </c>
      <c r="I487" t="s">
        <v>3472</v>
      </c>
    </row>
    <row r="488" spans="1:9">
      <c r="A488" s="174" t="s">
        <v>3613</v>
      </c>
      <c r="B488" t="s">
        <v>1672</v>
      </c>
      <c r="C488" t="s">
        <v>1962</v>
      </c>
      <c r="D488" t="s">
        <v>1850</v>
      </c>
      <c r="E488" t="s">
        <v>120</v>
      </c>
      <c r="G488" t="s">
        <v>3608</v>
      </c>
      <c r="H488" t="s">
        <v>120</v>
      </c>
      <c r="I488" t="s">
        <v>3476</v>
      </c>
    </row>
    <row r="489" spans="1:9">
      <c r="A489" s="174" t="s">
        <v>3613</v>
      </c>
      <c r="B489" t="s">
        <v>1672</v>
      </c>
      <c r="C489" t="s">
        <v>1963</v>
      </c>
      <c r="D489" t="s">
        <v>1964</v>
      </c>
      <c r="E489" t="s">
        <v>120</v>
      </c>
      <c r="F489" t="s">
        <v>1965</v>
      </c>
      <c r="G489" t="s">
        <v>3608</v>
      </c>
      <c r="H489" t="s">
        <v>120</v>
      </c>
      <c r="I489" t="s">
        <v>3476</v>
      </c>
    </row>
    <row r="490" spans="1:9">
      <c r="A490" s="174" t="s">
        <v>3613</v>
      </c>
      <c r="B490" t="s">
        <v>1672</v>
      </c>
      <c r="C490" t="s">
        <v>1966</v>
      </c>
      <c r="D490" t="s">
        <v>1964</v>
      </c>
      <c r="E490" t="s">
        <v>120</v>
      </c>
      <c r="G490" t="s">
        <v>3608</v>
      </c>
      <c r="H490" t="s">
        <v>120</v>
      </c>
      <c r="I490" t="s">
        <v>3476</v>
      </c>
    </row>
    <row r="491" spans="1:9">
      <c r="A491" s="174" t="s">
        <v>3613</v>
      </c>
      <c r="B491" t="s">
        <v>1672</v>
      </c>
      <c r="C491" t="s">
        <v>1844</v>
      </c>
      <c r="E491" t="s">
        <v>1845</v>
      </c>
      <c r="F491" t="s">
        <v>1847</v>
      </c>
      <c r="G491" t="s">
        <v>3633</v>
      </c>
      <c r="H491" t="s">
        <v>2163</v>
      </c>
      <c r="I491" t="s">
        <v>3476</v>
      </c>
    </row>
    <row r="492" spans="1:9">
      <c r="A492" s="174" t="s">
        <v>3613</v>
      </c>
      <c r="B492" t="s">
        <v>1672</v>
      </c>
      <c r="C492" t="s">
        <v>1968</v>
      </c>
      <c r="D492" t="s">
        <v>1969</v>
      </c>
      <c r="E492" t="s">
        <v>120</v>
      </c>
      <c r="F492" t="s">
        <v>1970</v>
      </c>
      <c r="G492" t="s">
        <v>3608</v>
      </c>
      <c r="H492" t="s">
        <v>120</v>
      </c>
      <c r="I492" t="s">
        <v>3476</v>
      </c>
    </row>
    <row r="493" spans="1:9">
      <c r="A493" s="174" t="s">
        <v>3613</v>
      </c>
      <c r="B493" t="s">
        <v>3161</v>
      </c>
      <c r="C493" t="s">
        <v>1972</v>
      </c>
      <c r="D493" t="s">
        <v>1973</v>
      </c>
      <c r="E493" t="s">
        <v>120</v>
      </c>
      <c r="G493" t="s">
        <v>3608</v>
      </c>
      <c r="H493" t="s">
        <v>120</v>
      </c>
      <c r="I493" t="s">
        <v>3480</v>
      </c>
    </row>
    <row r="494" spans="1:9">
      <c r="A494" s="174" t="s">
        <v>3613</v>
      </c>
      <c r="B494" t="s">
        <v>3161</v>
      </c>
      <c r="C494" t="s">
        <v>1974</v>
      </c>
      <c r="D494" t="s">
        <v>1973</v>
      </c>
      <c r="E494" t="s">
        <v>1975</v>
      </c>
      <c r="G494" t="s">
        <v>3608</v>
      </c>
      <c r="H494" t="s">
        <v>120</v>
      </c>
      <c r="I494" t="s">
        <v>3480</v>
      </c>
    </row>
    <row r="495" spans="1:9">
      <c r="A495" s="174" t="s">
        <v>3613</v>
      </c>
      <c r="B495" t="s">
        <v>3161</v>
      </c>
      <c r="C495" t="s">
        <v>1976</v>
      </c>
      <c r="D495" t="s">
        <v>1973</v>
      </c>
      <c r="E495" t="s">
        <v>1977</v>
      </c>
      <c r="F495" t="s">
        <v>1978</v>
      </c>
      <c r="G495" t="s">
        <v>3608</v>
      </c>
      <c r="H495" t="s">
        <v>120</v>
      </c>
      <c r="I495" t="s">
        <v>3480</v>
      </c>
    </row>
    <row r="496" spans="1:9">
      <c r="A496" s="174" t="s">
        <v>3613</v>
      </c>
      <c r="B496" t="s">
        <v>3161</v>
      </c>
      <c r="C496" t="s">
        <v>1979</v>
      </c>
      <c r="D496" t="s">
        <v>1973</v>
      </c>
      <c r="E496" t="s">
        <v>120</v>
      </c>
      <c r="G496" t="s">
        <v>3608</v>
      </c>
      <c r="H496" t="s">
        <v>120</v>
      </c>
      <c r="I496" t="s">
        <v>3480</v>
      </c>
    </row>
    <row r="497" spans="1:9">
      <c r="A497" s="174" t="s">
        <v>3613</v>
      </c>
      <c r="B497" t="s">
        <v>1677</v>
      </c>
      <c r="C497" t="s">
        <v>1981</v>
      </c>
      <c r="D497" t="s">
        <v>1982</v>
      </c>
      <c r="E497" t="s">
        <v>1983</v>
      </c>
      <c r="G497" t="s">
        <v>3608</v>
      </c>
      <c r="H497" t="s">
        <v>120</v>
      </c>
      <c r="I497" t="s">
        <v>3484</v>
      </c>
    </row>
    <row r="498" spans="1:9">
      <c r="A498" s="174" t="s">
        <v>3613</v>
      </c>
      <c r="B498" t="s">
        <v>1677</v>
      </c>
      <c r="C498" t="s">
        <v>1903</v>
      </c>
      <c r="E498" t="s">
        <v>621</v>
      </c>
      <c r="F498" t="s">
        <v>1904</v>
      </c>
      <c r="G498" t="s">
        <v>3608</v>
      </c>
      <c r="H498" t="s">
        <v>621</v>
      </c>
      <c r="I498" t="s">
        <v>3484</v>
      </c>
    </row>
    <row r="499" spans="1:9">
      <c r="A499" s="174" t="s">
        <v>3613</v>
      </c>
      <c r="B499" t="s">
        <v>1677</v>
      </c>
      <c r="C499" t="s">
        <v>1905</v>
      </c>
      <c r="D499" t="s">
        <v>1906</v>
      </c>
      <c r="E499" t="s">
        <v>621</v>
      </c>
      <c r="F499" t="s">
        <v>1907</v>
      </c>
      <c r="G499" t="s">
        <v>3608</v>
      </c>
      <c r="H499" t="s">
        <v>621</v>
      </c>
      <c r="I499" t="s">
        <v>3484</v>
      </c>
    </row>
    <row r="500" spans="1:9">
      <c r="A500" s="174" t="s">
        <v>3613</v>
      </c>
      <c r="B500" t="s">
        <v>1677</v>
      </c>
      <c r="C500" t="s">
        <v>1984</v>
      </c>
      <c r="D500" t="s">
        <v>1906</v>
      </c>
      <c r="E500" t="s">
        <v>120</v>
      </c>
      <c r="G500" t="s">
        <v>3608</v>
      </c>
      <c r="H500" t="s">
        <v>120</v>
      </c>
      <c r="I500" t="s">
        <v>3484</v>
      </c>
    </row>
    <row r="501" spans="1:9">
      <c r="A501" s="174" t="s">
        <v>3613</v>
      </c>
      <c r="B501" t="s">
        <v>1677</v>
      </c>
      <c r="C501" t="s">
        <v>1985</v>
      </c>
      <c r="D501" t="s">
        <v>1982</v>
      </c>
      <c r="E501" t="s">
        <v>1986</v>
      </c>
      <c r="G501" t="s">
        <v>3608</v>
      </c>
      <c r="H501" t="s">
        <v>120</v>
      </c>
      <c r="I501" t="s">
        <v>3484</v>
      </c>
    </row>
    <row r="502" spans="1:9">
      <c r="A502" s="174" t="s">
        <v>3613</v>
      </c>
      <c r="B502" t="s">
        <v>1677</v>
      </c>
      <c r="C502" t="s">
        <v>1908</v>
      </c>
      <c r="D502" t="s">
        <v>1906</v>
      </c>
      <c r="E502" t="s">
        <v>1909</v>
      </c>
      <c r="F502" t="s">
        <v>1910</v>
      </c>
      <c r="G502" t="s">
        <v>3608</v>
      </c>
      <c r="H502" t="s">
        <v>1565</v>
      </c>
      <c r="I502" t="s">
        <v>3484</v>
      </c>
    </row>
    <row r="503" spans="1:9">
      <c r="A503" s="174" t="s">
        <v>3613</v>
      </c>
      <c r="B503" t="s">
        <v>1677</v>
      </c>
      <c r="C503" t="s">
        <v>1987</v>
      </c>
      <c r="D503" t="s">
        <v>1988</v>
      </c>
      <c r="E503" t="s">
        <v>120</v>
      </c>
      <c r="F503" t="s">
        <v>1989</v>
      </c>
      <c r="G503" t="s">
        <v>3608</v>
      </c>
      <c r="H503" t="s">
        <v>120</v>
      </c>
      <c r="I503" t="s">
        <v>3484</v>
      </c>
    </row>
    <row r="504" spans="1:9">
      <c r="A504" s="174" t="s">
        <v>3613</v>
      </c>
      <c r="B504" t="s">
        <v>1677</v>
      </c>
      <c r="C504" t="s">
        <v>1990</v>
      </c>
      <c r="D504" t="s">
        <v>1988</v>
      </c>
      <c r="E504" t="s">
        <v>120</v>
      </c>
      <c r="G504" t="s">
        <v>3608</v>
      </c>
      <c r="H504" t="s">
        <v>120</v>
      </c>
      <c r="I504" t="s">
        <v>3484</v>
      </c>
    </row>
    <row r="505" spans="1:9">
      <c r="A505" s="174" t="s">
        <v>3613</v>
      </c>
      <c r="B505" t="s">
        <v>1679</v>
      </c>
      <c r="C505" t="s">
        <v>1992</v>
      </c>
      <c r="D505" t="s">
        <v>1993</v>
      </c>
      <c r="E505" t="s">
        <v>120</v>
      </c>
      <c r="F505" t="s">
        <v>1994</v>
      </c>
      <c r="G505" t="s">
        <v>3608</v>
      </c>
      <c r="H505" t="s">
        <v>120</v>
      </c>
      <c r="I505" t="s">
        <v>3488</v>
      </c>
    </row>
    <row r="506" spans="1:9">
      <c r="A506" s="174" t="s">
        <v>3613</v>
      </c>
      <c r="B506" t="s">
        <v>1679</v>
      </c>
      <c r="C506" t="s">
        <v>1849</v>
      </c>
      <c r="D506" t="s">
        <v>1850</v>
      </c>
      <c r="E506" t="s">
        <v>1851</v>
      </c>
      <c r="G506" t="s">
        <v>3633</v>
      </c>
      <c r="H506" t="s">
        <v>2163</v>
      </c>
      <c r="I506" t="s">
        <v>3488</v>
      </c>
    </row>
    <row r="507" spans="1:9">
      <c r="A507" s="174" t="s">
        <v>3613</v>
      </c>
      <c r="B507" t="s">
        <v>1679</v>
      </c>
      <c r="C507" t="s">
        <v>1852</v>
      </c>
      <c r="D507" t="s">
        <v>1850</v>
      </c>
      <c r="E507" t="s">
        <v>1845</v>
      </c>
      <c r="G507" t="s">
        <v>3633</v>
      </c>
      <c r="H507" t="s">
        <v>2163</v>
      </c>
      <c r="I507" t="s">
        <v>3488</v>
      </c>
    </row>
    <row r="508" spans="1:9">
      <c r="A508" s="174" t="s">
        <v>3613</v>
      </c>
      <c r="B508" t="s">
        <v>1679</v>
      </c>
      <c r="C508" t="s">
        <v>1853</v>
      </c>
      <c r="D508" t="s">
        <v>1850</v>
      </c>
      <c r="E508" t="s">
        <v>1845</v>
      </c>
      <c r="G508" t="s">
        <v>3633</v>
      </c>
      <c r="H508" t="s">
        <v>2163</v>
      </c>
      <c r="I508" t="s">
        <v>3488</v>
      </c>
    </row>
    <row r="509" spans="1:9">
      <c r="A509" s="174" t="s">
        <v>3613</v>
      </c>
      <c r="B509" t="s">
        <v>1679</v>
      </c>
      <c r="C509" t="s">
        <v>1854</v>
      </c>
      <c r="D509" t="s">
        <v>1855</v>
      </c>
      <c r="E509" t="s">
        <v>1845</v>
      </c>
      <c r="G509" t="s">
        <v>3633</v>
      </c>
      <c r="H509" t="s">
        <v>2163</v>
      </c>
      <c r="I509" t="s">
        <v>3488</v>
      </c>
    </row>
    <row r="510" spans="1:9">
      <c r="A510" s="174" t="s">
        <v>3613</v>
      </c>
      <c r="B510" t="s">
        <v>1679</v>
      </c>
      <c r="C510" t="s">
        <v>1856</v>
      </c>
      <c r="E510" t="s">
        <v>1845</v>
      </c>
      <c r="G510" t="s">
        <v>3633</v>
      </c>
      <c r="H510" t="s">
        <v>2163</v>
      </c>
      <c r="I510" t="s">
        <v>3488</v>
      </c>
    </row>
    <row r="511" spans="1:9">
      <c r="A511" s="174" t="s">
        <v>3613</v>
      </c>
      <c r="B511" t="s">
        <v>1679</v>
      </c>
      <c r="C511" t="s">
        <v>1857</v>
      </c>
      <c r="E511" t="s">
        <v>1845</v>
      </c>
      <c r="G511" t="s">
        <v>3633</v>
      </c>
      <c r="H511" t="s">
        <v>2163</v>
      </c>
      <c r="I511" t="s">
        <v>3488</v>
      </c>
    </row>
    <row r="512" spans="1:9">
      <c r="A512" s="174" t="s">
        <v>3613</v>
      </c>
      <c r="B512" t="s">
        <v>1679</v>
      </c>
      <c r="C512" t="s">
        <v>1858</v>
      </c>
      <c r="E512" t="s">
        <v>1845</v>
      </c>
      <c r="G512" t="s">
        <v>3633</v>
      </c>
      <c r="H512" t="s">
        <v>2163</v>
      </c>
      <c r="I512" t="s">
        <v>3488</v>
      </c>
    </row>
    <row r="513" spans="1:9">
      <c r="A513" s="174" t="s">
        <v>3613</v>
      </c>
      <c r="B513" t="s">
        <v>1680</v>
      </c>
      <c r="C513" t="s">
        <v>1996</v>
      </c>
      <c r="D513" t="s">
        <v>1997</v>
      </c>
      <c r="E513" t="s">
        <v>120</v>
      </c>
      <c r="G513" t="s">
        <v>3608</v>
      </c>
      <c r="H513" t="s">
        <v>120</v>
      </c>
      <c r="I513" t="s">
        <v>3490</v>
      </c>
    </row>
    <row r="514" spans="1:9">
      <c r="A514" s="174" t="s">
        <v>3613</v>
      </c>
      <c r="B514" t="s">
        <v>1680</v>
      </c>
      <c r="C514" t="s">
        <v>1998</v>
      </c>
      <c r="D514" t="s">
        <v>1999</v>
      </c>
      <c r="E514" t="s">
        <v>120</v>
      </c>
      <c r="G514" t="s">
        <v>3608</v>
      </c>
      <c r="H514" t="s">
        <v>120</v>
      </c>
      <c r="I514" t="s">
        <v>3490</v>
      </c>
    </row>
    <row r="515" spans="1:9">
      <c r="A515" s="174" t="s">
        <v>3613</v>
      </c>
      <c r="B515" t="s">
        <v>1680</v>
      </c>
      <c r="C515" t="s">
        <v>2000</v>
      </c>
      <c r="D515" t="s">
        <v>1999</v>
      </c>
      <c r="E515" t="s">
        <v>2001</v>
      </c>
      <c r="F515" t="s">
        <v>2002</v>
      </c>
      <c r="G515" t="s">
        <v>3608</v>
      </c>
      <c r="H515" t="s">
        <v>120</v>
      </c>
      <c r="I515" t="s">
        <v>3490</v>
      </c>
    </row>
    <row r="516" spans="1:9">
      <c r="A516" s="174" t="s">
        <v>3613</v>
      </c>
      <c r="B516" t="s">
        <v>1680</v>
      </c>
      <c r="C516" t="s">
        <v>2003</v>
      </c>
      <c r="D516" t="s">
        <v>2004</v>
      </c>
      <c r="E516" t="s">
        <v>120</v>
      </c>
      <c r="G516" t="s">
        <v>3608</v>
      </c>
      <c r="H516" t="s">
        <v>120</v>
      </c>
      <c r="I516" t="s">
        <v>3490</v>
      </c>
    </row>
    <row r="517" spans="1:9">
      <c r="A517" s="174" t="s">
        <v>3613</v>
      </c>
      <c r="B517" t="s">
        <v>1680</v>
      </c>
      <c r="C517" t="s">
        <v>1860</v>
      </c>
      <c r="E517" t="s">
        <v>1861</v>
      </c>
      <c r="G517" t="s">
        <v>3608</v>
      </c>
      <c r="H517" t="s">
        <v>120</v>
      </c>
      <c r="I517" t="s">
        <v>3490</v>
      </c>
    </row>
    <row r="518" spans="1:9">
      <c r="A518" s="174" t="s">
        <v>3613</v>
      </c>
      <c r="B518" t="s">
        <v>1680</v>
      </c>
      <c r="C518" t="s">
        <v>1863</v>
      </c>
      <c r="E518" t="s">
        <v>1845</v>
      </c>
      <c r="G518" t="s">
        <v>3633</v>
      </c>
      <c r="H518" t="s">
        <v>2163</v>
      </c>
      <c r="I518" t="s">
        <v>3490</v>
      </c>
    </row>
    <row r="519" spans="1:9">
      <c r="A519" s="174" t="s">
        <v>3613</v>
      </c>
      <c r="B519" t="s">
        <v>1680</v>
      </c>
      <c r="C519" t="s">
        <v>1864</v>
      </c>
      <c r="E519" t="s">
        <v>1845</v>
      </c>
      <c r="G519" t="s">
        <v>3633</v>
      </c>
      <c r="H519" t="s">
        <v>2163</v>
      </c>
      <c r="I519" t="s">
        <v>3490</v>
      </c>
    </row>
    <row r="520" spans="1:9">
      <c r="A520" s="174" t="s">
        <v>3613</v>
      </c>
      <c r="B520" t="s">
        <v>1680</v>
      </c>
      <c r="C520" t="s">
        <v>2005</v>
      </c>
      <c r="D520" t="s">
        <v>1999</v>
      </c>
      <c r="E520" t="s">
        <v>2006</v>
      </c>
      <c r="G520" t="s">
        <v>3608</v>
      </c>
      <c r="H520" t="s">
        <v>2006</v>
      </c>
      <c r="I520" t="s">
        <v>3490</v>
      </c>
    </row>
    <row r="521" spans="1:9">
      <c r="A521" s="174" t="s">
        <v>3613</v>
      </c>
      <c r="B521" t="s">
        <v>1680</v>
      </c>
      <c r="C521" t="s">
        <v>2007</v>
      </c>
      <c r="D521" t="s">
        <v>2004</v>
      </c>
      <c r="E521" t="s">
        <v>120</v>
      </c>
      <c r="G521" t="s">
        <v>3608</v>
      </c>
      <c r="H521" t="s">
        <v>120</v>
      </c>
      <c r="I521" t="s">
        <v>3490</v>
      </c>
    </row>
    <row r="522" spans="1:9">
      <c r="A522" s="174" t="s">
        <v>3613</v>
      </c>
      <c r="B522" t="s">
        <v>1680</v>
      </c>
      <c r="C522" t="s">
        <v>1913</v>
      </c>
      <c r="E522" t="s">
        <v>621</v>
      </c>
      <c r="F522" t="s">
        <v>1914</v>
      </c>
      <c r="G522" t="s">
        <v>3608</v>
      </c>
      <c r="H522" t="s">
        <v>621</v>
      </c>
      <c r="I522" t="s">
        <v>3490</v>
      </c>
    </row>
    <row r="523" spans="1:9">
      <c r="A523" s="174" t="s">
        <v>3613</v>
      </c>
      <c r="B523" t="s">
        <v>1682</v>
      </c>
      <c r="C523" t="s">
        <v>2009</v>
      </c>
      <c r="E523" t="s">
        <v>2006</v>
      </c>
      <c r="G523" t="s">
        <v>3608</v>
      </c>
      <c r="H523" t="s">
        <v>2006</v>
      </c>
      <c r="I523" t="s">
        <v>3492</v>
      </c>
    </row>
    <row r="524" spans="1:9">
      <c r="A524" s="174" t="s">
        <v>3613</v>
      </c>
      <c r="B524" t="s">
        <v>1682</v>
      </c>
      <c r="C524" t="s">
        <v>2010</v>
      </c>
      <c r="E524" t="s">
        <v>2006</v>
      </c>
      <c r="G524" t="s">
        <v>3608</v>
      </c>
      <c r="H524" t="s">
        <v>2006</v>
      </c>
      <c r="I524" t="s">
        <v>3492</v>
      </c>
    </row>
    <row r="525" spans="1:9">
      <c r="A525" s="174" t="s">
        <v>3613</v>
      </c>
      <c r="B525" t="s">
        <v>1682</v>
      </c>
      <c r="C525" t="s">
        <v>1916</v>
      </c>
      <c r="E525" t="s">
        <v>1917</v>
      </c>
      <c r="G525" t="s">
        <v>3608</v>
      </c>
      <c r="H525" t="s">
        <v>2169</v>
      </c>
      <c r="I525" t="s">
        <v>3492</v>
      </c>
    </row>
    <row r="526" spans="1:9">
      <c r="A526" s="174" t="s">
        <v>3613</v>
      </c>
      <c r="B526" t="s">
        <v>1682</v>
      </c>
      <c r="C526" t="s">
        <v>2011</v>
      </c>
      <c r="D526" t="s">
        <v>1999</v>
      </c>
      <c r="E526" t="s">
        <v>120</v>
      </c>
      <c r="G526" t="s">
        <v>3608</v>
      </c>
      <c r="H526" t="s">
        <v>120</v>
      </c>
      <c r="I526" t="s">
        <v>3492</v>
      </c>
    </row>
    <row r="527" spans="1:9">
      <c r="A527" s="174" t="s">
        <v>3613</v>
      </c>
      <c r="B527" t="s">
        <v>1682</v>
      </c>
      <c r="C527" t="s">
        <v>2012</v>
      </c>
      <c r="D527" t="s">
        <v>1999</v>
      </c>
      <c r="E527" t="s">
        <v>120</v>
      </c>
      <c r="G527" t="s">
        <v>3608</v>
      </c>
      <c r="H527" t="s">
        <v>120</v>
      </c>
      <c r="I527" t="s">
        <v>3492</v>
      </c>
    </row>
    <row r="528" spans="1:9">
      <c r="A528" s="174" t="s">
        <v>3613</v>
      </c>
      <c r="B528" t="s">
        <v>1682</v>
      </c>
      <c r="C528" t="s">
        <v>2013</v>
      </c>
      <c r="D528" t="s">
        <v>1855</v>
      </c>
      <c r="E528" t="s">
        <v>120</v>
      </c>
      <c r="G528" t="s">
        <v>3608</v>
      </c>
      <c r="H528" t="s">
        <v>120</v>
      </c>
      <c r="I528" t="s">
        <v>3492</v>
      </c>
    </row>
    <row r="529" spans="1:9">
      <c r="A529" s="174" t="s">
        <v>3613</v>
      </c>
      <c r="B529" t="s">
        <v>1682</v>
      </c>
      <c r="C529" t="s">
        <v>2014</v>
      </c>
      <c r="D529" t="s">
        <v>2015</v>
      </c>
      <c r="E529" t="s">
        <v>2006</v>
      </c>
      <c r="G529" t="s">
        <v>3608</v>
      </c>
      <c r="H529" t="s">
        <v>2006</v>
      </c>
      <c r="I529" t="s">
        <v>3492</v>
      </c>
    </row>
    <row r="530" spans="1:9">
      <c r="A530" s="174" t="s">
        <v>3613</v>
      </c>
      <c r="B530" t="s">
        <v>1682</v>
      </c>
      <c r="C530" t="s">
        <v>2016</v>
      </c>
      <c r="D530" t="s">
        <v>2015</v>
      </c>
      <c r="E530" t="s">
        <v>2006</v>
      </c>
      <c r="G530" t="s">
        <v>3608</v>
      </c>
      <c r="H530" t="s">
        <v>2006</v>
      </c>
      <c r="I530" t="s">
        <v>3492</v>
      </c>
    </row>
    <row r="531" spans="1:9">
      <c r="A531" s="174" t="s">
        <v>3613</v>
      </c>
      <c r="B531" t="s">
        <v>1682</v>
      </c>
      <c r="C531" t="s">
        <v>1866</v>
      </c>
      <c r="E531" t="s">
        <v>1845</v>
      </c>
      <c r="G531" t="s">
        <v>3633</v>
      </c>
      <c r="H531" t="s">
        <v>2163</v>
      </c>
      <c r="I531" t="s">
        <v>3492</v>
      </c>
    </row>
    <row r="532" spans="1:9">
      <c r="A532" s="174" t="s">
        <v>3613</v>
      </c>
      <c r="B532" t="s">
        <v>1682</v>
      </c>
      <c r="C532" t="s">
        <v>2017</v>
      </c>
      <c r="D532" t="s">
        <v>2015</v>
      </c>
      <c r="E532" t="s">
        <v>120</v>
      </c>
      <c r="F532" t="s">
        <v>2018</v>
      </c>
      <c r="G532" t="s">
        <v>3608</v>
      </c>
      <c r="H532" t="s">
        <v>120</v>
      </c>
      <c r="I532" t="s">
        <v>3492</v>
      </c>
    </row>
    <row r="533" spans="1:9">
      <c r="A533" s="174" t="s">
        <v>3613</v>
      </c>
      <c r="B533" t="s">
        <v>1683</v>
      </c>
      <c r="C533" t="s">
        <v>2020</v>
      </c>
      <c r="D533" t="s">
        <v>2021</v>
      </c>
      <c r="E533" t="s">
        <v>120</v>
      </c>
      <c r="G533" t="s">
        <v>3608</v>
      </c>
      <c r="H533" t="s">
        <v>120</v>
      </c>
      <c r="I533" t="s">
        <v>3496</v>
      </c>
    </row>
    <row r="534" spans="1:9">
      <c r="A534" s="174" t="s">
        <v>3613</v>
      </c>
      <c r="B534" t="s">
        <v>1683</v>
      </c>
      <c r="C534" t="s">
        <v>2022</v>
      </c>
      <c r="D534" t="s">
        <v>1951</v>
      </c>
      <c r="E534" t="s">
        <v>120</v>
      </c>
      <c r="G534" t="s">
        <v>3608</v>
      </c>
      <c r="H534" t="s">
        <v>120</v>
      </c>
      <c r="I534" t="s">
        <v>3496</v>
      </c>
    </row>
    <row r="535" spans="1:9">
      <c r="A535" s="174" t="s">
        <v>3613</v>
      </c>
      <c r="B535" t="s">
        <v>1683</v>
      </c>
      <c r="C535" t="s">
        <v>2023</v>
      </c>
      <c r="D535" t="s">
        <v>1951</v>
      </c>
      <c r="E535" t="s">
        <v>120</v>
      </c>
      <c r="G535" t="s">
        <v>3608</v>
      </c>
      <c r="H535" t="s">
        <v>120</v>
      </c>
      <c r="I535" t="s">
        <v>3496</v>
      </c>
    </row>
    <row r="536" spans="1:9">
      <c r="A536" s="174" t="s">
        <v>3613</v>
      </c>
      <c r="B536" t="s">
        <v>1685</v>
      </c>
      <c r="C536" t="s">
        <v>1919</v>
      </c>
      <c r="D536" t="s">
        <v>1920</v>
      </c>
      <c r="E536" t="s">
        <v>621</v>
      </c>
      <c r="F536" t="s">
        <v>1921</v>
      </c>
      <c r="G536" t="s">
        <v>3608</v>
      </c>
      <c r="H536" t="s">
        <v>621</v>
      </c>
      <c r="I536" t="s">
        <v>3500</v>
      </c>
    </row>
    <row r="537" spans="1:9">
      <c r="A537" s="174" t="s">
        <v>3613</v>
      </c>
      <c r="B537" t="s">
        <v>1685</v>
      </c>
      <c r="C537" t="s">
        <v>1922</v>
      </c>
      <c r="D537" t="s">
        <v>1923</v>
      </c>
      <c r="E537" t="s">
        <v>1924</v>
      </c>
      <c r="F537" t="s">
        <v>1925</v>
      </c>
      <c r="G537" t="s">
        <v>3608</v>
      </c>
      <c r="H537" t="s">
        <v>621</v>
      </c>
      <c r="I537" t="s">
        <v>3500</v>
      </c>
    </row>
    <row r="538" spans="1:9">
      <c r="A538" s="174" t="s">
        <v>3613</v>
      </c>
      <c r="B538" t="s">
        <v>1685</v>
      </c>
      <c r="C538" t="s">
        <v>2025</v>
      </c>
      <c r="D538" t="s">
        <v>1869</v>
      </c>
      <c r="E538" t="s">
        <v>2006</v>
      </c>
      <c r="F538" t="s">
        <v>2026</v>
      </c>
      <c r="G538" t="s">
        <v>3608</v>
      </c>
      <c r="H538" t="s">
        <v>2006</v>
      </c>
      <c r="I538" t="s">
        <v>3500</v>
      </c>
    </row>
    <row r="539" spans="1:9">
      <c r="A539" s="174" t="s">
        <v>3613</v>
      </c>
      <c r="B539" t="s">
        <v>1685</v>
      </c>
      <c r="C539" t="s">
        <v>2027</v>
      </c>
      <c r="D539" t="s">
        <v>1923</v>
      </c>
      <c r="E539" t="s">
        <v>120</v>
      </c>
      <c r="F539" t="s">
        <v>2028</v>
      </c>
      <c r="G539" t="s">
        <v>3608</v>
      </c>
      <c r="H539" t="s">
        <v>120</v>
      </c>
      <c r="I539" t="s">
        <v>3500</v>
      </c>
    </row>
    <row r="540" spans="1:9">
      <c r="A540" s="174" t="s">
        <v>3613</v>
      </c>
      <c r="B540" t="s">
        <v>1685</v>
      </c>
      <c r="C540" t="s">
        <v>2029</v>
      </c>
      <c r="D540" t="s">
        <v>1920</v>
      </c>
      <c r="E540" t="s">
        <v>120</v>
      </c>
      <c r="F540" t="s">
        <v>2030</v>
      </c>
      <c r="G540" t="s">
        <v>3608</v>
      </c>
      <c r="H540" t="s">
        <v>120</v>
      </c>
      <c r="I540" t="s">
        <v>3500</v>
      </c>
    </row>
    <row r="541" spans="1:9">
      <c r="A541" s="174" t="s">
        <v>3613</v>
      </c>
      <c r="B541" t="s">
        <v>1685</v>
      </c>
      <c r="C541" t="s">
        <v>2031</v>
      </c>
      <c r="D541" t="s">
        <v>2032</v>
      </c>
      <c r="E541" t="s">
        <v>120</v>
      </c>
      <c r="F541" t="s">
        <v>2033</v>
      </c>
      <c r="G541" t="s">
        <v>3608</v>
      </c>
      <c r="H541" t="s">
        <v>120</v>
      </c>
      <c r="I541" t="s">
        <v>3500</v>
      </c>
    </row>
    <row r="542" spans="1:9">
      <c r="A542" s="174" t="s">
        <v>3613</v>
      </c>
      <c r="B542" t="s">
        <v>1685</v>
      </c>
      <c r="C542" t="s">
        <v>1874</v>
      </c>
      <c r="E542" t="s">
        <v>1845</v>
      </c>
      <c r="G542" t="s">
        <v>3633</v>
      </c>
      <c r="H542" t="s">
        <v>2163</v>
      </c>
      <c r="I542" t="s">
        <v>3500</v>
      </c>
    </row>
    <row r="543" spans="1:9">
      <c r="A543" s="174" t="s">
        <v>3613</v>
      </c>
      <c r="B543" t="s">
        <v>1689</v>
      </c>
      <c r="C543" t="s">
        <v>1927</v>
      </c>
      <c r="D543" t="s">
        <v>1928</v>
      </c>
      <c r="E543" t="s">
        <v>621</v>
      </c>
      <c r="G543" t="s">
        <v>3608</v>
      </c>
      <c r="H543" t="s">
        <v>621</v>
      </c>
      <c r="I543" t="s">
        <v>3504</v>
      </c>
    </row>
    <row r="544" spans="1:9">
      <c r="A544" s="174" t="s">
        <v>3613</v>
      </c>
      <c r="B544" t="s">
        <v>1689</v>
      </c>
      <c r="C544" t="s">
        <v>2035</v>
      </c>
      <c r="D544" t="s">
        <v>1923</v>
      </c>
      <c r="E544" t="s">
        <v>120</v>
      </c>
      <c r="F544" t="s">
        <v>2036</v>
      </c>
      <c r="G544" t="s">
        <v>3608</v>
      </c>
      <c r="H544" t="s">
        <v>120</v>
      </c>
      <c r="I544" t="s">
        <v>3504</v>
      </c>
    </row>
    <row r="545" spans="1:9">
      <c r="A545" s="174" t="s">
        <v>3613</v>
      </c>
      <c r="B545" t="s">
        <v>1689</v>
      </c>
      <c r="C545" t="s">
        <v>2037</v>
      </c>
      <c r="D545" t="s">
        <v>1923</v>
      </c>
      <c r="E545" t="s">
        <v>120</v>
      </c>
      <c r="G545" t="s">
        <v>3608</v>
      </c>
      <c r="H545" t="s">
        <v>120</v>
      </c>
      <c r="I545" t="s">
        <v>3504</v>
      </c>
    </row>
    <row r="546" spans="1:9">
      <c r="A546" s="174" t="s">
        <v>3613</v>
      </c>
      <c r="B546" t="s">
        <v>1689</v>
      </c>
      <c r="C546" t="s">
        <v>2038</v>
      </c>
      <c r="D546" t="s">
        <v>2039</v>
      </c>
      <c r="E546" t="s">
        <v>120</v>
      </c>
      <c r="F546" t="s">
        <v>2040</v>
      </c>
      <c r="G546" t="s">
        <v>3608</v>
      </c>
      <c r="H546" t="s">
        <v>120</v>
      </c>
      <c r="I546" t="s">
        <v>3504</v>
      </c>
    </row>
    <row r="547" spans="1:9">
      <c r="A547" s="174" t="s">
        <v>3613</v>
      </c>
      <c r="B547" t="s">
        <v>1689</v>
      </c>
      <c r="C547" t="s">
        <v>2041</v>
      </c>
      <c r="D547" t="s">
        <v>1928</v>
      </c>
      <c r="E547" t="s">
        <v>120</v>
      </c>
      <c r="F547" t="s">
        <v>2036</v>
      </c>
      <c r="G547" t="s">
        <v>3608</v>
      </c>
      <c r="H547" t="s">
        <v>120</v>
      </c>
      <c r="I547" t="s">
        <v>3504</v>
      </c>
    </row>
    <row r="548" spans="1:9">
      <c r="A548" s="174" t="s">
        <v>3613</v>
      </c>
      <c r="B548" t="s">
        <v>1689</v>
      </c>
      <c r="C548" t="s">
        <v>2042</v>
      </c>
      <c r="D548" t="s">
        <v>1928</v>
      </c>
      <c r="E548" t="s">
        <v>120</v>
      </c>
      <c r="F548" t="s">
        <v>2043</v>
      </c>
      <c r="G548" t="s">
        <v>3608</v>
      </c>
      <c r="H548" t="s">
        <v>120</v>
      </c>
      <c r="I548" t="s">
        <v>3504</v>
      </c>
    </row>
    <row r="549" spans="1:9">
      <c r="A549" s="174" t="s">
        <v>3613</v>
      </c>
      <c r="B549" t="s">
        <v>1689</v>
      </c>
      <c r="C549" t="s">
        <v>2044</v>
      </c>
      <c r="D549" t="s">
        <v>2045</v>
      </c>
      <c r="E549" t="s">
        <v>2006</v>
      </c>
      <c r="G549" t="s">
        <v>3608</v>
      </c>
      <c r="H549" t="s">
        <v>2006</v>
      </c>
      <c r="I549" t="s">
        <v>3504</v>
      </c>
    </row>
    <row r="550" spans="1:9">
      <c r="A550" s="174" t="s">
        <v>3613</v>
      </c>
      <c r="B550" t="s">
        <v>1689</v>
      </c>
      <c r="C550" t="s">
        <v>1929</v>
      </c>
      <c r="D550" t="s">
        <v>1923</v>
      </c>
      <c r="E550" t="s">
        <v>1930</v>
      </c>
      <c r="F550" t="s">
        <v>1932</v>
      </c>
      <c r="G550" t="s">
        <v>3608</v>
      </c>
      <c r="H550" t="s">
        <v>2173</v>
      </c>
      <c r="I550" t="s">
        <v>3504</v>
      </c>
    </row>
    <row r="551" spans="1:9">
      <c r="A551" s="174" t="s">
        <v>3613</v>
      </c>
      <c r="B551" t="s">
        <v>1689</v>
      </c>
      <c r="C551" t="s">
        <v>2048</v>
      </c>
      <c r="D551" t="s">
        <v>2045</v>
      </c>
      <c r="E551" t="s">
        <v>2049</v>
      </c>
      <c r="G551" t="s">
        <v>3608</v>
      </c>
      <c r="H551" t="s">
        <v>120</v>
      </c>
      <c r="I551" t="s">
        <v>3504</v>
      </c>
    </row>
    <row r="552" spans="1:9">
      <c r="A552" s="174" t="s">
        <v>3613</v>
      </c>
      <c r="B552" t="s">
        <v>1689</v>
      </c>
      <c r="C552" t="s">
        <v>1933</v>
      </c>
      <c r="E552" t="s">
        <v>621</v>
      </c>
      <c r="F552" t="s">
        <v>1877</v>
      </c>
      <c r="G552" t="s">
        <v>3608</v>
      </c>
      <c r="H552" t="s">
        <v>621</v>
      </c>
      <c r="I552" t="s">
        <v>3504</v>
      </c>
    </row>
    <row r="553" spans="1:9">
      <c r="A553" s="174" t="s">
        <v>3613</v>
      </c>
      <c r="B553" t="s">
        <v>1689</v>
      </c>
      <c r="C553" t="s">
        <v>2050</v>
      </c>
      <c r="D553" t="s">
        <v>1879</v>
      </c>
      <c r="E553" t="s">
        <v>120</v>
      </c>
      <c r="F553" t="s">
        <v>2051</v>
      </c>
      <c r="G553" t="s">
        <v>3608</v>
      </c>
      <c r="H553" t="s">
        <v>120</v>
      </c>
      <c r="I553" t="s">
        <v>3504</v>
      </c>
    </row>
    <row r="554" spans="1:9">
      <c r="A554" s="174" t="s">
        <v>3613</v>
      </c>
      <c r="B554" t="s">
        <v>1689</v>
      </c>
      <c r="C554" t="s">
        <v>1878</v>
      </c>
      <c r="D554" t="s">
        <v>1879</v>
      </c>
      <c r="E554" t="s">
        <v>1880</v>
      </c>
      <c r="G554" t="s">
        <v>3633</v>
      </c>
      <c r="H554" t="s">
        <v>1934</v>
      </c>
      <c r="I554" t="s">
        <v>3504</v>
      </c>
    </row>
    <row r="555" spans="1:9">
      <c r="A555" s="174" t="s">
        <v>3613</v>
      </c>
      <c r="B555" t="s">
        <v>1692</v>
      </c>
      <c r="C555" t="s">
        <v>1936</v>
      </c>
      <c r="E555" t="s">
        <v>621</v>
      </c>
      <c r="G555" t="s">
        <v>3608</v>
      </c>
      <c r="H555" t="s">
        <v>621</v>
      </c>
      <c r="I555" t="s">
        <v>3508</v>
      </c>
    </row>
    <row r="556" spans="1:9">
      <c r="A556" s="174" t="s">
        <v>3613</v>
      </c>
      <c r="B556" t="s">
        <v>1692</v>
      </c>
      <c r="C556" t="s">
        <v>2053</v>
      </c>
      <c r="D556" t="s">
        <v>2054</v>
      </c>
      <c r="E556" t="s">
        <v>120</v>
      </c>
      <c r="G556" t="s">
        <v>3608</v>
      </c>
      <c r="H556" t="s">
        <v>120</v>
      </c>
      <c r="I556" t="s">
        <v>3508</v>
      </c>
    </row>
    <row r="557" spans="1:9">
      <c r="A557" s="174" t="s">
        <v>3613</v>
      </c>
      <c r="B557" t="s">
        <v>1692</v>
      </c>
      <c r="C557" t="s">
        <v>2055</v>
      </c>
      <c r="D557" t="s">
        <v>2054</v>
      </c>
      <c r="E557" t="s">
        <v>2006</v>
      </c>
      <c r="F557" t="s">
        <v>2056</v>
      </c>
      <c r="G557" t="s">
        <v>3608</v>
      </c>
      <c r="H557" t="s">
        <v>2006</v>
      </c>
      <c r="I557" t="s">
        <v>3508</v>
      </c>
    </row>
    <row r="558" spans="1:9">
      <c r="A558" s="174" t="s">
        <v>3613</v>
      </c>
      <c r="B558" t="s">
        <v>1692</v>
      </c>
      <c r="C558" t="s">
        <v>2057</v>
      </c>
      <c r="D558" t="s">
        <v>2058</v>
      </c>
      <c r="E558" t="s">
        <v>2059</v>
      </c>
      <c r="G558" t="s">
        <v>3608</v>
      </c>
      <c r="H558" t="s">
        <v>120</v>
      </c>
      <c r="I558" t="s">
        <v>3508</v>
      </c>
    </row>
    <row r="559" spans="1:9">
      <c r="A559" s="174" t="s">
        <v>3613</v>
      </c>
      <c r="B559" t="s">
        <v>1692</v>
      </c>
      <c r="C559" t="s">
        <v>1937</v>
      </c>
      <c r="D559" t="s">
        <v>1938</v>
      </c>
      <c r="E559" t="s">
        <v>1939</v>
      </c>
      <c r="F559" t="s">
        <v>1941</v>
      </c>
      <c r="G559" t="s">
        <v>3608</v>
      </c>
      <c r="H559" t="s">
        <v>2175</v>
      </c>
      <c r="I559" t="s">
        <v>3508</v>
      </c>
    </row>
    <row r="560" spans="1:9">
      <c r="A560" s="174" t="s">
        <v>3613</v>
      </c>
      <c r="B560" t="s">
        <v>1692</v>
      </c>
      <c r="C560" t="s">
        <v>2061</v>
      </c>
      <c r="D560" t="s">
        <v>1938</v>
      </c>
      <c r="E560" t="s">
        <v>1977</v>
      </c>
      <c r="F560" t="s">
        <v>2062</v>
      </c>
      <c r="G560" t="s">
        <v>3608</v>
      </c>
      <c r="H560" t="s">
        <v>120</v>
      </c>
      <c r="I560" t="s">
        <v>3508</v>
      </c>
    </row>
    <row r="561" spans="1:9">
      <c r="A561" s="174" t="s">
        <v>3613</v>
      </c>
      <c r="B561" t="s">
        <v>1692</v>
      </c>
      <c r="C561" t="s">
        <v>2063</v>
      </c>
      <c r="D561" t="s">
        <v>2054</v>
      </c>
      <c r="E561" t="s">
        <v>2064</v>
      </c>
      <c r="G561" t="s">
        <v>3608</v>
      </c>
      <c r="H561" t="s">
        <v>120</v>
      </c>
      <c r="I561" t="s">
        <v>3508</v>
      </c>
    </row>
    <row r="562" spans="1:9">
      <c r="A562" s="174" t="s">
        <v>3613</v>
      </c>
      <c r="B562" t="s">
        <v>1692</v>
      </c>
      <c r="C562" t="s">
        <v>2065</v>
      </c>
      <c r="D562" t="s">
        <v>2054</v>
      </c>
      <c r="E562" t="s">
        <v>2066</v>
      </c>
      <c r="F562" t="s">
        <v>2067</v>
      </c>
      <c r="G562" t="s">
        <v>3608</v>
      </c>
      <c r="H562" t="s">
        <v>120</v>
      </c>
      <c r="I562" t="s">
        <v>3508</v>
      </c>
    </row>
    <row r="563" spans="1:9">
      <c r="A563" s="174" t="s">
        <v>3613</v>
      </c>
      <c r="B563" t="s">
        <v>1692</v>
      </c>
      <c r="C563" t="s">
        <v>2068</v>
      </c>
      <c r="D563" t="s">
        <v>2054</v>
      </c>
      <c r="E563" t="s">
        <v>2069</v>
      </c>
      <c r="G563" t="s">
        <v>3608</v>
      </c>
      <c r="H563" t="s">
        <v>120</v>
      </c>
      <c r="I563" t="s">
        <v>3508</v>
      </c>
    </row>
    <row r="564" spans="1:9">
      <c r="A564" s="174" t="s">
        <v>3613</v>
      </c>
      <c r="B564" t="s">
        <v>1694</v>
      </c>
      <c r="C564" t="s">
        <v>1943</v>
      </c>
      <c r="D564" t="s">
        <v>1886</v>
      </c>
      <c r="E564" t="s">
        <v>1944</v>
      </c>
      <c r="F564" t="s">
        <v>1945</v>
      </c>
      <c r="G564" t="s">
        <v>3608</v>
      </c>
      <c r="H564" t="s">
        <v>1565</v>
      </c>
      <c r="I564" t="s">
        <v>3512</v>
      </c>
    </row>
    <row r="565" spans="1:9">
      <c r="A565" s="174" t="s">
        <v>3613</v>
      </c>
      <c r="B565" t="s">
        <v>1694</v>
      </c>
      <c r="C565" t="s">
        <v>2071</v>
      </c>
      <c r="D565" t="s">
        <v>1879</v>
      </c>
      <c r="E565" t="s">
        <v>2072</v>
      </c>
      <c r="F565" t="s">
        <v>2073</v>
      </c>
      <c r="G565" t="s">
        <v>3608</v>
      </c>
      <c r="H565" t="s">
        <v>120</v>
      </c>
      <c r="I565" t="s">
        <v>3512</v>
      </c>
    </row>
    <row r="566" spans="1:9">
      <c r="A566" s="174" t="s">
        <v>3613</v>
      </c>
      <c r="B566" t="s">
        <v>1694</v>
      </c>
      <c r="C566" t="s">
        <v>2074</v>
      </c>
      <c r="D566" t="s">
        <v>2075</v>
      </c>
      <c r="E566" t="s">
        <v>2076</v>
      </c>
      <c r="F566" t="s">
        <v>2077</v>
      </c>
      <c r="G566" t="s">
        <v>3608</v>
      </c>
      <c r="H566" t="s">
        <v>120</v>
      </c>
      <c r="I566" t="s">
        <v>3512</v>
      </c>
    </row>
    <row r="567" spans="1:9">
      <c r="A567" s="174" t="s">
        <v>3613</v>
      </c>
      <c r="B567" t="s">
        <v>1694</v>
      </c>
      <c r="C567" t="s">
        <v>2078</v>
      </c>
      <c r="D567" t="s">
        <v>1886</v>
      </c>
      <c r="E567" t="s">
        <v>120</v>
      </c>
      <c r="F567" t="s">
        <v>2079</v>
      </c>
      <c r="G567" t="s">
        <v>3608</v>
      </c>
      <c r="H567" t="s">
        <v>120</v>
      </c>
      <c r="I567" t="s">
        <v>3512</v>
      </c>
    </row>
    <row r="568" spans="1:9">
      <c r="A568" s="174" t="s">
        <v>3613</v>
      </c>
      <c r="B568" t="s">
        <v>1694</v>
      </c>
      <c r="C568" t="s">
        <v>1888</v>
      </c>
      <c r="E568" t="s">
        <v>1845</v>
      </c>
      <c r="G568" t="s">
        <v>3633</v>
      </c>
      <c r="H568" t="s">
        <v>2163</v>
      </c>
      <c r="I568" t="s">
        <v>3512</v>
      </c>
    </row>
    <row r="569" spans="1:9">
      <c r="A569" s="174" t="s">
        <v>3613</v>
      </c>
      <c r="B569" t="s">
        <v>1694</v>
      </c>
      <c r="C569" t="s">
        <v>2080</v>
      </c>
      <c r="E569" t="s">
        <v>120</v>
      </c>
      <c r="G569" t="s">
        <v>3608</v>
      </c>
      <c r="H569" t="s">
        <v>120</v>
      </c>
      <c r="I569" t="s">
        <v>3512</v>
      </c>
    </row>
    <row r="570" spans="1:9">
      <c r="A570" s="174" t="s">
        <v>3613</v>
      </c>
      <c r="B570" t="s">
        <v>1694</v>
      </c>
      <c r="C570" t="s">
        <v>2081</v>
      </c>
      <c r="D570" t="s">
        <v>1886</v>
      </c>
      <c r="E570" t="s">
        <v>2082</v>
      </c>
      <c r="F570" t="s">
        <v>2083</v>
      </c>
      <c r="G570" t="s">
        <v>3608</v>
      </c>
      <c r="H570" t="s">
        <v>2082</v>
      </c>
      <c r="I570" t="s">
        <v>3512</v>
      </c>
    </row>
    <row r="571" spans="1:9">
      <c r="A571" s="174" t="s">
        <v>3613</v>
      </c>
      <c r="B571" t="s">
        <v>3391</v>
      </c>
      <c r="C571" t="s">
        <v>1890</v>
      </c>
      <c r="E571" t="s">
        <v>1845</v>
      </c>
      <c r="F571" t="s">
        <v>1891</v>
      </c>
      <c r="G571" t="s">
        <v>3633</v>
      </c>
      <c r="H571" t="s">
        <v>2163</v>
      </c>
    </row>
    <row r="572" spans="1:9">
      <c r="A572" s="174" t="s">
        <v>3613</v>
      </c>
      <c r="B572" t="s">
        <v>3391</v>
      </c>
      <c r="C572" t="s">
        <v>2085</v>
      </c>
      <c r="D572" t="s">
        <v>2086</v>
      </c>
      <c r="E572" t="s">
        <v>2087</v>
      </c>
      <c r="F572" t="s">
        <v>1953</v>
      </c>
      <c r="G572" t="s">
        <v>3608</v>
      </c>
      <c r="H572" t="s">
        <v>120</v>
      </c>
    </row>
    <row r="573" spans="1:9">
      <c r="A573" s="174" t="s">
        <v>3613</v>
      </c>
      <c r="B573" t="s">
        <v>3391</v>
      </c>
      <c r="C573" t="s">
        <v>1947</v>
      </c>
      <c r="D573" t="s">
        <v>1948</v>
      </c>
      <c r="E573" t="s">
        <v>621</v>
      </c>
      <c r="F573" t="s">
        <v>1949</v>
      </c>
      <c r="G573" t="s">
        <v>3608</v>
      </c>
      <c r="H573" t="s">
        <v>621</v>
      </c>
    </row>
    <row r="574" spans="1:9">
      <c r="A574" s="174" t="s">
        <v>3613</v>
      </c>
      <c r="B574" t="s">
        <v>3391</v>
      </c>
      <c r="C574" t="s">
        <v>2088</v>
      </c>
      <c r="D574" t="s">
        <v>1948</v>
      </c>
      <c r="E574" t="s">
        <v>120</v>
      </c>
      <c r="F574" t="s">
        <v>2089</v>
      </c>
      <c r="G574" t="s">
        <v>3608</v>
      </c>
      <c r="H574" t="s">
        <v>120</v>
      </c>
    </row>
    <row r="575" spans="1:9">
      <c r="A575" s="174" t="s">
        <v>3613</v>
      </c>
      <c r="B575" t="s">
        <v>3391</v>
      </c>
      <c r="C575" t="s">
        <v>2090</v>
      </c>
      <c r="D575" t="s">
        <v>2086</v>
      </c>
      <c r="E575" t="s">
        <v>120</v>
      </c>
      <c r="F575" t="s">
        <v>2089</v>
      </c>
      <c r="G575" t="s">
        <v>3608</v>
      </c>
      <c r="H575" t="s">
        <v>120</v>
      </c>
    </row>
    <row r="576" spans="1:9">
      <c r="A576" s="174" t="s">
        <v>3613</v>
      </c>
      <c r="B576" t="s">
        <v>3391</v>
      </c>
      <c r="C576" t="s">
        <v>2091</v>
      </c>
      <c r="D576" t="s">
        <v>2092</v>
      </c>
      <c r="E576" t="s">
        <v>2006</v>
      </c>
      <c r="F576" t="s">
        <v>2093</v>
      </c>
      <c r="G576" t="s">
        <v>3608</v>
      </c>
      <c r="H576" t="s">
        <v>2006</v>
      </c>
    </row>
    <row r="577" spans="1:9">
      <c r="A577" s="174" t="s">
        <v>3613</v>
      </c>
      <c r="B577" t="s">
        <v>3391</v>
      </c>
      <c r="C577" t="s">
        <v>2094</v>
      </c>
      <c r="D577" t="s">
        <v>2095</v>
      </c>
      <c r="E577" t="s">
        <v>2059</v>
      </c>
      <c r="F577" t="s">
        <v>2096</v>
      </c>
      <c r="G577" t="s">
        <v>3608</v>
      </c>
      <c r="H577" t="s">
        <v>120</v>
      </c>
    </row>
    <row r="578" spans="1:9">
      <c r="A578" s="174" t="s">
        <v>3613</v>
      </c>
      <c r="B578" t="s">
        <v>3391</v>
      </c>
      <c r="C578" t="s">
        <v>1950</v>
      </c>
      <c r="D578" t="s">
        <v>1951</v>
      </c>
      <c r="E578" t="s">
        <v>1952</v>
      </c>
      <c r="F578" t="s">
        <v>1953</v>
      </c>
      <c r="G578" t="s">
        <v>3608</v>
      </c>
      <c r="H578" t="s">
        <v>1952</v>
      </c>
    </row>
    <row r="579" spans="1:9">
      <c r="A579" s="174" t="s">
        <v>3614</v>
      </c>
      <c r="B579" t="s">
        <v>1670</v>
      </c>
      <c r="C579" t="s">
        <v>1897</v>
      </c>
      <c r="E579" t="s">
        <v>1396</v>
      </c>
      <c r="G579" t="s">
        <v>3608</v>
      </c>
      <c r="H579" t="s">
        <v>1396</v>
      </c>
      <c r="I579" t="s">
        <v>3472</v>
      </c>
    </row>
    <row r="580" spans="1:9">
      <c r="A580" s="174" t="s">
        <v>3614</v>
      </c>
      <c r="B580" t="s">
        <v>1670</v>
      </c>
      <c r="C580" t="s">
        <v>1898</v>
      </c>
      <c r="E580" t="s">
        <v>1899</v>
      </c>
      <c r="G580" t="s">
        <v>3608</v>
      </c>
      <c r="H580" t="s">
        <v>1396</v>
      </c>
      <c r="I580" t="s">
        <v>3472</v>
      </c>
    </row>
    <row r="581" spans="1:9">
      <c r="A581" s="174" t="s">
        <v>3614</v>
      </c>
      <c r="B581" t="s">
        <v>1689</v>
      </c>
      <c r="C581" t="s">
        <v>1929</v>
      </c>
      <c r="D581" t="s">
        <v>1923</v>
      </c>
      <c r="E581" t="s">
        <v>1930</v>
      </c>
      <c r="F581" t="s">
        <v>1932</v>
      </c>
      <c r="G581" t="s">
        <v>3608</v>
      </c>
      <c r="H581" t="s">
        <v>2181</v>
      </c>
      <c r="I581" t="s">
        <v>3504</v>
      </c>
    </row>
    <row r="582" spans="1:9">
      <c r="A582" s="174" t="s">
        <v>3614</v>
      </c>
      <c r="B582" t="s">
        <v>1692</v>
      </c>
      <c r="C582" t="s">
        <v>1937</v>
      </c>
      <c r="D582" t="s">
        <v>1938</v>
      </c>
      <c r="E582" t="s">
        <v>1939</v>
      </c>
      <c r="F582" t="s">
        <v>1941</v>
      </c>
      <c r="G582" t="s">
        <v>3608</v>
      </c>
      <c r="H582" t="s">
        <v>2183</v>
      </c>
      <c r="I582" t="s">
        <v>3508</v>
      </c>
    </row>
    <row r="583" spans="1:9">
      <c r="A583" s="174" t="s">
        <v>3614</v>
      </c>
      <c r="B583" t="s">
        <v>3391</v>
      </c>
      <c r="C583" t="s">
        <v>1950</v>
      </c>
      <c r="D583" t="s">
        <v>1951</v>
      </c>
      <c r="E583" t="s">
        <v>1952</v>
      </c>
      <c r="F583" t="s">
        <v>1953</v>
      </c>
      <c r="G583" t="s">
        <v>3608</v>
      </c>
      <c r="H583" t="s">
        <v>2185</v>
      </c>
    </row>
    <row r="584" spans="1:9">
      <c r="A584" s="174" t="s">
        <v>3615</v>
      </c>
      <c r="B584" t="s">
        <v>1670</v>
      </c>
      <c r="C584" t="s">
        <v>1831</v>
      </c>
      <c r="D584" t="s">
        <v>1832</v>
      </c>
      <c r="E584" t="s">
        <v>1833</v>
      </c>
      <c r="F584" t="s">
        <v>1836</v>
      </c>
      <c r="G584" t="s">
        <v>3634</v>
      </c>
      <c r="H584" t="s">
        <v>1835</v>
      </c>
      <c r="I584" t="s">
        <v>3472</v>
      </c>
    </row>
    <row r="585" spans="1:9">
      <c r="A585" s="174" t="s">
        <v>3615</v>
      </c>
      <c r="B585" t="s">
        <v>1670</v>
      </c>
      <c r="C585" t="s">
        <v>1837</v>
      </c>
      <c r="D585" t="s">
        <v>1838</v>
      </c>
      <c r="E585" t="s">
        <v>1833</v>
      </c>
      <c r="G585" t="s">
        <v>3634</v>
      </c>
      <c r="H585" t="s">
        <v>1835</v>
      </c>
      <c r="I585" t="s">
        <v>3472</v>
      </c>
    </row>
    <row r="586" spans="1:9">
      <c r="A586" s="174" t="s">
        <v>3615</v>
      </c>
      <c r="B586" t="s">
        <v>1670</v>
      </c>
      <c r="C586" t="s">
        <v>1840</v>
      </c>
      <c r="D586" t="s">
        <v>1838</v>
      </c>
      <c r="E586" t="s">
        <v>1833</v>
      </c>
      <c r="G586" t="s">
        <v>3634</v>
      </c>
      <c r="H586" t="s">
        <v>1835</v>
      </c>
      <c r="I586" t="s">
        <v>3472</v>
      </c>
    </row>
    <row r="587" spans="1:9">
      <c r="A587" s="174" t="s">
        <v>3615</v>
      </c>
      <c r="B587" t="s">
        <v>1670</v>
      </c>
      <c r="C587" t="s">
        <v>1841</v>
      </c>
      <c r="D587" t="s">
        <v>1842</v>
      </c>
      <c r="E587" t="s">
        <v>1833</v>
      </c>
      <c r="G587" t="s">
        <v>3634</v>
      </c>
      <c r="H587" t="s">
        <v>1835</v>
      </c>
      <c r="I587" t="s">
        <v>3472</v>
      </c>
    </row>
    <row r="588" spans="1:9">
      <c r="A588" s="174" t="s">
        <v>3615</v>
      </c>
      <c r="B588" t="s">
        <v>1672</v>
      </c>
      <c r="C588" t="s">
        <v>1844</v>
      </c>
      <c r="E588" t="s">
        <v>1845</v>
      </c>
      <c r="F588" t="s">
        <v>1847</v>
      </c>
      <c r="G588" t="s">
        <v>3634</v>
      </c>
      <c r="H588" t="s">
        <v>1846</v>
      </c>
      <c r="I588" t="s">
        <v>3476</v>
      </c>
    </row>
    <row r="589" spans="1:9">
      <c r="A589" s="174" t="s">
        <v>3615</v>
      </c>
      <c r="B589" t="s">
        <v>1679</v>
      </c>
      <c r="C589" t="s">
        <v>1849</v>
      </c>
      <c r="D589" t="s">
        <v>1850</v>
      </c>
      <c r="E589" t="s">
        <v>1851</v>
      </c>
      <c r="G589" t="s">
        <v>3634</v>
      </c>
      <c r="H589" t="s">
        <v>1846</v>
      </c>
      <c r="I589" t="s">
        <v>3488</v>
      </c>
    </row>
    <row r="590" spans="1:9">
      <c r="A590" s="174" t="s">
        <v>3615</v>
      </c>
      <c r="B590" t="s">
        <v>1679</v>
      </c>
      <c r="C590" t="s">
        <v>1852</v>
      </c>
      <c r="D590" t="s">
        <v>1850</v>
      </c>
      <c r="E590" t="s">
        <v>1845</v>
      </c>
      <c r="G590" t="s">
        <v>3634</v>
      </c>
      <c r="H590" t="s">
        <v>1846</v>
      </c>
      <c r="I590" t="s">
        <v>3488</v>
      </c>
    </row>
    <row r="591" spans="1:9">
      <c r="A591" s="174" t="s">
        <v>3615</v>
      </c>
      <c r="B591" t="s">
        <v>1679</v>
      </c>
      <c r="C591" t="s">
        <v>1853</v>
      </c>
      <c r="D591" t="s">
        <v>1850</v>
      </c>
      <c r="E591" t="s">
        <v>1845</v>
      </c>
      <c r="G591" t="s">
        <v>3634</v>
      </c>
      <c r="H591" t="s">
        <v>1846</v>
      </c>
      <c r="I591" t="s">
        <v>3488</v>
      </c>
    </row>
    <row r="592" spans="1:9">
      <c r="A592" s="174" t="s">
        <v>3615</v>
      </c>
      <c r="B592" t="s">
        <v>1679</v>
      </c>
      <c r="C592" t="s">
        <v>1854</v>
      </c>
      <c r="D592" t="s">
        <v>1855</v>
      </c>
      <c r="E592" t="s">
        <v>1845</v>
      </c>
      <c r="G592" t="s">
        <v>3634</v>
      </c>
      <c r="H592" t="s">
        <v>1846</v>
      </c>
      <c r="I592" t="s">
        <v>3488</v>
      </c>
    </row>
    <row r="593" spans="1:9">
      <c r="A593" s="174" t="s">
        <v>3615</v>
      </c>
      <c r="B593" t="s">
        <v>1679</v>
      </c>
      <c r="C593" t="s">
        <v>1856</v>
      </c>
      <c r="E593" t="s">
        <v>1845</v>
      </c>
      <c r="G593" t="s">
        <v>3634</v>
      </c>
      <c r="H593" t="s">
        <v>1846</v>
      </c>
      <c r="I593" t="s">
        <v>3488</v>
      </c>
    </row>
    <row r="594" spans="1:9">
      <c r="A594" s="174" t="s">
        <v>3615</v>
      </c>
      <c r="B594" t="s">
        <v>1679</v>
      </c>
      <c r="C594" t="s">
        <v>1857</v>
      </c>
      <c r="E594" t="s">
        <v>1845</v>
      </c>
      <c r="G594" t="s">
        <v>3634</v>
      </c>
      <c r="H594" t="s">
        <v>1846</v>
      </c>
      <c r="I594" t="s">
        <v>3488</v>
      </c>
    </row>
    <row r="595" spans="1:9">
      <c r="A595" s="174" t="s">
        <v>3615</v>
      </c>
      <c r="B595" t="s">
        <v>1679</v>
      </c>
      <c r="C595" t="s">
        <v>1858</v>
      </c>
      <c r="E595" t="s">
        <v>1845</v>
      </c>
      <c r="G595" t="s">
        <v>3634</v>
      </c>
      <c r="H595" t="s">
        <v>1846</v>
      </c>
      <c r="I595" t="s">
        <v>3488</v>
      </c>
    </row>
    <row r="596" spans="1:9">
      <c r="A596" s="174" t="s">
        <v>3615</v>
      </c>
      <c r="B596" t="s">
        <v>1680</v>
      </c>
      <c r="C596" t="s">
        <v>1860</v>
      </c>
      <c r="E596" t="s">
        <v>1861</v>
      </c>
      <c r="G596" t="s">
        <v>3608</v>
      </c>
      <c r="H596" t="s">
        <v>1862</v>
      </c>
      <c r="I596" t="s">
        <v>3490</v>
      </c>
    </row>
    <row r="597" spans="1:9">
      <c r="A597" s="174" t="s">
        <v>3615</v>
      </c>
      <c r="B597" t="s">
        <v>1680</v>
      </c>
      <c r="C597" t="s">
        <v>1863</v>
      </c>
      <c r="E597" t="s">
        <v>1845</v>
      </c>
      <c r="G597" t="s">
        <v>3634</v>
      </c>
      <c r="H597" t="s">
        <v>1846</v>
      </c>
      <c r="I597" t="s">
        <v>3490</v>
      </c>
    </row>
    <row r="598" spans="1:9">
      <c r="A598" s="174" t="s">
        <v>3615</v>
      </c>
      <c r="B598" t="s">
        <v>1680</v>
      </c>
      <c r="C598" t="s">
        <v>1864</v>
      </c>
      <c r="E598" t="s">
        <v>1845</v>
      </c>
      <c r="G598" t="s">
        <v>3634</v>
      </c>
      <c r="H598" t="s">
        <v>1846</v>
      </c>
      <c r="I598" t="s">
        <v>3490</v>
      </c>
    </row>
    <row r="599" spans="1:9">
      <c r="A599" s="174" t="s">
        <v>3615</v>
      </c>
      <c r="B599" t="s">
        <v>1682</v>
      </c>
      <c r="C599" t="s">
        <v>1866</v>
      </c>
      <c r="E599" t="s">
        <v>1845</v>
      </c>
      <c r="G599" t="s">
        <v>3634</v>
      </c>
      <c r="H599" t="s">
        <v>1846</v>
      </c>
      <c r="I599" t="s">
        <v>3492</v>
      </c>
    </row>
    <row r="600" spans="1:9">
      <c r="A600" s="174" t="s">
        <v>3615</v>
      </c>
      <c r="B600" t="s">
        <v>1685</v>
      </c>
      <c r="C600" t="s">
        <v>1868</v>
      </c>
      <c r="D600" t="s">
        <v>1869</v>
      </c>
      <c r="E600" t="s">
        <v>1833</v>
      </c>
      <c r="F600" t="s">
        <v>1870</v>
      </c>
      <c r="G600" t="s">
        <v>3634</v>
      </c>
      <c r="H600" t="s">
        <v>1835</v>
      </c>
      <c r="I600" t="s">
        <v>3500</v>
      </c>
    </row>
    <row r="601" spans="1:9">
      <c r="A601" s="174" t="s">
        <v>3615</v>
      </c>
      <c r="B601" t="s">
        <v>1685</v>
      </c>
      <c r="C601" t="s">
        <v>1871</v>
      </c>
      <c r="D601" t="s">
        <v>1872</v>
      </c>
      <c r="E601" t="s">
        <v>1833</v>
      </c>
      <c r="F601" t="s">
        <v>1873</v>
      </c>
      <c r="G601" t="s">
        <v>3634</v>
      </c>
      <c r="H601" t="s">
        <v>1835</v>
      </c>
      <c r="I601" t="s">
        <v>3500</v>
      </c>
    </row>
    <row r="602" spans="1:9">
      <c r="A602" s="174" t="s">
        <v>3615</v>
      </c>
      <c r="B602" t="s">
        <v>1685</v>
      </c>
      <c r="C602" t="s">
        <v>1874</v>
      </c>
      <c r="E602" t="s">
        <v>1845</v>
      </c>
      <c r="G602" t="s">
        <v>3634</v>
      </c>
      <c r="H602" t="s">
        <v>1846</v>
      </c>
      <c r="I602" t="s">
        <v>3500</v>
      </c>
    </row>
    <row r="603" spans="1:9">
      <c r="A603" s="174" t="s">
        <v>3615</v>
      </c>
      <c r="B603" t="s">
        <v>1689</v>
      </c>
      <c r="C603" t="s">
        <v>1876</v>
      </c>
      <c r="E603" t="s">
        <v>1833</v>
      </c>
      <c r="F603" t="s">
        <v>1877</v>
      </c>
      <c r="G603" t="s">
        <v>3634</v>
      </c>
      <c r="H603" t="s">
        <v>1835</v>
      </c>
      <c r="I603" t="s">
        <v>3504</v>
      </c>
    </row>
    <row r="604" spans="1:9">
      <c r="A604" s="174" t="s">
        <v>3615</v>
      </c>
      <c r="B604" t="s">
        <v>1689</v>
      </c>
      <c r="C604" t="s">
        <v>1878</v>
      </c>
      <c r="D604" t="s">
        <v>1879</v>
      </c>
      <c r="E604" t="s">
        <v>1880</v>
      </c>
      <c r="G604" t="s">
        <v>3634</v>
      </c>
      <c r="H604" t="s">
        <v>1881</v>
      </c>
      <c r="I604" t="s">
        <v>3504</v>
      </c>
    </row>
    <row r="605" spans="1:9">
      <c r="A605" s="174" t="s">
        <v>3615</v>
      </c>
      <c r="B605" t="s">
        <v>1694</v>
      </c>
      <c r="C605" t="s">
        <v>1883</v>
      </c>
      <c r="E605" t="s">
        <v>1833</v>
      </c>
      <c r="F605" t="s">
        <v>1884</v>
      </c>
      <c r="G605" t="s">
        <v>3634</v>
      </c>
      <c r="H605" t="s">
        <v>1835</v>
      </c>
      <c r="I605" t="s">
        <v>3512</v>
      </c>
    </row>
    <row r="606" spans="1:9">
      <c r="A606" s="174" t="s">
        <v>3615</v>
      </c>
      <c r="B606" t="s">
        <v>1694</v>
      </c>
      <c r="C606" t="s">
        <v>1885</v>
      </c>
      <c r="D606" t="s">
        <v>1886</v>
      </c>
      <c r="E606" t="s">
        <v>1833</v>
      </c>
      <c r="F606" t="s">
        <v>1887</v>
      </c>
      <c r="G606" t="s">
        <v>3634</v>
      </c>
      <c r="H606" t="s">
        <v>1835</v>
      </c>
      <c r="I606" t="s">
        <v>3512</v>
      </c>
    </row>
    <row r="607" spans="1:9">
      <c r="A607" s="174" t="s">
        <v>3615</v>
      </c>
      <c r="B607" t="s">
        <v>1694</v>
      </c>
      <c r="C607" t="s">
        <v>1888</v>
      </c>
      <c r="E607" t="s">
        <v>1845</v>
      </c>
      <c r="G607" t="s">
        <v>3634</v>
      </c>
      <c r="H607" t="s">
        <v>1846</v>
      </c>
      <c r="I607" t="s">
        <v>3512</v>
      </c>
    </row>
    <row r="608" spans="1:9">
      <c r="A608" s="174" t="s">
        <v>3615</v>
      </c>
      <c r="B608" t="s">
        <v>3391</v>
      </c>
      <c r="C608" t="s">
        <v>1890</v>
      </c>
      <c r="E608" t="s">
        <v>1845</v>
      </c>
      <c r="F608" t="s">
        <v>1891</v>
      </c>
      <c r="G608" t="s">
        <v>3634</v>
      </c>
      <c r="H608" t="s">
        <v>1846</v>
      </c>
    </row>
    <row r="609" spans="1:9">
      <c r="A609" s="174" t="s">
        <v>3616</v>
      </c>
      <c r="B609" t="s">
        <v>1670</v>
      </c>
      <c r="C609" t="s">
        <v>1893</v>
      </c>
      <c r="D609" t="s">
        <v>1894</v>
      </c>
      <c r="E609" t="s">
        <v>1565</v>
      </c>
      <c r="F609" t="s">
        <v>1896</v>
      </c>
      <c r="G609" t="s">
        <v>3608</v>
      </c>
      <c r="H609" t="s">
        <v>621</v>
      </c>
      <c r="I609" t="s">
        <v>3472</v>
      </c>
    </row>
    <row r="610" spans="1:9">
      <c r="A610" s="174" t="s">
        <v>3616</v>
      </c>
      <c r="B610" t="s">
        <v>1672</v>
      </c>
      <c r="C610" t="s">
        <v>1844</v>
      </c>
      <c r="E610" t="s">
        <v>1845</v>
      </c>
      <c r="F610" t="s">
        <v>1847</v>
      </c>
      <c r="G610" t="s">
        <v>3635</v>
      </c>
      <c r="H610" t="s">
        <v>1901</v>
      </c>
      <c r="I610" t="s">
        <v>3476</v>
      </c>
    </row>
    <row r="611" spans="1:9">
      <c r="A611" s="174" t="s">
        <v>3616</v>
      </c>
      <c r="B611" t="s">
        <v>1677</v>
      </c>
      <c r="C611" t="s">
        <v>1903</v>
      </c>
      <c r="E611" t="s">
        <v>621</v>
      </c>
      <c r="F611" t="s">
        <v>1904</v>
      </c>
      <c r="G611" t="s">
        <v>3608</v>
      </c>
      <c r="H611" t="s">
        <v>621</v>
      </c>
      <c r="I611" t="s">
        <v>3484</v>
      </c>
    </row>
    <row r="612" spans="1:9">
      <c r="A612" s="174" t="s">
        <v>3616</v>
      </c>
      <c r="B612" t="s">
        <v>1677</v>
      </c>
      <c r="C612" t="s">
        <v>1905</v>
      </c>
      <c r="D612" t="s">
        <v>1906</v>
      </c>
      <c r="E612" t="s">
        <v>621</v>
      </c>
      <c r="F612" t="s">
        <v>1907</v>
      </c>
      <c r="G612" t="s">
        <v>3608</v>
      </c>
      <c r="H612" t="s">
        <v>621</v>
      </c>
      <c r="I612" t="s">
        <v>3484</v>
      </c>
    </row>
    <row r="613" spans="1:9">
      <c r="A613" s="174" t="s">
        <v>3616</v>
      </c>
      <c r="B613" t="s">
        <v>1677</v>
      </c>
      <c r="C613" t="s">
        <v>1908</v>
      </c>
      <c r="D613" t="s">
        <v>1906</v>
      </c>
      <c r="E613" t="s">
        <v>1909</v>
      </c>
      <c r="F613" t="s">
        <v>1910</v>
      </c>
      <c r="G613" t="s">
        <v>3608</v>
      </c>
      <c r="H613" t="s">
        <v>621</v>
      </c>
      <c r="I613" t="s">
        <v>3484</v>
      </c>
    </row>
    <row r="614" spans="1:9">
      <c r="A614" s="174" t="s">
        <v>3616</v>
      </c>
      <c r="B614" t="s">
        <v>1679</v>
      </c>
      <c r="C614" t="s">
        <v>1849</v>
      </c>
      <c r="D614" t="s">
        <v>1850</v>
      </c>
      <c r="E614" t="s">
        <v>1851</v>
      </c>
      <c r="G614" t="s">
        <v>3635</v>
      </c>
      <c r="H614" t="s">
        <v>1901</v>
      </c>
      <c r="I614" t="s">
        <v>3488</v>
      </c>
    </row>
    <row r="615" spans="1:9">
      <c r="A615" s="174" t="s">
        <v>3616</v>
      </c>
      <c r="B615" t="s">
        <v>1679</v>
      </c>
      <c r="C615" t="s">
        <v>1852</v>
      </c>
      <c r="D615" t="s">
        <v>1850</v>
      </c>
      <c r="E615" t="s">
        <v>1845</v>
      </c>
      <c r="G615" t="s">
        <v>3635</v>
      </c>
      <c r="H615" t="s">
        <v>1901</v>
      </c>
      <c r="I615" t="s">
        <v>3488</v>
      </c>
    </row>
    <row r="616" spans="1:9">
      <c r="A616" s="174" t="s">
        <v>3616</v>
      </c>
      <c r="B616" t="s">
        <v>1679</v>
      </c>
      <c r="C616" t="s">
        <v>1853</v>
      </c>
      <c r="D616" t="s">
        <v>1850</v>
      </c>
      <c r="E616" t="s">
        <v>1845</v>
      </c>
      <c r="G616" t="s">
        <v>3635</v>
      </c>
      <c r="H616" t="s">
        <v>1901</v>
      </c>
      <c r="I616" t="s">
        <v>3488</v>
      </c>
    </row>
    <row r="617" spans="1:9">
      <c r="A617" s="174" t="s">
        <v>3616</v>
      </c>
      <c r="B617" t="s">
        <v>1679</v>
      </c>
      <c r="C617" t="s">
        <v>1854</v>
      </c>
      <c r="D617" t="s">
        <v>1855</v>
      </c>
      <c r="E617" t="s">
        <v>1845</v>
      </c>
      <c r="G617" t="s">
        <v>3635</v>
      </c>
      <c r="H617" t="s">
        <v>1901</v>
      </c>
      <c r="I617" t="s">
        <v>3488</v>
      </c>
    </row>
    <row r="618" spans="1:9">
      <c r="A618" s="174" t="s">
        <v>3616</v>
      </c>
      <c r="B618" t="s">
        <v>1679</v>
      </c>
      <c r="C618" t="s">
        <v>1856</v>
      </c>
      <c r="E618" t="s">
        <v>1845</v>
      </c>
      <c r="G618" t="s">
        <v>3635</v>
      </c>
      <c r="H618" t="s">
        <v>1901</v>
      </c>
      <c r="I618" t="s">
        <v>3488</v>
      </c>
    </row>
    <row r="619" spans="1:9">
      <c r="A619" s="174" t="s">
        <v>3616</v>
      </c>
      <c r="B619" t="s">
        <v>1679</v>
      </c>
      <c r="C619" t="s">
        <v>1857</v>
      </c>
      <c r="E619" t="s">
        <v>1845</v>
      </c>
      <c r="G619" t="s">
        <v>3635</v>
      </c>
      <c r="H619" t="s">
        <v>1901</v>
      </c>
      <c r="I619" t="s">
        <v>3488</v>
      </c>
    </row>
    <row r="620" spans="1:9">
      <c r="A620" s="174" t="s">
        <v>3616</v>
      </c>
      <c r="B620" t="s">
        <v>1679</v>
      </c>
      <c r="C620" t="s">
        <v>1858</v>
      </c>
      <c r="E620" t="s">
        <v>1845</v>
      </c>
      <c r="G620" t="s">
        <v>3635</v>
      </c>
      <c r="H620" t="s">
        <v>1901</v>
      </c>
      <c r="I620" t="s">
        <v>3488</v>
      </c>
    </row>
    <row r="621" spans="1:9">
      <c r="A621" s="174" t="s">
        <v>3616</v>
      </c>
      <c r="B621" t="s">
        <v>1680</v>
      </c>
      <c r="C621" t="s">
        <v>1863</v>
      </c>
      <c r="E621" t="s">
        <v>1845</v>
      </c>
      <c r="G621" t="s">
        <v>3635</v>
      </c>
      <c r="H621" t="s">
        <v>1901</v>
      </c>
      <c r="I621" t="s">
        <v>3490</v>
      </c>
    </row>
    <row r="622" spans="1:9">
      <c r="A622" s="174" t="s">
        <v>3616</v>
      </c>
      <c r="B622" t="s">
        <v>1680</v>
      </c>
      <c r="C622" t="s">
        <v>1864</v>
      </c>
      <c r="E622" t="s">
        <v>1845</v>
      </c>
      <c r="G622" t="s">
        <v>3635</v>
      </c>
      <c r="H622" t="s">
        <v>1901</v>
      </c>
      <c r="I622" t="s">
        <v>3490</v>
      </c>
    </row>
    <row r="623" spans="1:9">
      <c r="A623" s="174" t="s">
        <v>3616</v>
      </c>
      <c r="B623" t="s">
        <v>1680</v>
      </c>
      <c r="C623" t="s">
        <v>1913</v>
      </c>
      <c r="E623" t="s">
        <v>621</v>
      </c>
      <c r="F623" t="s">
        <v>1914</v>
      </c>
      <c r="G623" t="s">
        <v>3608</v>
      </c>
      <c r="H623" t="s">
        <v>621</v>
      </c>
      <c r="I623" t="s">
        <v>3490</v>
      </c>
    </row>
    <row r="624" spans="1:9">
      <c r="A624" s="174" t="s">
        <v>3616</v>
      </c>
      <c r="B624" t="s">
        <v>1682</v>
      </c>
      <c r="C624" t="s">
        <v>1916</v>
      </c>
      <c r="E624" t="s">
        <v>1917</v>
      </c>
      <c r="G624" t="s">
        <v>3608</v>
      </c>
      <c r="H624" t="s">
        <v>621</v>
      </c>
      <c r="I624" t="s">
        <v>3492</v>
      </c>
    </row>
    <row r="625" spans="1:9">
      <c r="A625" s="174" t="s">
        <v>3616</v>
      </c>
      <c r="B625" t="s">
        <v>1682</v>
      </c>
      <c r="C625" t="s">
        <v>1866</v>
      </c>
      <c r="E625" t="s">
        <v>1845</v>
      </c>
      <c r="G625" t="s">
        <v>3635</v>
      </c>
      <c r="H625" t="s">
        <v>1901</v>
      </c>
      <c r="I625" t="s">
        <v>3492</v>
      </c>
    </row>
    <row r="626" spans="1:9">
      <c r="A626" s="174" t="s">
        <v>3616</v>
      </c>
      <c r="B626" t="s">
        <v>1685</v>
      </c>
      <c r="C626" t="s">
        <v>1919</v>
      </c>
      <c r="D626" t="s">
        <v>1920</v>
      </c>
      <c r="E626" t="s">
        <v>621</v>
      </c>
      <c r="F626" t="s">
        <v>1921</v>
      </c>
      <c r="G626" t="s">
        <v>3608</v>
      </c>
      <c r="H626" t="s">
        <v>621</v>
      </c>
      <c r="I626" t="s">
        <v>3500</v>
      </c>
    </row>
    <row r="627" spans="1:9">
      <c r="A627" s="174" t="s">
        <v>3616</v>
      </c>
      <c r="B627" t="s">
        <v>1685</v>
      </c>
      <c r="C627" t="s">
        <v>1922</v>
      </c>
      <c r="D627" t="s">
        <v>1923</v>
      </c>
      <c r="E627" t="s">
        <v>1924</v>
      </c>
      <c r="F627" t="s">
        <v>1925</v>
      </c>
      <c r="G627" t="s">
        <v>3608</v>
      </c>
      <c r="H627" t="s">
        <v>621</v>
      </c>
      <c r="I627" t="s">
        <v>3500</v>
      </c>
    </row>
    <row r="628" spans="1:9">
      <c r="A628" s="174" t="s">
        <v>3616</v>
      </c>
      <c r="B628" t="s">
        <v>1685</v>
      </c>
      <c r="C628" t="s">
        <v>1874</v>
      </c>
      <c r="E628" t="s">
        <v>1845</v>
      </c>
      <c r="G628" t="s">
        <v>3635</v>
      </c>
      <c r="H628" t="s">
        <v>1901</v>
      </c>
      <c r="I628" t="s">
        <v>3500</v>
      </c>
    </row>
    <row r="629" spans="1:9">
      <c r="A629" s="174" t="s">
        <v>3616</v>
      </c>
      <c r="B629" t="s">
        <v>1689</v>
      </c>
      <c r="C629" t="s">
        <v>1927</v>
      </c>
      <c r="D629" t="s">
        <v>1928</v>
      </c>
      <c r="E629" t="s">
        <v>621</v>
      </c>
      <c r="G629" t="s">
        <v>3608</v>
      </c>
      <c r="H629" t="s">
        <v>621</v>
      </c>
      <c r="I629" t="s">
        <v>3504</v>
      </c>
    </row>
    <row r="630" spans="1:9">
      <c r="A630" s="174" t="s">
        <v>3616</v>
      </c>
      <c r="B630" t="s">
        <v>1689</v>
      </c>
      <c r="C630" t="s">
        <v>1933</v>
      </c>
      <c r="E630" t="s">
        <v>621</v>
      </c>
      <c r="F630" t="s">
        <v>1877</v>
      </c>
      <c r="G630" t="s">
        <v>3608</v>
      </c>
      <c r="H630" t="s">
        <v>621</v>
      </c>
      <c r="I630" t="s">
        <v>3504</v>
      </c>
    </row>
    <row r="631" spans="1:9">
      <c r="A631" s="174" t="s">
        <v>3616</v>
      </c>
      <c r="B631" t="s">
        <v>1689</v>
      </c>
      <c r="C631" t="s">
        <v>1878</v>
      </c>
      <c r="D631" t="s">
        <v>1879</v>
      </c>
      <c r="E631" t="s">
        <v>1880</v>
      </c>
      <c r="G631" t="s">
        <v>3635</v>
      </c>
      <c r="H631" t="s">
        <v>1934</v>
      </c>
      <c r="I631" t="s">
        <v>3504</v>
      </c>
    </row>
    <row r="632" spans="1:9">
      <c r="A632" s="174" t="s">
        <v>3616</v>
      </c>
      <c r="B632" t="s">
        <v>1692</v>
      </c>
      <c r="C632" t="s">
        <v>1936</v>
      </c>
      <c r="E632" t="s">
        <v>621</v>
      </c>
      <c r="G632" t="s">
        <v>3608</v>
      </c>
      <c r="H632" t="s">
        <v>621</v>
      </c>
      <c r="I632" t="s">
        <v>3508</v>
      </c>
    </row>
    <row r="633" spans="1:9">
      <c r="A633" s="174" t="s">
        <v>3616</v>
      </c>
      <c r="B633" t="s">
        <v>1694</v>
      </c>
      <c r="C633" t="s">
        <v>1943</v>
      </c>
      <c r="D633" t="s">
        <v>1886</v>
      </c>
      <c r="E633" t="s">
        <v>1944</v>
      </c>
      <c r="F633" t="s">
        <v>1945</v>
      </c>
      <c r="G633" t="s">
        <v>3608</v>
      </c>
      <c r="H633" t="s">
        <v>621</v>
      </c>
      <c r="I633" t="s">
        <v>3512</v>
      </c>
    </row>
    <row r="634" spans="1:9">
      <c r="A634" s="174" t="s">
        <v>3616</v>
      </c>
      <c r="B634" t="s">
        <v>1694</v>
      </c>
      <c r="C634" t="s">
        <v>1888</v>
      </c>
      <c r="E634" t="s">
        <v>1845</v>
      </c>
      <c r="G634" t="s">
        <v>3635</v>
      </c>
      <c r="H634" t="s">
        <v>1901</v>
      </c>
      <c r="I634" t="s">
        <v>3512</v>
      </c>
    </row>
    <row r="635" spans="1:9">
      <c r="A635" s="174" t="s">
        <v>3616</v>
      </c>
      <c r="B635" t="s">
        <v>3391</v>
      </c>
      <c r="C635" t="s">
        <v>1890</v>
      </c>
      <c r="E635" t="s">
        <v>1845</v>
      </c>
      <c r="F635" t="s">
        <v>1891</v>
      </c>
      <c r="G635" t="s">
        <v>3635</v>
      </c>
      <c r="H635" t="s">
        <v>1901</v>
      </c>
    </row>
    <row r="636" spans="1:9">
      <c r="A636" s="174" t="s">
        <v>3616</v>
      </c>
      <c r="B636" t="s">
        <v>3391</v>
      </c>
      <c r="C636" t="s">
        <v>1947</v>
      </c>
      <c r="D636" t="s">
        <v>1948</v>
      </c>
      <c r="E636" t="s">
        <v>621</v>
      </c>
      <c r="F636" t="s">
        <v>1949</v>
      </c>
      <c r="G636" t="s">
        <v>3608</v>
      </c>
      <c r="H636" t="s">
        <v>621</v>
      </c>
    </row>
    <row r="637" spans="1:9">
      <c r="A637" s="174" t="s">
        <v>3616</v>
      </c>
      <c r="B637" t="s">
        <v>3391</v>
      </c>
      <c r="C637" t="s">
        <v>1950</v>
      </c>
      <c r="D637" t="s">
        <v>1951</v>
      </c>
      <c r="E637" t="s">
        <v>1952</v>
      </c>
      <c r="F637" t="s">
        <v>1953</v>
      </c>
      <c r="G637" t="s">
        <v>3608</v>
      </c>
      <c r="H637" t="s">
        <v>2208</v>
      </c>
    </row>
    <row r="638" spans="1:9">
      <c r="A638" s="174" t="s">
        <v>3617</v>
      </c>
      <c r="B638" t="s">
        <v>1670</v>
      </c>
      <c r="C638" t="s">
        <v>1831</v>
      </c>
      <c r="D638" t="s">
        <v>1832</v>
      </c>
      <c r="E638" t="s">
        <v>1833</v>
      </c>
      <c r="F638" t="s">
        <v>1836</v>
      </c>
      <c r="G638" t="s">
        <v>3636</v>
      </c>
      <c r="H638" t="s">
        <v>1835</v>
      </c>
      <c r="I638" t="s">
        <v>3472</v>
      </c>
    </row>
    <row r="639" spans="1:9">
      <c r="A639" s="174" t="s">
        <v>3617</v>
      </c>
      <c r="B639" t="s">
        <v>1670</v>
      </c>
      <c r="C639" t="s">
        <v>1893</v>
      </c>
      <c r="D639" t="s">
        <v>1894</v>
      </c>
      <c r="E639" t="s">
        <v>1565</v>
      </c>
      <c r="F639" t="s">
        <v>1896</v>
      </c>
      <c r="G639" t="s">
        <v>3608</v>
      </c>
      <c r="H639" t="s">
        <v>120</v>
      </c>
      <c r="I639" t="s">
        <v>3472</v>
      </c>
    </row>
    <row r="640" spans="1:9">
      <c r="A640" s="174" t="s">
        <v>3617</v>
      </c>
      <c r="B640" t="s">
        <v>1670</v>
      </c>
      <c r="C640" t="s">
        <v>1897</v>
      </c>
      <c r="E640" t="s">
        <v>1396</v>
      </c>
      <c r="G640" t="s">
        <v>3608</v>
      </c>
      <c r="H640" t="s">
        <v>1396</v>
      </c>
      <c r="I640" t="s">
        <v>3472</v>
      </c>
    </row>
    <row r="641" spans="1:9">
      <c r="A641" s="174" t="s">
        <v>3617</v>
      </c>
      <c r="B641" t="s">
        <v>1670</v>
      </c>
      <c r="C641" t="s">
        <v>1898</v>
      </c>
      <c r="E641" t="s">
        <v>1899</v>
      </c>
      <c r="G641" t="s">
        <v>3608</v>
      </c>
      <c r="H641" t="s">
        <v>2161</v>
      </c>
      <c r="I641" t="s">
        <v>3472</v>
      </c>
    </row>
    <row r="642" spans="1:9">
      <c r="A642" s="174" t="s">
        <v>3617</v>
      </c>
      <c r="B642" t="s">
        <v>1670</v>
      </c>
      <c r="C642" t="s">
        <v>1957</v>
      </c>
      <c r="D642" t="s">
        <v>1832</v>
      </c>
      <c r="E642" t="s">
        <v>120</v>
      </c>
      <c r="G642" t="s">
        <v>3608</v>
      </c>
      <c r="H642" t="s">
        <v>120</v>
      </c>
      <c r="I642" t="s">
        <v>3472</v>
      </c>
    </row>
    <row r="643" spans="1:9">
      <c r="A643" s="174" t="s">
        <v>3617</v>
      </c>
      <c r="B643" t="s">
        <v>1670</v>
      </c>
      <c r="C643" t="s">
        <v>1958</v>
      </c>
      <c r="D643" t="s">
        <v>1842</v>
      </c>
      <c r="E643" t="s">
        <v>120</v>
      </c>
      <c r="F643" t="s">
        <v>1959</v>
      </c>
      <c r="G643" t="s">
        <v>3608</v>
      </c>
      <c r="H643" t="s">
        <v>120</v>
      </c>
      <c r="I643" t="s">
        <v>3472</v>
      </c>
    </row>
    <row r="644" spans="1:9">
      <c r="A644" s="174" t="s">
        <v>3617</v>
      </c>
      <c r="B644" t="s">
        <v>1670</v>
      </c>
      <c r="C644" t="s">
        <v>1960</v>
      </c>
      <c r="E644" t="s">
        <v>120</v>
      </c>
      <c r="G644" t="s">
        <v>3608</v>
      </c>
      <c r="H644" t="s">
        <v>120</v>
      </c>
      <c r="I644" t="s">
        <v>3472</v>
      </c>
    </row>
    <row r="645" spans="1:9">
      <c r="A645" s="174" t="s">
        <v>3617</v>
      </c>
      <c r="B645" t="s">
        <v>1670</v>
      </c>
      <c r="C645" t="s">
        <v>1837</v>
      </c>
      <c r="D645" t="s">
        <v>1838</v>
      </c>
      <c r="E645" t="s">
        <v>1833</v>
      </c>
      <c r="G645" t="s">
        <v>3636</v>
      </c>
      <c r="H645" t="s">
        <v>1835</v>
      </c>
      <c r="I645" t="s">
        <v>3472</v>
      </c>
    </row>
    <row r="646" spans="1:9">
      <c r="A646" s="174" t="s">
        <v>3617</v>
      </c>
      <c r="B646" t="s">
        <v>1670</v>
      </c>
      <c r="C646" t="s">
        <v>1840</v>
      </c>
      <c r="D646" t="s">
        <v>1838</v>
      </c>
      <c r="E646" t="s">
        <v>1833</v>
      </c>
      <c r="G646" t="s">
        <v>3636</v>
      </c>
      <c r="H646" t="s">
        <v>1835</v>
      </c>
      <c r="I646" t="s">
        <v>3472</v>
      </c>
    </row>
    <row r="647" spans="1:9">
      <c r="A647" s="174" t="s">
        <v>3617</v>
      </c>
      <c r="B647" t="s">
        <v>1670</v>
      </c>
      <c r="C647" t="s">
        <v>1841</v>
      </c>
      <c r="D647" t="s">
        <v>1842</v>
      </c>
      <c r="E647" t="s">
        <v>1833</v>
      </c>
      <c r="G647" t="s">
        <v>3636</v>
      </c>
      <c r="H647" t="s">
        <v>1835</v>
      </c>
      <c r="I647" t="s">
        <v>3472</v>
      </c>
    </row>
    <row r="648" spans="1:9">
      <c r="A648" s="174" t="s">
        <v>3617</v>
      </c>
      <c r="B648" t="s">
        <v>1672</v>
      </c>
      <c r="C648" t="s">
        <v>1962</v>
      </c>
      <c r="D648" t="s">
        <v>1850</v>
      </c>
      <c r="E648" t="s">
        <v>120</v>
      </c>
      <c r="G648" t="s">
        <v>3608</v>
      </c>
      <c r="H648" t="s">
        <v>120</v>
      </c>
      <c r="I648" t="s">
        <v>3476</v>
      </c>
    </row>
    <row r="649" spans="1:9">
      <c r="A649" s="174" t="s">
        <v>3617</v>
      </c>
      <c r="B649" t="s">
        <v>1672</v>
      </c>
      <c r="C649" t="s">
        <v>1963</v>
      </c>
      <c r="D649" t="s">
        <v>1964</v>
      </c>
      <c r="E649" t="s">
        <v>120</v>
      </c>
      <c r="F649" t="s">
        <v>1965</v>
      </c>
      <c r="G649" t="s">
        <v>3608</v>
      </c>
      <c r="H649" t="s">
        <v>120</v>
      </c>
      <c r="I649" t="s">
        <v>3476</v>
      </c>
    </row>
    <row r="650" spans="1:9">
      <c r="A650" s="174" t="s">
        <v>3617</v>
      </c>
      <c r="B650" t="s">
        <v>1672</v>
      </c>
      <c r="C650" t="s">
        <v>1966</v>
      </c>
      <c r="D650" t="s">
        <v>1964</v>
      </c>
      <c r="E650" t="s">
        <v>120</v>
      </c>
      <c r="G650" t="s">
        <v>3608</v>
      </c>
      <c r="H650" t="s">
        <v>120</v>
      </c>
      <c r="I650" t="s">
        <v>3476</v>
      </c>
    </row>
    <row r="651" spans="1:9">
      <c r="A651" s="174" t="s">
        <v>3617</v>
      </c>
      <c r="B651" t="s">
        <v>1672</v>
      </c>
      <c r="C651" t="s">
        <v>1844</v>
      </c>
      <c r="E651" t="s">
        <v>1845</v>
      </c>
      <c r="F651" t="s">
        <v>1847</v>
      </c>
      <c r="G651" t="s">
        <v>3636</v>
      </c>
      <c r="H651" t="s">
        <v>2212</v>
      </c>
      <c r="I651" t="s">
        <v>3476</v>
      </c>
    </row>
    <row r="652" spans="1:9">
      <c r="A652" s="174" t="s">
        <v>3617</v>
      </c>
      <c r="B652" t="s">
        <v>1672</v>
      </c>
      <c r="C652" t="s">
        <v>1968</v>
      </c>
      <c r="D652" t="s">
        <v>1969</v>
      </c>
      <c r="E652" t="s">
        <v>120</v>
      </c>
      <c r="F652" t="s">
        <v>1970</v>
      </c>
      <c r="G652" t="s">
        <v>3608</v>
      </c>
      <c r="H652" t="s">
        <v>120</v>
      </c>
      <c r="I652" t="s">
        <v>3476</v>
      </c>
    </row>
    <row r="653" spans="1:9">
      <c r="A653" s="174" t="s">
        <v>3617</v>
      </c>
      <c r="B653" t="s">
        <v>3161</v>
      </c>
      <c r="C653" t="s">
        <v>1972</v>
      </c>
      <c r="D653" t="s">
        <v>1973</v>
      </c>
      <c r="E653" t="s">
        <v>120</v>
      </c>
      <c r="G653" t="s">
        <v>3608</v>
      </c>
      <c r="H653" t="s">
        <v>120</v>
      </c>
      <c r="I653" t="s">
        <v>3480</v>
      </c>
    </row>
    <row r="654" spans="1:9">
      <c r="A654" s="174" t="s">
        <v>3617</v>
      </c>
      <c r="B654" t="s">
        <v>3161</v>
      </c>
      <c r="C654" t="s">
        <v>1974</v>
      </c>
      <c r="D654" t="s">
        <v>1973</v>
      </c>
      <c r="E654" t="s">
        <v>1975</v>
      </c>
      <c r="G654" t="s">
        <v>3608</v>
      </c>
      <c r="H654" t="s">
        <v>2214</v>
      </c>
      <c r="I654" t="s">
        <v>3480</v>
      </c>
    </row>
    <row r="655" spans="1:9">
      <c r="A655" s="174" t="s">
        <v>3617</v>
      </c>
      <c r="B655" t="s">
        <v>3161</v>
      </c>
      <c r="C655" t="s">
        <v>1976</v>
      </c>
      <c r="D655" t="s">
        <v>1973</v>
      </c>
      <c r="E655" t="s">
        <v>1977</v>
      </c>
      <c r="F655" t="s">
        <v>1978</v>
      </c>
      <c r="G655" t="s">
        <v>3608</v>
      </c>
      <c r="H655" t="s">
        <v>120</v>
      </c>
      <c r="I655" t="s">
        <v>3480</v>
      </c>
    </row>
    <row r="656" spans="1:9">
      <c r="A656" s="174" t="s">
        <v>3617</v>
      </c>
      <c r="B656" t="s">
        <v>3161</v>
      </c>
      <c r="C656" t="s">
        <v>1979</v>
      </c>
      <c r="D656" t="s">
        <v>1973</v>
      </c>
      <c r="E656" t="s">
        <v>120</v>
      </c>
      <c r="G656" t="s">
        <v>3608</v>
      </c>
      <c r="H656" t="s">
        <v>120</v>
      </c>
      <c r="I656" t="s">
        <v>3480</v>
      </c>
    </row>
    <row r="657" spans="1:9">
      <c r="A657" s="174" t="s">
        <v>3617</v>
      </c>
      <c r="B657" t="s">
        <v>1677</v>
      </c>
      <c r="C657" t="s">
        <v>1981</v>
      </c>
      <c r="D657" t="s">
        <v>1982</v>
      </c>
      <c r="E657" t="s">
        <v>1983</v>
      </c>
      <c r="G657" t="s">
        <v>3608</v>
      </c>
      <c r="H657" t="s">
        <v>120</v>
      </c>
      <c r="I657" t="s">
        <v>3484</v>
      </c>
    </row>
    <row r="658" spans="1:9">
      <c r="A658" s="174" t="s">
        <v>3617</v>
      </c>
      <c r="B658" t="s">
        <v>1677</v>
      </c>
      <c r="C658" t="s">
        <v>1984</v>
      </c>
      <c r="D658" t="s">
        <v>1906</v>
      </c>
      <c r="E658" t="s">
        <v>120</v>
      </c>
      <c r="G658" t="s">
        <v>3608</v>
      </c>
      <c r="H658" t="s">
        <v>120</v>
      </c>
      <c r="I658" t="s">
        <v>3484</v>
      </c>
    </row>
    <row r="659" spans="1:9">
      <c r="A659" s="174" t="s">
        <v>3617</v>
      </c>
      <c r="B659" t="s">
        <v>1677</v>
      </c>
      <c r="C659" t="s">
        <v>1985</v>
      </c>
      <c r="D659" t="s">
        <v>1982</v>
      </c>
      <c r="E659" t="s">
        <v>1986</v>
      </c>
      <c r="G659" t="s">
        <v>3608</v>
      </c>
      <c r="H659" t="s">
        <v>120</v>
      </c>
      <c r="I659" t="s">
        <v>3484</v>
      </c>
    </row>
    <row r="660" spans="1:9">
      <c r="A660" s="174" t="s">
        <v>3617</v>
      </c>
      <c r="B660" t="s">
        <v>1677</v>
      </c>
      <c r="C660" t="s">
        <v>1908</v>
      </c>
      <c r="D660" t="s">
        <v>1906</v>
      </c>
      <c r="E660" t="s">
        <v>1909</v>
      </c>
      <c r="F660" t="s">
        <v>1910</v>
      </c>
      <c r="G660" t="s">
        <v>3608</v>
      </c>
      <c r="H660" t="s">
        <v>120</v>
      </c>
      <c r="I660" t="s">
        <v>3484</v>
      </c>
    </row>
    <row r="661" spans="1:9">
      <c r="A661" s="174" t="s">
        <v>3617</v>
      </c>
      <c r="B661" t="s">
        <v>1677</v>
      </c>
      <c r="C661" t="s">
        <v>1987</v>
      </c>
      <c r="D661" t="s">
        <v>1988</v>
      </c>
      <c r="E661" t="s">
        <v>120</v>
      </c>
      <c r="F661" t="s">
        <v>1989</v>
      </c>
      <c r="G661" t="s">
        <v>3608</v>
      </c>
      <c r="H661" t="s">
        <v>120</v>
      </c>
      <c r="I661" t="s">
        <v>3484</v>
      </c>
    </row>
    <row r="662" spans="1:9">
      <c r="A662" s="174" t="s">
        <v>3617</v>
      </c>
      <c r="B662" t="s">
        <v>1677</v>
      </c>
      <c r="C662" t="s">
        <v>1990</v>
      </c>
      <c r="D662" t="s">
        <v>1988</v>
      </c>
      <c r="E662" t="s">
        <v>120</v>
      </c>
      <c r="G662" t="s">
        <v>3608</v>
      </c>
      <c r="H662" t="s">
        <v>120</v>
      </c>
      <c r="I662" t="s">
        <v>3484</v>
      </c>
    </row>
    <row r="663" spans="1:9">
      <c r="A663" s="174" t="s">
        <v>3617</v>
      </c>
      <c r="B663" t="s">
        <v>1679</v>
      </c>
      <c r="C663" t="s">
        <v>1992</v>
      </c>
      <c r="D663" t="s">
        <v>1993</v>
      </c>
      <c r="E663" t="s">
        <v>120</v>
      </c>
      <c r="F663" t="s">
        <v>1994</v>
      </c>
      <c r="G663" t="s">
        <v>3608</v>
      </c>
      <c r="H663" t="s">
        <v>120</v>
      </c>
      <c r="I663" t="s">
        <v>3488</v>
      </c>
    </row>
    <row r="664" spans="1:9">
      <c r="A664" s="174" t="s">
        <v>3617</v>
      </c>
      <c r="B664" t="s">
        <v>1679</v>
      </c>
      <c r="C664" t="s">
        <v>1849</v>
      </c>
      <c r="D664" t="s">
        <v>1850</v>
      </c>
      <c r="E664" t="s">
        <v>1851</v>
      </c>
      <c r="G664" t="s">
        <v>3636</v>
      </c>
      <c r="H664" t="s">
        <v>2212</v>
      </c>
      <c r="I664" t="s">
        <v>3488</v>
      </c>
    </row>
    <row r="665" spans="1:9">
      <c r="A665" s="174" t="s">
        <v>3617</v>
      </c>
      <c r="B665" t="s">
        <v>1679</v>
      </c>
      <c r="C665" t="s">
        <v>1852</v>
      </c>
      <c r="D665" t="s">
        <v>1850</v>
      </c>
      <c r="E665" t="s">
        <v>1845</v>
      </c>
      <c r="G665" t="s">
        <v>3636</v>
      </c>
      <c r="H665" t="s">
        <v>2212</v>
      </c>
      <c r="I665" t="s">
        <v>3488</v>
      </c>
    </row>
    <row r="666" spans="1:9">
      <c r="A666" s="174" t="s">
        <v>3617</v>
      </c>
      <c r="B666" t="s">
        <v>1679</v>
      </c>
      <c r="C666" t="s">
        <v>1853</v>
      </c>
      <c r="D666" t="s">
        <v>1850</v>
      </c>
      <c r="E666" t="s">
        <v>1845</v>
      </c>
      <c r="G666" t="s">
        <v>3636</v>
      </c>
      <c r="H666" t="s">
        <v>2212</v>
      </c>
      <c r="I666" t="s">
        <v>3488</v>
      </c>
    </row>
    <row r="667" spans="1:9">
      <c r="A667" s="174" t="s">
        <v>3617</v>
      </c>
      <c r="B667" t="s">
        <v>1679</v>
      </c>
      <c r="C667" t="s">
        <v>1854</v>
      </c>
      <c r="D667" t="s">
        <v>1855</v>
      </c>
      <c r="E667" t="s">
        <v>1845</v>
      </c>
      <c r="G667" t="s">
        <v>3636</v>
      </c>
      <c r="H667" t="s">
        <v>2212</v>
      </c>
      <c r="I667" t="s">
        <v>3488</v>
      </c>
    </row>
    <row r="668" spans="1:9">
      <c r="A668" s="174" t="s">
        <v>3617</v>
      </c>
      <c r="B668" t="s">
        <v>1679</v>
      </c>
      <c r="C668" t="s">
        <v>1856</v>
      </c>
      <c r="E668" t="s">
        <v>1845</v>
      </c>
      <c r="G668" t="s">
        <v>3636</v>
      </c>
      <c r="H668" t="s">
        <v>2212</v>
      </c>
      <c r="I668" t="s">
        <v>3488</v>
      </c>
    </row>
    <row r="669" spans="1:9">
      <c r="A669" s="174" t="s">
        <v>3617</v>
      </c>
      <c r="B669" t="s">
        <v>1679</v>
      </c>
      <c r="C669" t="s">
        <v>1857</v>
      </c>
      <c r="E669" t="s">
        <v>1845</v>
      </c>
      <c r="G669" t="s">
        <v>3636</v>
      </c>
      <c r="H669" t="s">
        <v>2212</v>
      </c>
      <c r="I669" t="s">
        <v>3488</v>
      </c>
    </row>
    <row r="670" spans="1:9">
      <c r="A670" s="174" t="s">
        <v>3617</v>
      </c>
      <c r="B670" t="s">
        <v>1679</v>
      </c>
      <c r="C670" t="s">
        <v>1858</v>
      </c>
      <c r="E670" t="s">
        <v>1845</v>
      </c>
      <c r="G670" t="s">
        <v>3636</v>
      </c>
      <c r="H670" t="s">
        <v>2212</v>
      </c>
      <c r="I670" t="s">
        <v>3488</v>
      </c>
    </row>
    <row r="671" spans="1:9">
      <c r="A671" s="174" t="s">
        <v>3617</v>
      </c>
      <c r="B671" t="s">
        <v>1680</v>
      </c>
      <c r="C671" t="s">
        <v>1996</v>
      </c>
      <c r="D671" t="s">
        <v>1997</v>
      </c>
      <c r="E671" t="s">
        <v>120</v>
      </c>
      <c r="G671" t="s">
        <v>3608</v>
      </c>
      <c r="H671" t="s">
        <v>120</v>
      </c>
      <c r="I671" t="s">
        <v>3490</v>
      </c>
    </row>
    <row r="672" spans="1:9">
      <c r="A672" s="174" t="s">
        <v>3617</v>
      </c>
      <c r="B672" t="s">
        <v>1680</v>
      </c>
      <c r="C672" t="s">
        <v>1998</v>
      </c>
      <c r="D672" t="s">
        <v>1999</v>
      </c>
      <c r="E672" t="s">
        <v>120</v>
      </c>
      <c r="G672" t="s">
        <v>3608</v>
      </c>
      <c r="H672" t="s">
        <v>120</v>
      </c>
      <c r="I672" t="s">
        <v>3490</v>
      </c>
    </row>
    <row r="673" spans="1:9">
      <c r="A673" s="174" t="s">
        <v>3617</v>
      </c>
      <c r="B673" t="s">
        <v>1680</v>
      </c>
      <c r="C673" t="s">
        <v>2000</v>
      </c>
      <c r="D673" t="s">
        <v>1999</v>
      </c>
      <c r="E673" t="s">
        <v>2001</v>
      </c>
      <c r="F673" t="s">
        <v>2002</v>
      </c>
      <c r="G673" t="s">
        <v>3608</v>
      </c>
      <c r="H673" t="s">
        <v>120</v>
      </c>
      <c r="I673" t="s">
        <v>3490</v>
      </c>
    </row>
    <row r="674" spans="1:9">
      <c r="A674" s="174" t="s">
        <v>3617</v>
      </c>
      <c r="B674" t="s">
        <v>1680</v>
      </c>
      <c r="C674" t="s">
        <v>2003</v>
      </c>
      <c r="D674" t="s">
        <v>2004</v>
      </c>
      <c r="E674" t="s">
        <v>120</v>
      </c>
      <c r="G674" t="s">
        <v>3608</v>
      </c>
      <c r="H674" t="s">
        <v>120</v>
      </c>
      <c r="I674" t="s">
        <v>3490</v>
      </c>
    </row>
    <row r="675" spans="1:9">
      <c r="A675" s="174" t="s">
        <v>3617</v>
      </c>
      <c r="B675" t="s">
        <v>1680</v>
      </c>
      <c r="C675" t="s">
        <v>1860</v>
      </c>
      <c r="E675" t="s">
        <v>1861</v>
      </c>
      <c r="G675" t="s">
        <v>3608</v>
      </c>
      <c r="H675" t="s">
        <v>120</v>
      </c>
      <c r="I675" t="s">
        <v>3490</v>
      </c>
    </row>
    <row r="676" spans="1:9">
      <c r="A676" s="174" t="s">
        <v>3617</v>
      </c>
      <c r="B676" t="s">
        <v>1680</v>
      </c>
      <c r="C676" t="s">
        <v>1863</v>
      </c>
      <c r="E676" t="s">
        <v>1845</v>
      </c>
      <c r="G676" t="s">
        <v>3636</v>
      </c>
      <c r="H676" t="s">
        <v>2212</v>
      </c>
      <c r="I676" t="s">
        <v>3490</v>
      </c>
    </row>
    <row r="677" spans="1:9">
      <c r="A677" s="174" t="s">
        <v>3617</v>
      </c>
      <c r="B677" t="s">
        <v>1680</v>
      </c>
      <c r="C677" t="s">
        <v>1864</v>
      </c>
      <c r="E677" t="s">
        <v>1845</v>
      </c>
      <c r="G677" t="s">
        <v>3636</v>
      </c>
      <c r="H677" t="s">
        <v>2212</v>
      </c>
      <c r="I677" t="s">
        <v>3490</v>
      </c>
    </row>
    <row r="678" spans="1:9">
      <c r="A678" s="174" t="s">
        <v>3617</v>
      </c>
      <c r="B678" t="s">
        <v>1680</v>
      </c>
      <c r="C678" t="s">
        <v>2005</v>
      </c>
      <c r="D678" t="s">
        <v>1999</v>
      </c>
      <c r="E678" t="s">
        <v>2006</v>
      </c>
      <c r="G678" t="s">
        <v>3608</v>
      </c>
      <c r="H678" t="s">
        <v>2006</v>
      </c>
      <c r="I678" t="s">
        <v>3490</v>
      </c>
    </row>
    <row r="679" spans="1:9">
      <c r="A679" s="174" t="s">
        <v>3617</v>
      </c>
      <c r="B679" t="s">
        <v>1680</v>
      </c>
      <c r="C679" t="s">
        <v>2007</v>
      </c>
      <c r="D679" t="s">
        <v>2004</v>
      </c>
      <c r="E679" t="s">
        <v>120</v>
      </c>
      <c r="G679" t="s">
        <v>3608</v>
      </c>
      <c r="H679" t="s">
        <v>120</v>
      </c>
      <c r="I679" t="s">
        <v>3490</v>
      </c>
    </row>
    <row r="680" spans="1:9">
      <c r="A680" s="174" t="s">
        <v>3617</v>
      </c>
      <c r="B680" t="s">
        <v>1682</v>
      </c>
      <c r="C680" t="s">
        <v>2219</v>
      </c>
      <c r="D680" t="s">
        <v>1999</v>
      </c>
      <c r="E680" t="s">
        <v>2220</v>
      </c>
      <c r="G680" t="s">
        <v>3608</v>
      </c>
      <c r="H680" t="s">
        <v>804</v>
      </c>
      <c r="I680" t="s">
        <v>3492</v>
      </c>
    </row>
    <row r="681" spans="1:9">
      <c r="A681" s="174" t="s">
        <v>3617</v>
      </c>
      <c r="B681" t="s">
        <v>1682</v>
      </c>
      <c r="C681" t="s">
        <v>2221</v>
      </c>
      <c r="D681" t="s">
        <v>1855</v>
      </c>
      <c r="E681" t="s">
        <v>2220</v>
      </c>
      <c r="G681" t="s">
        <v>3608</v>
      </c>
      <c r="H681" t="s">
        <v>804</v>
      </c>
      <c r="I681" t="s">
        <v>3492</v>
      </c>
    </row>
    <row r="682" spans="1:9">
      <c r="A682" s="174" t="s">
        <v>3617</v>
      </c>
      <c r="B682" t="s">
        <v>1682</v>
      </c>
      <c r="C682" t="s">
        <v>2009</v>
      </c>
      <c r="E682" t="s">
        <v>2006</v>
      </c>
      <c r="G682" t="s">
        <v>3608</v>
      </c>
      <c r="H682" t="s">
        <v>2006</v>
      </c>
      <c r="I682" t="s">
        <v>3492</v>
      </c>
    </row>
    <row r="683" spans="1:9">
      <c r="A683" s="174" t="s">
        <v>3617</v>
      </c>
      <c r="B683" t="s">
        <v>1682</v>
      </c>
      <c r="C683" t="s">
        <v>2010</v>
      </c>
      <c r="E683" t="s">
        <v>2006</v>
      </c>
      <c r="G683" t="s">
        <v>3608</v>
      </c>
      <c r="H683" t="s">
        <v>2006</v>
      </c>
      <c r="I683" t="s">
        <v>3492</v>
      </c>
    </row>
    <row r="684" spans="1:9">
      <c r="A684" s="174" t="s">
        <v>3617</v>
      </c>
      <c r="B684" t="s">
        <v>1682</v>
      </c>
      <c r="C684" t="s">
        <v>1916</v>
      </c>
      <c r="E684" t="s">
        <v>1917</v>
      </c>
      <c r="G684" t="s">
        <v>3608</v>
      </c>
      <c r="H684" t="s">
        <v>2006</v>
      </c>
      <c r="I684" t="s">
        <v>3492</v>
      </c>
    </row>
    <row r="685" spans="1:9">
      <c r="A685" s="174" t="s">
        <v>3617</v>
      </c>
      <c r="B685" t="s">
        <v>1682</v>
      </c>
      <c r="C685" t="s">
        <v>2011</v>
      </c>
      <c r="D685" t="s">
        <v>1999</v>
      </c>
      <c r="E685" t="s">
        <v>120</v>
      </c>
      <c r="G685" t="s">
        <v>3608</v>
      </c>
      <c r="H685" t="s">
        <v>120</v>
      </c>
      <c r="I685" t="s">
        <v>3492</v>
      </c>
    </row>
    <row r="686" spans="1:9">
      <c r="A686" s="174" t="s">
        <v>3617</v>
      </c>
      <c r="B686" t="s">
        <v>1682</v>
      </c>
      <c r="C686" t="s">
        <v>2012</v>
      </c>
      <c r="D686" t="s">
        <v>1999</v>
      </c>
      <c r="E686" t="s">
        <v>120</v>
      </c>
      <c r="G686" t="s">
        <v>3608</v>
      </c>
      <c r="H686" t="s">
        <v>120</v>
      </c>
      <c r="I686" t="s">
        <v>3492</v>
      </c>
    </row>
    <row r="687" spans="1:9">
      <c r="A687" s="174" t="s">
        <v>3617</v>
      </c>
      <c r="B687" t="s">
        <v>1682</v>
      </c>
      <c r="C687" t="s">
        <v>2013</v>
      </c>
      <c r="D687" t="s">
        <v>1855</v>
      </c>
      <c r="E687" t="s">
        <v>120</v>
      </c>
      <c r="G687" t="s">
        <v>3608</v>
      </c>
      <c r="H687" t="s">
        <v>120</v>
      </c>
      <c r="I687" t="s">
        <v>3492</v>
      </c>
    </row>
    <row r="688" spans="1:9">
      <c r="A688" s="174" t="s">
        <v>3617</v>
      </c>
      <c r="B688" t="s">
        <v>1682</v>
      </c>
      <c r="C688" t="s">
        <v>2014</v>
      </c>
      <c r="D688" t="s">
        <v>2015</v>
      </c>
      <c r="E688" t="s">
        <v>2006</v>
      </c>
      <c r="G688" t="s">
        <v>3608</v>
      </c>
      <c r="H688" t="s">
        <v>2006</v>
      </c>
      <c r="I688" t="s">
        <v>3492</v>
      </c>
    </row>
    <row r="689" spans="1:9">
      <c r="A689" s="174" t="s">
        <v>3617</v>
      </c>
      <c r="B689" t="s">
        <v>1682</v>
      </c>
      <c r="C689" t="s">
        <v>2016</v>
      </c>
      <c r="D689" t="s">
        <v>2015</v>
      </c>
      <c r="E689" t="s">
        <v>2006</v>
      </c>
      <c r="G689" t="s">
        <v>3608</v>
      </c>
      <c r="H689" t="s">
        <v>2006</v>
      </c>
      <c r="I689" t="s">
        <v>3492</v>
      </c>
    </row>
    <row r="690" spans="1:9">
      <c r="A690" s="174" t="s">
        <v>3617</v>
      </c>
      <c r="B690" t="s">
        <v>1682</v>
      </c>
      <c r="C690" t="s">
        <v>1866</v>
      </c>
      <c r="E690" t="s">
        <v>1845</v>
      </c>
      <c r="G690" t="s">
        <v>3636</v>
      </c>
      <c r="H690" t="s">
        <v>2212</v>
      </c>
      <c r="I690" t="s">
        <v>3492</v>
      </c>
    </row>
    <row r="691" spans="1:9">
      <c r="A691" s="174" t="s">
        <v>3617</v>
      </c>
      <c r="B691" t="s">
        <v>1682</v>
      </c>
      <c r="C691" t="s">
        <v>2017</v>
      </c>
      <c r="D691" t="s">
        <v>2015</v>
      </c>
      <c r="E691" t="s">
        <v>120</v>
      </c>
      <c r="F691" t="s">
        <v>2018</v>
      </c>
      <c r="G691" t="s">
        <v>3608</v>
      </c>
      <c r="H691" t="s">
        <v>120</v>
      </c>
      <c r="I691" t="s">
        <v>3492</v>
      </c>
    </row>
    <row r="692" spans="1:9">
      <c r="A692" s="174" t="s">
        <v>3617</v>
      </c>
      <c r="B692" t="s">
        <v>1683</v>
      </c>
      <c r="C692" t="s">
        <v>2020</v>
      </c>
      <c r="D692" t="s">
        <v>2021</v>
      </c>
      <c r="E692" t="s">
        <v>120</v>
      </c>
      <c r="G692" t="s">
        <v>3608</v>
      </c>
      <c r="H692" t="s">
        <v>120</v>
      </c>
      <c r="I692" t="s">
        <v>3496</v>
      </c>
    </row>
    <row r="693" spans="1:9">
      <c r="A693" s="174" t="s">
        <v>3617</v>
      </c>
      <c r="B693" t="s">
        <v>1683</v>
      </c>
      <c r="C693" t="s">
        <v>2022</v>
      </c>
      <c r="D693" t="s">
        <v>1951</v>
      </c>
      <c r="E693" t="s">
        <v>120</v>
      </c>
      <c r="G693" t="s">
        <v>3608</v>
      </c>
      <c r="H693" t="s">
        <v>120</v>
      </c>
      <c r="I693" t="s">
        <v>3496</v>
      </c>
    </row>
    <row r="694" spans="1:9">
      <c r="A694" s="174" t="s">
        <v>3617</v>
      </c>
      <c r="B694" t="s">
        <v>1683</v>
      </c>
      <c r="C694" t="s">
        <v>2023</v>
      </c>
      <c r="D694" t="s">
        <v>1951</v>
      </c>
      <c r="E694" t="s">
        <v>120</v>
      </c>
      <c r="G694" t="s">
        <v>3608</v>
      </c>
      <c r="H694" t="s">
        <v>120</v>
      </c>
      <c r="I694" t="s">
        <v>3496</v>
      </c>
    </row>
    <row r="695" spans="1:9">
      <c r="A695" s="174" t="s">
        <v>3617</v>
      </c>
      <c r="B695" t="s">
        <v>1685</v>
      </c>
      <c r="C695" t="s">
        <v>1868</v>
      </c>
      <c r="D695" t="s">
        <v>1869</v>
      </c>
      <c r="E695" t="s">
        <v>1833</v>
      </c>
      <c r="F695" t="s">
        <v>1870</v>
      </c>
      <c r="G695" t="s">
        <v>3636</v>
      </c>
      <c r="H695" t="s">
        <v>1835</v>
      </c>
      <c r="I695" t="s">
        <v>3500</v>
      </c>
    </row>
    <row r="696" spans="1:9">
      <c r="A696" s="174" t="s">
        <v>3617</v>
      </c>
      <c r="B696" t="s">
        <v>1685</v>
      </c>
      <c r="C696" t="s">
        <v>1871</v>
      </c>
      <c r="D696" t="s">
        <v>1872</v>
      </c>
      <c r="E696" t="s">
        <v>1833</v>
      </c>
      <c r="F696" t="s">
        <v>1873</v>
      </c>
      <c r="G696" t="s">
        <v>3636</v>
      </c>
      <c r="H696" t="s">
        <v>1835</v>
      </c>
      <c r="I696" t="s">
        <v>3500</v>
      </c>
    </row>
    <row r="697" spans="1:9">
      <c r="A697" s="174" t="s">
        <v>3617</v>
      </c>
      <c r="B697" t="s">
        <v>1685</v>
      </c>
      <c r="C697" t="s">
        <v>2025</v>
      </c>
      <c r="D697" t="s">
        <v>1869</v>
      </c>
      <c r="E697" t="s">
        <v>2006</v>
      </c>
      <c r="F697" t="s">
        <v>2026</v>
      </c>
      <c r="G697" t="s">
        <v>3608</v>
      </c>
      <c r="H697" t="s">
        <v>2006</v>
      </c>
      <c r="I697" t="s">
        <v>3500</v>
      </c>
    </row>
    <row r="698" spans="1:9">
      <c r="A698" s="174" t="s">
        <v>3617</v>
      </c>
      <c r="B698" t="s">
        <v>1685</v>
      </c>
      <c r="C698" t="s">
        <v>2027</v>
      </c>
      <c r="D698" t="s">
        <v>1923</v>
      </c>
      <c r="E698" t="s">
        <v>120</v>
      </c>
      <c r="F698" t="s">
        <v>2028</v>
      </c>
      <c r="G698" t="s">
        <v>3608</v>
      </c>
      <c r="H698" t="s">
        <v>120</v>
      </c>
      <c r="I698" t="s">
        <v>3500</v>
      </c>
    </row>
    <row r="699" spans="1:9">
      <c r="A699" s="174" t="s">
        <v>3617</v>
      </c>
      <c r="B699" t="s">
        <v>1685</v>
      </c>
      <c r="C699" t="s">
        <v>2029</v>
      </c>
      <c r="D699" t="s">
        <v>1920</v>
      </c>
      <c r="E699" t="s">
        <v>120</v>
      </c>
      <c r="F699" t="s">
        <v>2030</v>
      </c>
      <c r="G699" t="s">
        <v>3608</v>
      </c>
      <c r="H699" t="s">
        <v>120</v>
      </c>
      <c r="I699" t="s">
        <v>3500</v>
      </c>
    </row>
    <row r="700" spans="1:9">
      <c r="A700" s="174" t="s">
        <v>3617</v>
      </c>
      <c r="B700" t="s">
        <v>1685</v>
      </c>
      <c r="C700" t="s">
        <v>2031</v>
      </c>
      <c r="D700" t="s">
        <v>2032</v>
      </c>
      <c r="E700" t="s">
        <v>120</v>
      </c>
      <c r="F700" t="s">
        <v>2033</v>
      </c>
      <c r="G700" t="s">
        <v>3608</v>
      </c>
      <c r="H700" t="s">
        <v>120</v>
      </c>
      <c r="I700" t="s">
        <v>3500</v>
      </c>
    </row>
    <row r="701" spans="1:9">
      <c r="A701" s="174" t="s">
        <v>3617</v>
      </c>
      <c r="B701" t="s">
        <v>1685</v>
      </c>
      <c r="C701" t="s">
        <v>1874</v>
      </c>
      <c r="E701" t="s">
        <v>1845</v>
      </c>
      <c r="G701" t="s">
        <v>3636</v>
      </c>
      <c r="H701" t="s">
        <v>2212</v>
      </c>
      <c r="I701" t="s">
        <v>3500</v>
      </c>
    </row>
    <row r="702" spans="1:9">
      <c r="A702" s="174" t="s">
        <v>3617</v>
      </c>
      <c r="B702" t="s">
        <v>1689</v>
      </c>
      <c r="C702" t="s">
        <v>2035</v>
      </c>
      <c r="D702" t="s">
        <v>1923</v>
      </c>
      <c r="E702" t="s">
        <v>120</v>
      </c>
      <c r="F702" t="s">
        <v>2036</v>
      </c>
      <c r="G702" t="s">
        <v>3608</v>
      </c>
      <c r="H702" t="s">
        <v>120</v>
      </c>
      <c r="I702" t="s">
        <v>3504</v>
      </c>
    </row>
    <row r="703" spans="1:9">
      <c r="A703" s="174" t="s">
        <v>3617</v>
      </c>
      <c r="B703" t="s">
        <v>1689</v>
      </c>
      <c r="C703" t="s">
        <v>2037</v>
      </c>
      <c r="D703" t="s">
        <v>1923</v>
      </c>
      <c r="E703" t="s">
        <v>120</v>
      </c>
      <c r="G703" t="s">
        <v>3608</v>
      </c>
      <c r="H703" t="s">
        <v>120</v>
      </c>
      <c r="I703" t="s">
        <v>3504</v>
      </c>
    </row>
    <row r="704" spans="1:9">
      <c r="A704" s="174" t="s">
        <v>3617</v>
      </c>
      <c r="B704" t="s">
        <v>1689</v>
      </c>
      <c r="C704" t="s">
        <v>2038</v>
      </c>
      <c r="D704" t="s">
        <v>2039</v>
      </c>
      <c r="E704" t="s">
        <v>120</v>
      </c>
      <c r="F704" t="s">
        <v>2040</v>
      </c>
      <c r="G704" t="s">
        <v>3608</v>
      </c>
      <c r="H704" t="s">
        <v>120</v>
      </c>
      <c r="I704" t="s">
        <v>3504</v>
      </c>
    </row>
    <row r="705" spans="1:9">
      <c r="A705" s="174" t="s">
        <v>3617</v>
      </c>
      <c r="B705" t="s">
        <v>1689</v>
      </c>
      <c r="C705" t="s">
        <v>2041</v>
      </c>
      <c r="D705" t="s">
        <v>1928</v>
      </c>
      <c r="E705" t="s">
        <v>120</v>
      </c>
      <c r="F705" t="s">
        <v>2036</v>
      </c>
      <c r="G705" t="s">
        <v>3608</v>
      </c>
      <c r="H705" t="s">
        <v>120</v>
      </c>
      <c r="I705" t="s">
        <v>3504</v>
      </c>
    </row>
    <row r="706" spans="1:9">
      <c r="A706" s="174" t="s">
        <v>3617</v>
      </c>
      <c r="B706" t="s">
        <v>1689</v>
      </c>
      <c r="C706" t="s">
        <v>2042</v>
      </c>
      <c r="D706" t="s">
        <v>1928</v>
      </c>
      <c r="E706" t="s">
        <v>120</v>
      </c>
      <c r="F706" t="s">
        <v>2043</v>
      </c>
      <c r="G706" t="s">
        <v>3608</v>
      </c>
      <c r="H706" t="s">
        <v>120</v>
      </c>
      <c r="I706" t="s">
        <v>3504</v>
      </c>
    </row>
    <row r="707" spans="1:9">
      <c r="A707" s="174" t="s">
        <v>3617</v>
      </c>
      <c r="B707" t="s">
        <v>1689</v>
      </c>
      <c r="C707" t="s">
        <v>2044</v>
      </c>
      <c r="D707" t="s">
        <v>2045</v>
      </c>
      <c r="E707" t="s">
        <v>2006</v>
      </c>
      <c r="G707" t="s">
        <v>3608</v>
      </c>
      <c r="H707" t="s">
        <v>2006</v>
      </c>
      <c r="I707" t="s">
        <v>3504</v>
      </c>
    </row>
    <row r="708" spans="1:9">
      <c r="A708" s="174" t="s">
        <v>3617</v>
      </c>
      <c r="B708" t="s">
        <v>1689</v>
      </c>
      <c r="C708" t="s">
        <v>1929</v>
      </c>
      <c r="D708" t="s">
        <v>1923</v>
      </c>
      <c r="E708" t="s">
        <v>1930</v>
      </c>
      <c r="F708" t="s">
        <v>1932</v>
      </c>
      <c r="G708" t="s">
        <v>3608</v>
      </c>
      <c r="H708" t="s">
        <v>2225</v>
      </c>
      <c r="I708" t="s">
        <v>3504</v>
      </c>
    </row>
    <row r="709" spans="1:9">
      <c r="A709" s="174" t="s">
        <v>3617</v>
      </c>
      <c r="B709" t="s">
        <v>1689</v>
      </c>
      <c r="C709" t="s">
        <v>2048</v>
      </c>
      <c r="D709" t="s">
        <v>2045</v>
      </c>
      <c r="E709" t="s">
        <v>2049</v>
      </c>
      <c r="G709" t="s">
        <v>3608</v>
      </c>
      <c r="H709" t="s">
        <v>120</v>
      </c>
      <c r="I709" t="s">
        <v>3504</v>
      </c>
    </row>
    <row r="710" spans="1:9">
      <c r="A710" s="174" t="s">
        <v>3617</v>
      </c>
      <c r="B710" t="s">
        <v>1689</v>
      </c>
      <c r="C710" t="s">
        <v>1876</v>
      </c>
      <c r="E710" t="s">
        <v>1833</v>
      </c>
      <c r="F710" t="s">
        <v>1877</v>
      </c>
      <c r="G710" t="s">
        <v>3636</v>
      </c>
      <c r="H710" t="s">
        <v>1835</v>
      </c>
      <c r="I710" t="s">
        <v>3504</v>
      </c>
    </row>
    <row r="711" spans="1:9">
      <c r="A711" s="174" t="s">
        <v>3617</v>
      </c>
      <c r="B711" t="s">
        <v>1689</v>
      </c>
      <c r="C711" t="s">
        <v>2050</v>
      </c>
      <c r="D711" t="s">
        <v>1879</v>
      </c>
      <c r="E711" t="s">
        <v>120</v>
      </c>
      <c r="F711" t="s">
        <v>2051</v>
      </c>
      <c r="G711" t="s">
        <v>3608</v>
      </c>
      <c r="H711" t="s">
        <v>120</v>
      </c>
      <c r="I711" t="s">
        <v>3504</v>
      </c>
    </row>
    <row r="712" spans="1:9">
      <c r="A712" s="174" t="s">
        <v>3617</v>
      </c>
      <c r="B712" t="s">
        <v>1689</v>
      </c>
      <c r="C712" t="s">
        <v>1878</v>
      </c>
      <c r="D712" t="s">
        <v>1879</v>
      </c>
      <c r="E712" t="s">
        <v>1880</v>
      </c>
      <c r="G712" t="s">
        <v>3636</v>
      </c>
      <c r="H712" t="s">
        <v>1881</v>
      </c>
      <c r="I712" t="s">
        <v>3504</v>
      </c>
    </row>
    <row r="713" spans="1:9">
      <c r="A713" s="174" t="s">
        <v>3617</v>
      </c>
      <c r="B713" t="s">
        <v>1692</v>
      </c>
      <c r="C713" t="s">
        <v>2053</v>
      </c>
      <c r="D713" t="s">
        <v>2054</v>
      </c>
      <c r="E713" t="s">
        <v>120</v>
      </c>
      <c r="G713" t="s">
        <v>3608</v>
      </c>
      <c r="H713" t="s">
        <v>120</v>
      </c>
      <c r="I713" t="s">
        <v>3508</v>
      </c>
    </row>
    <row r="714" spans="1:9">
      <c r="A714" s="174" t="s">
        <v>3617</v>
      </c>
      <c r="B714" t="s">
        <v>1692</v>
      </c>
      <c r="C714" t="s">
        <v>2055</v>
      </c>
      <c r="D714" t="s">
        <v>2054</v>
      </c>
      <c r="E714" t="s">
        <v>2006</v>
      </c>
      <c r="F714" t="s">
        <v>2056</v>
      </c>
      <c r="G714" t="s">
        <v>3608</v>
      </c>
      <c r="H714" t="s">
        <v>2006</v>
      </c>
      <c r="I714" t="s">
        <v>3508</v>
      </c>
    </row>
    <row r="715" spans="1:9">
      <c r="A715" s="174" t="s">
        <v>3617</v>
      </c>
      <c r="B715" t="s">
        <v>1692</v>
      </c>
      <c r="C715" t="s">
        <v>2057</v>
      </c>
      <c r="D715" t="s">
        <v>2058</v>
      </c>
      <c r="E715" t="s">
        <v>2059</v>
      </c>
      <c r="G715" t="s">
        <v>3608</v>
      </c>
      <c r="H715" t="s">
        <v>120</v>
      </c>
      <c r="I715" t="s">
        <v>3508</v>
      </c>
    </row>
    <row r="716" spans="1:9">
      <c r="A716" s="174" t="s">
        <v>3617</v>
      </c>
      <c r="B716" t="s">
        <v>1692</v>
      </c>
      <c r="C716" t="s">
        <v>1937</v>
      </c>
      <c r="D716" t="s">
        <v>1938</v>
      </c>
      <c r="E716" t="s">
        <v>1939</v>
      </c>
      <c r="F716" t="s">
        <v>1941</v>
      </c>
      <c r="G716" t="s">
        <v>3608</v>
      </c>
      <c r="H716" t="s">
        <v>2227</v>
      </c>
      <c r="I716" t="s">
        <v>3508</v>
      </c>
    </row>
    <row r="717" spans="1:9">
      <c r="A717" s="174" t="s">
        <v>3617</v>
      </c>
      <c r="B717" t="s">
        <v>1692</v>
      </c>
      <c r="C717" t="s">
        <v>2061</v>
      </c>
      <c r="D717" t="s">
        <v>1938</v>
      </c>
      <c r="E717" t="s">
        <v>1977</v>
      </c>
      <c r="F717" t="s">
        <v>2062</v>
      </c>
      <c r="G717" t="s">
        <v>3608</v>
      </c>
      <c r="H717" t="s">
        <v>120</v>
      </c>
      <c r="I717" t="s">
        <v>3508</v>
      </c>
    </row>
    <row r="718" spans="1:9">
      <c r="A718" s="174" t="s">
        <v>3617</v>
      </c>
      <c r="B718" t="s">
        <v>1692</v>
      </c>
      <c r="C718" t="s">
        <v>2063</v>
      </c>
      <c r="D718" t="s">
        <v>2054</v>
      </c>
      <c r="E718" t="s">
        <v>2064</v>
      </c>
      <c r="G718" t="s">
        <v>3608</v>
      </c>
      <c r="H718" t="s">
        <v>120</v>
      </c>
      <c r="I718" t="s">
        <v>3508</v>
      </c>
    </row>
    <row r="719" spans="1:9">
      <c r="A719" s="174" t="s">
        <v>3617</v>
      </c>
      <c r="B719" t="s">
        <v>1692</v>
      </c>
      <c r="C719" t="s">
        <v>2065</v>
      </c>
      <c r="D719" t="s">
        <v>2054</v>
      </c>
      <c r="E719" t="s">
        <v>2066</v>
      </c>
      <c r="F719" t="s">
        <v>2067</v>
      </c>
      <c r="G719" t="s">
        <v>3608</v>
      </c>
      <c r="H719" t="s">
        <v>120</v>
      </c>
      <c r="I719" t="s">
        <v>3508</v>
      </c>
    </row>
    <row r="720" spans="1:9">
      <c r="A720" s="174" t="s">
        <v>3617</v>
      </c>
      <c r="B720" t="s">
        <v>1692</v>
      </c>
      <c r="C720" t="s">
        <v>2068</v>
      </c>
      <c r="D720" t="s">
        <v>2054</v>
      </c>
      <c r="E720" t="s">
        <v>2069</v>
      </c>
      <c r="G720" t="s">
        <v>3608</v>
      </c>
      <c r="H720" t="s">
        <v>120</v>
      </c>
      <c r="I720" t="s">
        <v>3508</v>
      </c>
    </row>
    <row r="721" spans="1:9">
      <c r="A721" s="174" t="s">
        <v>3617</v>
      </c>
      <c r="B721" t="s">
        <v>1694</v>
      </c>
      <c r="C721" t="s">
        <v>1883</v>
      </c>
      <c r="E721" t="s">
        <v>1833</v>
      </c>
      <c r="F721" t="s">
        <v>1884</v>
      </c>
      <c r="G721" t="s">
        <v>3636</v>
      </c>
      <c r="H721" t="s">
        <v>1835</v>
      </c>
      <c r="I721" t="s">
        <v>3512</v>
      </c>
    </row>
    <row r="722" spans="1:9">
      <c r="A722" s="174" t="s">
        <v>3617</v>
      </c>
      <c r="B722" t="s">
        <v>1694</v>
      </c>
      <c r="C722" t="s">
        <v>1943</v>
      </c>
      <c r="D722" t="s">
        <v>1886</v>
      </c>
      <c r="E722" t="s">
        <v>1944</v>
      </c>
      <c r="F722" t="s">
        <v>1945</v>
      </c>
      <c r="G722" t="s">
        <v>3608</v>
      </c>
      <c r="H722" t="s">
        <v>120</v>
      </c>
      <c r="I722" t="s">
        <v>3512</v>
      </c>
    </row>
    <row r="723" spans="1:9">
      <c r="A723" s="174" t="s">
        <v>3617</v>
      </c>
      <c r="B723" t="s">
        <v>1694</v>
      </c>
      <c r="C723" t="s">
        <v>2071</v>
      </c>
      <c r="D723" t="s">
        <v>1879</v>
      </c>
      <c r="E723" t="s">
        <v>2072</v>
      </c>
      <c r="F723" t="s">
        <v>2073</v>
      </c>
      <c r="G723" t="s">
        <v>3608</v>
      </c>
      <c r="H723" t="s">
        <v>120</v>
      </c>
      <c r="I723" t="s">
        <v>3512</v>
      </c>
    </row>
    <row r="724" spans="1:9">
      <c r="A724" s="174" t="s">
        <v>3617</v>
      </c>
      <c r="B724" t="s">
        <v>1694</v>
      </c>
      <c r="C724" t="s">
        <v>2074</v>
      </c>
      <c r="D724" t="s">
        <v>2075</v>
      </c>
      <c r="E724" t="s">
        <v>2076</v>
      </c>
      <c r="F724" t="s">
        <v>2077</v>
      </c>
      <c r="G724" t="s">
        <v>3608</v>
      </c>
      <c r="H724" t="s">
        <v>120</v>
      </c>
      <c r="I724" t="s">
        <v>3512</v>
      </c>
    </row>
    <row r="725" spans="1:9">
      <c r="A725" s="174" t="s">
        <v>3617</v>
      </c>
      <c r="B725" t="s">
        <v>1694</v>
      </c>
      <c r="C725" t="s">
        <v>2078</v>
      </c>
      <c r="D725" t="s">
        <v>1886</v>
      </c>
      <c r="E725" t="s">
        <v>120</v>
      </c>
      <c r="F725" t="s">
        <v>2079</v>
      </c>
      <c r="G725" t="s">
        <v>3608</v>
      </c>
      <c r="H725" t="s">
        <v>120</v>
      </c>
      <c r="I725" t="s">
        <v>3512</v>
      </c>
    </row>
    <row r="726" spans="1:9">
      <c r="A726" s="174" t="s">
        <v>3617</v>
      </c>
      <c r="B726" t="s">
        <v>1694</v>
      </c>
      <c r="C726" t="s">
        <v>1885</v>
      </c>
      <c r="D726" t="s">
        <v>1886</v>
      </c>
      <c r="E726" t="s">
        <v>1833</v>
      </c>
      <c r="F726" t="s">
        <v>1887</v>
      </c>
      <c r="G726" t="s">
        <v>3636</v>
      </c>
      <c r="H726" t="s">
        <v>1835</v>
      </c>
      <c r="I726" t="s">
        <v>3512</v>
      </c>
    </row>
    <row r="727" spans="1:9">
      <c r="A727" s="174" t="s">
        <v>3617</v>
      </c>
      <c r="B727" t="s">
        <v>1694</v>
      </c>
      <c r="C727" t="s">
        <v>1888</v>
      </c>
      <c r="E727" t="s">
        <v>1845</v>
      </c>
      <c r="G727" t="s">
        <v>3636</v>
      </c>
      <c r="H727" t="s">
        <v>2212</v>
      </c>
      <c r="I727" t="s">
        <v>3512</v>
      </c>
    </row>
    <row r="728" spans="1:9">
      <c r="A728" s="174" t="s">
        <v>3617</v>
      </c>
      <c r="B728" t="s">
        <v>1694</v>
      </c>
      <c r="C728" t="s">
        <v>2080</v>
      </c>
      <c r="E728" t="s">
        <v>120</v>
      </c>
      <c r="G728" t="s">
        <v>3608</v>
      </c>
      <c r="H728" t="s">
        <v>120</v>
      </c>
      <c r="I728" t="s">
        <v>3512</v>
      </c>
    </row>
    <row r="729" spans="1:9">
      <c r="A729" s="174" t="s">
        <v>3617</v>
      </c>
      <c r="B729" t="s">
        <v>1694</v>
      </c>
      <c r="C729" t="s">
        <v>2081</v>
      </c>
      <c r="D729" t="s">
        <v>1886</v>
      </c>
      <c r="E729" t="s">
        <v>2082</v>
      </c>
      <c r="F729" t="s">
        <v>2083</v>
      </c>
      <c r="G729" t="s">
        <v>3608</v>
      </c>
      <c r="H729" t="s">
        <v>2082</v>
      </c>
      <c r="I729" t="s">
        <v>3512</v>
      </c>
    </row>
    <row r="730" spans="1:9">
      <c r="A730" s="174" t="s">
        <v>3617</v>
      </c>
      <c r="B730" t="s">
        <v>3391</v>
      </c>
      <c r="C730" t="s">
        <v>1890</v>
      </c>
      <c r="E730" t="s">
        <v>1845</v>
      </c>
      <c r="F730" t="s">
        <v>1891</v>
      </c>
      <c r="G730" t="s">
        <v>3636</v>
      </c>
      <c r="H730" t="s">
        <v>2212</v>
      </c>
    </row>
    <row r="731" spans="1:9">
      <c r="A731" s="174" t="s">
        <v>3617</v>
      </c>
      <c r="B731" t="s">
        <v>3391</v>
      </c>
      <c r="C731" t="s">
        <v>2085</v>
      </c>
      <c r="D731" t="s">
        <v>2086</v>
      </c>
      <c r="E731" t="s">
        <v>2087</v>
      </c>
      <c r="F731" t="s">
        <v>1953</v>
      </c>
      <c r="G731" t="s">
        <v>3608</v>
      </c>
      <c r="H731" t="s">
        <v>120</v>
      </c>
    </row>
    <row r="732" spans="1:9">
      <c r="A732" s="174" t="s">
        <v>3617</v>
      </c>
      <c r="B732" t="s">
        <v>3391</v>
      </c>
      <c r="C732" t="s">
        <v>2088</v>
      </c>
      <c r="D732" t="s">
        <v>1948</v>
      </c>
      <c r="E732" t="s">
        <v>120</v>
      </c>
      <c r="F732" t="s">
        <v>2089</v>
      </c>
      <c r="G732" t="s">
        <v>3608</v>
      </c>
      <c r="H732" t="s">
        <v>120</v>
      </c>
    </row>
    <row r="733" spans="1:9">
      <c r="A733" s="174" t="s">
        <v>3617</v>
      </c>
      <c r="B733" t="s">
        <v>3391</v>
      </c>
      <c r="C733" t="s">
        <v>2090</v>
      </c>
      <c r="D733" t="s">
        <v>2086</v>
      </c>
      <c r="E733" t="s">
        <v>120</v>
      </c>
      <c r="F733" t="s">
        <v>2089</v>
      </c>
      <c r="G733" t="s">
        <v>3608</v>
      </c>
      <c r="H733" t="s">
        <v>120</v>
      </c>
    </row>
    <row r="734" spans="1:9">
      <c r="A734" s="174" t="s">
        <v>3617</v>
      </c>
      <c r="B734" t="s">
        <v>3391</v>
      </c>
      <c r="C734" t="s">
        <v>2091</v>
      </c>
      <c r="D734" t="s">
        <v>2092</v>
      </c>
      <c r="E734" t="s">
        <v>2006</v>
      </c>
      <c r="F734" t="s">
        <v>2093</v>
      </c>
      <c r="G734" t="s">
        <v>3608</v>
      </c>
      <c r="H734" t="s">
        <v>2006</v>
      </c>
    </row>
    <row r="735" spans="1:9">
      <c r="A735" s="174" t="s">
        <v>3617</v>
      </c>
      <c r="B735" t="s">
        <v>3391</v>
      </c>
      <c r="C735" t="s">
        <v>2094</v>
      </c>
      <c r="D735" t="s">
        <v>2095</v>
      </c>
      <c r="E735" t="s">
        <v>2059</v>
      </c>
      <c r="F735" t="s">
        <v>2096</v>
      </c>
      <c r="G735" t="s">
        <v>3608</v>
      </c>
      <c r="H735" t="s">
        <v>120</v>
      </c>
    </row>
    <row r="736" spans="1:9">
      <c r="A736" s="174" t="s">
        <v>3618</v>
      </c>
      <c r="B736" t="s">
        <v>1670</v>
      </c>
      <c r="C736" t="s">
        <v>1893</v>
      </c>
      <c r="D736" t="s">
        <v>1894</v>
      </c>
      <c r="E736" t="s">
        <v>1565</v>
      </c>
      <c r="F736" t="s">
        <v>1896</v>
      </c>
      <c r="G736" t="s">
        <v>3608</v>
      </c>
      <c r="H736" t="s">
        <v>1565</v>
      </c>
      <c r="I736" t="s">
        <v>3472</v>
      </c>
    </row>
    <row r="737" spans="1:9">
      <c r="A737" s="174" t="s">
        <v>3618</v>
      </c>
      <c r="B737" t="s">
        <v>1670</v>
      </c>
      <c r="C737" t="s">
        <v>1897</v>
      </c>
      <c r="E737" t="s">
        <v>1396</v>
      </c>
      <c r="G737" t="s">
        <v>3608</v>
      </c>
      <c r="H737" t="s">
        <v>1396</v>
      </c>
      <c r="I737" t="s">
        <v>3472</v>
      </c>
    </row>
    <row r="738" spans="1:9">
      <c r="A738" s="174" t="s">
        <v>3618</v>
      </c>
      <c r="B738" t="s">
        <v>1670</v>
      </c>
      <c r="C738" t="s">
        <v>1898</v>
      </c>
      <c r="E738" t="s">
        <v>1899</v>
      </c>
      <c r="G738" t="s">
        <v>3608</v>
      </c>
      <c r="H738" t="s">
        <v>2161</v>
      </c>
      <c r="I738" t="s">
        <v>3472</v>
      </c>
    </row>
    <row r="739" spans="1:9">
      <c r="A739" s="174" t="s">
        <v>3618</v>
      </c>
      <c r="B739" t="s">
        <v>1670</v>
      </c>
      <c r="C739" t="s">
        <v>1957</v>
      </c>
      <c r="D739" t="s">
        <v>1832</v>
      </c>
      <c r="E739" t="s">
        <v>120</v>
      </c>
      <c r="G739" t="s">
        <v>3608</v>
      </c>
      <c r="H739" t="s">
        <v>120</v>
      </c>
      <c r="I739" t="s">
        <v>3472</v>
      </c>
    </row>
    <row r="740" spans="1:9">
      <c r="A740" s="174" t="s">
        <v>3618</v>
      </c>
      <c r="B740" t="s">
        <v>1670</v>
      </c>
      <c r="C740" t="s">
        <v>1958</v>
      </c>
      <c r="D740" t="s">
        <v>1842</v>
      </c>
      <c r="E740" t="s">
        <v>120</v>
      </c>
      <c r="F740" t="s">
        <v>1959</v>
      </c>
      <c r="G740" t="s">
        <v>3608</v>
      </c>
      <c r="H740" t="s">
        <v>120</v>
      </c>
      <c r="I740" t="s">
        <v>3472</v>
      </c>
    </row>
    <row r="741" spans="1:9">
      <c r="A741" s="174" t="s">
        <v>3618</v>
      </c>
      <c r="B741" t="s">
        <v>1670</v>
      </c>
      <c r="C741" t="s">
        <v>1960</v>
      </c>
      <c r="E741" t="s">
        <v>120</v>
      </c>
      <c r="G741" t="s">
        <v>3608</v>
      </c>
      <c r="H741" t="s">
        <v>120</v>
      </c>
      <c r="I741" t="s">
        <v>3472</v>
      </c>
    </row>
    <row r="742" spans="1:9">
      <c r="A742" s="174" t="s">
        <v>3618</v>
      </c>
      <c r="B742" t="s">
        <v>1672</v>
      </c>
      <c r="C742" t="s">
        <v>1962</v>
      </c>
      <c r="D742" t="s">
        <v>1850</v>
      </c>
      <c r="E742" t="s">
        <v>120</v>
      </c>
      <c r="G742" t="s">
        <v>3608</v>
      </c>
      <c r="H742" t="s">
        <v>120</v>
      </c>
      <c r="I742" t="s">
        <v>3476</v>
      </c>
    </row>
    <row r="743" spans="1:9">
      <c r="A743" s="174" t="s">
        <v>3618</v>
      </c>
      <c r="B743" t="s">
        <v>1672</v>
      </c>
      <c r="C743" t="s">
        <v>1963</v>
      </c>
      <c r="D743" t="s">
        <v>1964</v>
      </c>
      <c r="E743" t="s">
        <v>120</v>
      </c>
      <c r="F743" t="s">
        <v>1965</v>
      </c>
      <c r="G743" t="s">
        <v>3608</v>
      </c>
      <c r="H743" t="s">
        <v>120</v>
      </c>
      <c r="I743" t="s">
        <v>3476</v>
      </c>
    </row>
    <row r="744" spans="1:9">
      <c r="A744" s="174" t="s">
        <v>3618</v>
      </c>
      <c r="B744" t="s">
        <v>1672</v>
      </c>
      <c r="C744" t="s">
        <v>1966</v>
      </c>
      <c r="D744" t="s">
        <v>1964</v>
      </c>
      <c r="E744" t="s">
        <v>120</v>
      </c>
      <c r="G744" t="s">
        <v>3608</v>
      </c>
      <c r="H744" t="s">
        <v>120</v>
      </c>
      <c r="I744" t="s">
        <v>3476</v>
      </c>
    </row>
    <row r="745" spans="1:9">
      <c r="A745" s="174" t="s">
        <v>3618</v>
      </c>
      <c r="B745" t="s">
        <v>1672</v>
      </c>
      <c r="C745" t="s">
        <v>1844</v>
      </c>
      <c r="E745" t="s">
        <v>1845</v>
      </c>
      <c r="F745" t="s">
        <v>1847</v>
      </c>
      <c r="G745" t="s">
        <v>3637</v>
      </c>
      <c r="H745" t="s">
        <v>2163</v>
      </c>
      <c r="I745" t="s">
        <v>3476</v>
      </c>
    </row>
    <row r="746" spans="1:9">
      <c r="A746" s="174" t="s">
        <v>3618</v>
      </c>
      <c r="B746" t="s">
        <v>1672</v>
      </c>
      <c r="C746" t="s">
        <v>1968</v>
      </c>
      <c r="D746" t="s">
        <v>1969</v>
      </c>
      <c r="E746" t="s">
        <v>120</v>
      </c>
      <c r="F746" t="s">
        <v>1970</v>
      </c>
      <c r="G746" t="s">
        <v>3608</v>
      </c>
      <c r="H746" t="s">
        <v>120</v>
      </c>
      <c r="I746" t="s">
        <v>3476</v>
      </c>
    </row>
    <row r="747" spans="1:9">
      <c r="A747" s="174" t="s">
        <v>3618</v>
      </c>
      <c r="B747" t="s">
        <v>3161</v>
      </c>
      <c r="C747" t="s">
        <v>1972</v>
      </c>
      <c r="D747" t="s">
        <v>1973</v>
      </c>
      <c r="E747" t="s">
        <v>120</v>
      </c>
      <c r="G747" t="s">
        <v>3608</v>
      </c>
      <c r="H747" t="s">
        <v>120</v>
      </c>
      <c r="I747" t="s">
        <v>3480</v>
      </c>
    </row>
    <row r="748" spans="1:9">
      <c r="A748" s="174" t="s">
        <v>3618</v>
      </c>
      <c r="B748" t="s">
        <v>3161</v>
      </c>
      <c r="C748" t="s">
        <v>1974</v>
      </c>
      <c r="D748" t="s">
        <v>1973</v>
      </c>
      <c r="E748" t="s">
        <v>1975</v>
      </c>
      <c r="G748" t="s">
        <v>3608</v>
      </c>
      <c r="H748" t="s">
        <v>120</v>
      </c>
      <c r="I748" t="s">
        <v>3480</v>
      </c>
    </row>
    <row r="749" spans="1:9">
      <c r="A749" s="174" t="s">
        <v>3618</v>
      </c>
      <c r="B749" t="s">
        <v>3161</v>
      </c>
      <c r="C749" t="s">
        <v>1976</v>
      </c>
      <c r="D749" t="s">
        <v>1973</v>
      </c>
      <c r="E749" t="s">
        <v>1977</v>
      </c>
      <c r="F749" t="s">
        <v>1978</v>
      </c>
      <c r="G749" t="s">
        <v>3608</v>
      </c>
      <c r="H749" t="s">
        <v>120</v>
      </c>
      <c r="I749" t="s">
        <v>3480</v>
      </c>
    </row>
    <row r="750" spans="1:9">
      <c r="A750" s="174" t="s">
        <v>3618</v>
      </c>
      <c r="B750" t="s">
        <v>3161</v>
      </c>
      <c r="C750" t="s">
        <v>1979</v>
      </c>
      <c r="D750" t="s">
        <v>1973</v>
      </c>
      <c r="E750" t="s">
        <v>120</v>
      </c>
      <c r="G750" t="s">
        <v>3608</v>
      </c>
      <c r="H750" t="s">
        <v>120</v>
      </c>
      <c r="I750" t="s">
        <v>3480</v>
      </c>
    </row>
    <row r="751" spans="1:9">
      <c r="A751" s="174" t="s">
        <v>3618</v>
      </c>
      <c r="B751" t="s">
        <v>1677</v>
      </c>
      <c r="C751" t="s">
        <v>1981</v>
      </c>
      <c r="D751" t="s">
        <v>1982</v>
      </c>
      <c r="E751" t="s">
        <v>1983</v>
      </c>
      <c r="G751" t="s">
        <v>3608</v>
      </c>
      <c r="H751" t="s">
        <v>120</v>
      </c>
      <c r="I751" t="s">
        <v>3484</v>
      </c>
    </row>
    <row r="752" spans="1:9">
      <c r="A752" s="174" t="s">
        <v>3618</v>
      </c>
      <c r="B752" t="s">
        <v>1677</v>
      </c>
      <c r="C752" t="s">
        <v>1903</v>
      </c>
      <c r="E752" t="s">
        <v>621</v>
      </c>
      <c r="F752" t="s">
        <v>1904</v>
      </c>
      <c r="G752" t="s">
        <v>3608</v>
      </c>
      <c r="H752" t="s">
        <v>621</v>
      </c>
      <c r="I752" t="s">
        <v>3484</v>
      </c>
    </row>
    <row r="753" spans="1:9">
      <c r="A753" s="174" t="s">
        <v>3618</v>
      </c>
      <c r="B753" t="s">
        <v>1677</v>
      </c>
      <c r="C753" t="s">
        <v>1905</v>
      </c>
      <c r="D753" t="s">
        <v>1906</v>
      </c>
      <c r="E753" t="s">
        <v>621</v>
      </c>
      <c r="F753" t="s">
        <v>1907</v>
      </c>
      <c r="G753" t="s">
        <v>3608</v>
      </c>
      <c r="H753" t="s">
        <v>621</v>
      </c>
      <c r="I753" t="s">
        <v>3484</v>
      </c>
    </row>
    <row r="754" spans="1:9">
      <c r="A754" s="174" t="s">
        <v>3618</v>
      </c>
      <c r="B754" t="s">
        <v>1677</v>
      </c>
      <c r="C754" t="s">
        <v>1984</v>
      </c>
      <c r="D754" t="s">
        <v>1906</v>
      </c>
      <c r="E754" t="s">
        <v>120</v>
      </c>
      <c r="G754" t="s">
        <v>3608</v>
      </c>
      <c r="H754" t="s">
        <v>120</v>
      </c>
      <c r="I754" t="s">
        <v>3484</v>
      </c>
    </row>
    <row r="755" spans="1:9">
      <c r="A755" s="174" t="s">
        <v>3618</v>
      </c>
      <c r="B755" t="s">
        <v>1677</v>
      </c>
      <c r="C755" t="s">
        <v>1985</v>
      </c>
      <c r="D755" t="s">
        <v>1982</v>
      </c>
      <c r="E755" t="s">
        <v>1986</v>
      </c>
      <c r="G755" t="s">
        <v>3608</v>
      </c>
      <c r="H755" t="s">
        <v>120</v>
      </c>
      <c r="I755" t="s">
        <v>3484</v>
      </c>
    </row>
    <row r="756" spans="1:9">
      <c r="A756" s="174" t="s">
        <v>3618</v>
      </c>
      <c r="B756" t="s">
        <v>1677</v>
      </c>
      <c r="C756" t="s">
        <v>1908</v>
      </c>
      <c r="D756" t="s">
        <v>1906</v>
      </c>
      <c r="E756" t="s">
        <v>1909</v>
      </c>
      <c r="F756" t="s">
        <v>1910</v>
      </c>
      <c r="G756" t="s">
        <v>3608</v>
      </c>
      <c r="H756" t="s">
        <v>2235</v>
      </c>
      <c r="I756" t="s">
        <v>3484</v>
      </c>
    </row>
    <row r="757" spans="1:9">
      <c r="A757" s="174" t="s">
        <v>3618</v>
      </c>
      <c r="B757" t="s">
        <v>1677</v>
      </c>
      <c r="C757" t="s">
        <v>1987</v>
      </c>
      <c r="D757" t="s">
        <v>1988</v>
      </c>
      <c r="E757" t="s">
        <v>120</v>
      </c>
      <c r="F757" t="s">
        <v>1989</v>
      </c>
      <c r="G757" t="s">
        <v>3608</v>
      </c>
      <c r="H757" t="s">
        <v>120</v>
      </c>
      <c r="I757" t="s">
        <v>3484</v>
      </c>
    </row>
    <row r="758" spans="1:9">
      <c r="A758" s="174" t="s">
        <v>3618</v>
      </c>
      <c r="B758" t="s">
        <v>1677</v>
      </c>
      <c r="C758" t="s">
        <v>1990</v>
      </c>
      <c r="D758" t="s">
        <v>1988</v>
      </c>
      <c r="E758" t="s">
        <v>120</v>
      </c>
      <c r="G758" t="s">
        <v>3608</v>
      </c>
      <c r="H758" t="s">
        <v>120</v>
      </c>
      <c r="I758" t="s">
        <v>3484</v>
      </c>
    </row>
    <row r="759" spans="1:9">
      <c r="A759" s="174" t="s">
        <v>3618</v>
      </c>
      <c r="B759" t="s">
        <v>1679</v>
      </c>
      <c r="C759" t="s">
        <v>1992</v>
      </c>
      <c r="D759" t="s">
        <v>1993</v>
      </c>
      <c r="E759" t="s">
        <v>120</v>
      </c>
      <c r="F759" t="s">
        <v>1994</v>
      </c>
      <c r="G759" t="s">
        <v>3608</v>
      </c>
      <c r="H759" t="s">
        <v>120</v>
      </c>
      <c r="I759" t="s">
        <v>3488</v>
      </c>
    </row>
    <row r="760" spans="1:9">
      <c r="A760" s="174" t="s">
        <v>3618</v>
      </c>
      <c r="B760" t="s">
        <v>1679</v>
      </c>
      <c r="C760" t="s">
        <v>1849</v>
      </c>
      <c r="D760" t="s">
        <v>1850</v>
      </c>
      <c r="E760" t="s">
        <v>1851</v>
      </c>
      <c r="G760" t="s">
        <v>3637</v>
      </c>
      <c r="H760" t="s">
        <v>2163</v>
      </c>
      <c r="I760" t="s">
        <v>3488</v>
      </c>
    </row>
    <row r="761" spans="1:9">
      <c r="A761" s="174" t="s">
        <v>3618</v>
      </c>
      <c r="B761" t="s">
        <v>1679</v>
      </c>
      <c r="C761" t="s">
        <v>1852</v>
      </c>
      <c r="D761" t="s">
        <v>1850</v>
      </c>
      <c r="E761" t="s">
        <v>1845</v>
      </c>
      <c r="G761" t="s">
        <v>3637</v>
      </c>
      <c r="H761" t="s">
        <v>2163</v>
      </c>
      <c r="I761" t="s">
        <v>3488</v>
      </c>
    </row>
    <row r="762" spans="1:9">
      <c r="A762" s="174" t="s">
        <v>3618</v>
      </c>
      <c r="B762" t="s">
        <v>1679</v>
      </c>
      <c r="C762" t="s">
        <v>1853</v>
      </c>
      <c r="D762" t="s">
        <v>1850</v>
      </c>
      <c r="E762" t="s">
        <v>1845</v>
      </c>
      <c r="G762" t="s">
        <v>3637</v>
      </c>
      <c r="H762" t="s">
        <v>2163</v>
      </c>
      <c r="I762" t="s">
        <v>3488</v>
      </c>
    </row>
    <row r="763" spans="1:9">
      <c r="A763" s="174" t="s">
        <v>3618</v>
      </c>
      <c r="B763" t="s">
        <v>1679</v>
      </c>
      <c r="C763" t="s">
        <v>1854</v>
      </c>
      <c r="D763" t="s">
        <v>1855</v>
      </c>
      <c r="E763" t="s">
        <v>1845</v>
      </c>
      <c r="G763" t="s">
        <v>3637</v>
      </c>
      <c r="H763" t="s">
        <v>2163</v>
      </c>
      <c r="I763" t="s">
        <v>3488</v>
      </c>
    </row>
    <row r="764" spans="1:9">
      <c r="A764" s="174" t="s">
        <v>3618</v>
      </c>
      <c r="B764" t="s">
        <v>1679</v>
      </c>
      <c r="C764" t="s">
        <v>1856</v>
      </c>
      <c r="E764" t="s">
        <v>1845</v>
      </c>
      <c r="G764" t="s">
        <v>3637</v>
      </c>
      <c r="H764" t="s">
        <v>2163</v>
      </c>
      <c r="I764" t="s">
        <v>3488</v>
      </c>
    </row>
    <row r="765" spans="1:9">
      <c r="A765" s="174" t="s">
        <v>3618</v>
      </c>
      <c r="B765" t="s">
        <v>1679</v>
      </c>
      <c r="C765" t="s">
        <v>1857</v>
      </c>
      <c r="E765" t="s">
        <v>1845</v>
      </c>
      <c r="G765" t="s">
        <v>3637</v>
      </c>
      <c r="H765" t="s">
        <v>2163</v>
      </c>
      <c r="I765" t="s">
        <v>3488</v>
      </c>
    </row>
    <row r="766" spans="1:9">
      <c r="A766" s="174" t="s">
        <v>3618</v>
      </c>
      <c r="B766" t="s">
        <v>1679</v>
      </c>
      <c r="C766" t="s">
        <v>1858</v>
      </c>
      <c r="E766" t="s">
        <v>1845</v>
      </c>
      <c r="G766" t="s">
        <v>3637</v>
      </c>
      <c r="H766" t="s">
        <v>2163</v>
      </c>
      <c r="I766" t="s">
        <v>3488</v>
      </c>
    </row>
    <row r="767" spans="1:9">
      <c r="A767" s="174" t="s">
        <v>3618</v>
      </c>
      <c r="B767" t="s">
        <v>1680</v>
      </c>
      <c r="C767" t="s">
        <v>1996</v>
      </c>
      <c r="D767" t="s">
        <v>1997</v>
      </c>
      <c r="E767" t="s">
        <v>120</v>
      </c>
      <c r="G767" t="s">
        <v>3608</v>
      </c>
      <c r="H767" t="s">
        <v>120</v>
      </c>
      <c r="I767" t="s">
        <v>3490</v>
      </c>
    </row>
    <row r="768" spans="1:9">
      <c r="A768" s="174" t="s">
        <v>3618</v>
      </c>
      <c r="B768" t="s">
        <v>1680</v>
      </c>
      <c r="C768" t="s">
        <v>1998</v>
      </c>
      <c r="D768" t="s">
        <v>1999</v>
      </c>
      <c r="E768" t="s">
        <v>120</v>
      </c>
      <c r="G768" t="s">
        <v>3608</v>
      </c>
      <c r="H768" t="s">
        <v>120</v>
      </c>
      <c r="I768" t="s">
        <v>3490</v>
      </c>
    </row>
    <row r="769" spans="1:9">
      <c r="A769" s="174" t="s">
        <v>3618</v>
      </c>
      <c r="B769" t="s">
        <v>1680</v>
      </c>
      <c r="C769" t="s">
        <v>2000</v>
      </c>
      <c r="D769" t="s">
        <v>1999</v>
      </c>
      <c r="E769" t="s">
        <v>2001</v>
      </c>
      <c r="F769" t="s">
        <v>2002</v>
      </c>
      <c r="G769" t="s">
        <v>3608</v>
      </c>
      <c r="H769" t="s">
        <v>120</v>
      </c>
      <c r="I769" t="s">
        <v>3490</v>
      </c>
    </row>
    <row r="770" spans="1:9">
      <c r="A770" s="174" t="s">
        <v>3618</v>
      </c>
      <c r="B770" t="s">
        <v>1680</v>
      </c>
      <c r="C770" t="s">
        <v>2003</v>
      </c>
      <c r="D770" t="s">
        <v>2004</v>
      </c>
      <c r="E770" t="s">
        <v>120</v>
      </c>
      <c r="G770" t="s">
        <v>3608</v>
      </c>
      <c r="H770" t="s">
        <v>120</v>
      </c>
      <c r="I770" t="s">
        <v>3490</v>
      </c>
    </row>
    <row r="771" spans="1:9">
      <c r="A771" s="174" t="s">
        <v>3618</v>
      </c>
      <c r="B771" t="s">
        <v>1680</v>
      </c>
      <c r="C771" t="s">
        <v>1860</v>
      </c>
      <c r="E771" t="s">
        <v>1861</v>
      </c>
      <c r="G771" t="s">
        <v>3608</v>
      </c>
      <c r="H771" t="s">
        <v>120</v>
      </c>
      <c r="I771" t="s">
        <v>3490</v>
      </c>
    </row>
    <row r="772" spans="1:9">
      <c r="A772" s="174" t="s">
        <v>3618</v>
      </c>
      <c r="B772" t="s">
        <v>1680</v>
      </c>
      <c r="C772" t="s">
        <v>1863</v>
      </c>
      <c r="E772" t="s">
        <v>1845</v>
      </c>
      <c r="G772" t="s">
        <v>3637</v>
      </c>
      <c r="H772" t="s">
        <v>2163</v>
      </c>
      <c r="I772" t="s">
        <v>3490</v>
      </c>
    </row>
    <row r="773" spans="1:9">
      <c r="A773" s="174" t="s">
        <v>3618</v>
      </c>
      <c r="B773" t="s">
        <v>1680</v>
      </c>
      <c r="C773" t="s">
        <v>1864</v>
      </c>
      <c r="E773" t="s">
        <v>1845</v>
      </c>
      <c r="G773" t="s">
        <v>3637</v>
      </c>
      <c r="H773" t="s">
        <v>2163</v>
      </c>
      <c r="I773" t="s">
        <v>3490</v>
      </c>
    </row>
    <row r="774" spans="1:9">
      <c r="A774" s="174" t="s">
        <v>3618</v>
      </c>
      <c r="B774" t="s">
        <v>1680</v>
      </c>
      <c r="C774" t="s">
        <v>2005</v>
      </c>
      <c r="D774" t="s">
        <v>1999</v>
      </c>
      <c r="E774" t="s">
        <v>2006</v>
      </c>
      <c r="G774" t="s">
        <v>3608</v>
      </c>
      <c r="H774" t="s">
        <v>2006</v>
      </c>
      <c r="I774" t="s">
        <v>3490</v>
      </c>
    </row>
    <row r="775" spans="1:9">
      <c r="A775" s="174" t="s">
        <v>3618</v>
      </c>
      <c r="B775" t="s">
        <v>1680</v>
      </c>
      <c r="C775" t="s">
        <v>2007</v>
      </c>
      <c r="D775" t="s">
        <v>2004</v>
      </c>
      <c r="E775" t="s">
        <v>120</v>
      </c>
      <c r="G775" t="s">
        <v>3608</v>
      </c>
      <c r="H775" t="s">
        <v>120</v>
      </c>
      <c r="I775" t="s">
        <v>3490</v>
      </c>
    </row>
    <row r="776" spans="1:9">
      <c r="A776" s="174" t="s">
        <v>3618</v>
      </c>
      <c r="B776" t="s">
        <v>1680</v>
      </c>
      <c r="C776" t="s">
        <v>1913</v>
      </c>
      <c r="E776" t="s">
        <v>621</v>
      </c>
      <c r="F776" t="s">
        <v>1914</v>
      </c>
      <c r="G776" t="s">
        <v>3608</v>
      </c>
      <c r="H776" t="s">
        <v>621</v>
      </c>
      <c r="I776" t="s">
        <v>3490</v>
      </c>
    </row>
    <row r="777" spans="1:9">
      <c r="A777" s="174" t="s">
        <v>3618</v>
      </c>
      <c r="B777" t="s">
        <v>1682</v>
      </c>
      <c r="C777" t="s">
        <v>2009</v>
      </c>
      <c r="E777" t="s">
        <v>2006</v>
      </c>
      <c r="G777" t="s">
        <v>3608</v>
      </c>
      <c r="H777" t="s">
        <v>2006</v>
      </c>
      <c r="I777" t="s">
        <v>3492</v>
      </c>
    </row>
    <row r="778" spans="1:9">
      <c r="A778" s="174" t="s">
        <v>3618</v>
      </c>
      <c r="B778" t="s">
        <v>1682</v>
      </c>
      <c r="C778" t="s">
        <v>2010</v>
      </c>
      <c r="E778" t="s">
        <v>2006</v>
      </c>
      <c r="G778" t="s">
        <v>3608</v>
      </c>
      <c r="H778" t="s">
        <v>2006</v>
      </c>
      <c r="I778" t="s">
        <v>3492</v>
      </c>
    </row>
    <row r="779" spans="1:9">
      <c r="A779" s="174" t="s">
        <v>3618</v>
      </c>
      <c r="B779" t="s">
        <v>1682</v>
      </c>
      <c r="C779" t="s">
        <v>1916</v>
      </c>
      <c r="E779" t="s">
        <v>1917</v>
      </c>
      <c r="G779" t="s">
        <v>3608</v>
      </c>
      <c r="H779" t="s">
        <v>1917</v>
      </c>
      <c r="I779" t="s">
        <v>3492</v>
      </c>
    </row>
    <row r="780" spans="1:9">
      <c r="A780" s="174" t="s">
        <v>3618</v>
      </c>
      <c r="B780" t="s">
        <v>1682</v>
      </c>
      <c r="C780" t="s">
        <v>2011</v>
      </c>
      <c r="D780" t="s">
        <v>1999</v>
      </c>
      <c r="E780" t="s">
        <v>120</v>
      </c>
      <c r="G780" t="s">
        <v>3608</v>
      </c>
      <c r="H780" t="s">
        <v>120</v>
      </c>
      <c r="I780" t="s">
        <v>3492</v>
      </c>
    </row>
    <row r="781" spans="1:9">
      <c r="A781" s="174" t="s">
        <v>3618</v>
      </c>
      <c r="B781" t="s">
        <v>1682</v>
      </c>
      <c r="C781" t="s">
        <v>2012</v>
      </c>
      <c r="D781" t="s">
        <v>1999</v>
      </c>
      <c r="E781" t="s">
        <v>120</v>
      </c>
      <c r="G781" t="s">
        <v>3608</v>
      </c>
      <c r="H781" t="s">
        <v>120</v>
      </c>
      <c r="I781" t="s">
        <v>3492</v>
      </c>
    </row>
    <row r="782" spans="1:9">
      <c r="A782" s="174" t="s">
        <v>3618</v>
      </c>
      <c r="B782" t="s">
        <v>1682</v>
      </c>
      <c r="C782" t="s">
        <v>2013</v>
      </c>
      <c r="D782" t="s">
        <v>1855</v>
      </c>
      <c r="E782" t="s">
        <v>120</v>
      </c>
      <c r="G782" t="s">
        <v>3608</v>
      </c>
      <c r="H782" t="s">
        <v>120</v>
      </c>
      <c r="I782" t="s">
        <v>3492</v>
      </c>
    </row>
    <row r="783" spans="1:9">
      <c r="A783" s="174" t="s">
        <v>3618</v>
      </c>
      <c r="B783" t="s">
        <v>1682</v>
      </c>
      <c r="C783" t="s">
        <v>2014</v>
      </c>
      <c r="D783" t="s">
        <v>2015</v>
      </c>
      <c r="E783" t="s">
        <v>2006</v>
      </c>
      <c r="G783" t="s">
        <v>3608</v>
      </c>
      <c r="H783" t="s">
        <v>2006</v>
      </c>
      <c r="I783" t="s">
        <v>3492</v>
      </c>
    </row>
    <row r="784" spans="1:9">
      <c r="A784" s="174" t="s">
        <v>3618</v>
      </c>
      <c r="B784" t="s">
        <v>1682</v>
      </c>
      <c r="C784" t="s">
        <v>2016</v>
      </c>
      <c r="D784" t="s">
        <v>2015</v>
      </c>
      <c r="E784" t="s">
        <v>2006</v>
      </c>
      <c r="G784" t="s">
        <v>3608</v>
      </c>
      <c r="H784" t="s">
        <v>2006</v>
      </c>
      <c r="I784" t="s">
        <v>3492</v>
      </c>
    </row>
    <row r="785" spans="1:9">
      <c r="A785" s="174" t="s">
        <v>3618</v>
      </c>
      <c r="B785" t="s">
        <v>1682</v>
      </c>
      <c r="C785" t="s">
        <v>1866</v>
      </c>
      <c r="E785" t="s">
        <v>1845</v>
      </c>
      <c r="G785" t="s">
        <v>3637</v>
      </c>
      <c r="H785" t="s">
        <v>2163</v>
      </c>
      <c r="I785" t="s">
        <v>3492</v>
      </c>
    </row>
    <row r="786" spans="1:9">
      <c r="A786" s="174" t="s">
        <v>3618</v>
      </c>
      <c r="B786" t="s">
        <v>1682</v>
      </c>
      <c r="C786" t="s">
        <v>2017</v>
      </c>
      <c r="D786" t="s">
        <v>2015</v>
      </c>
      <c r="E786" t="s">
        <v>120</v>
      </c>
      <c r="F786" t="s">
        <v>2018</v>
      </c>
      <c r="G786" t="s">
        <v>3608</v>
      </c>
      <c r="H786" t="s">
        <v>120</v>
      </c>
      <c r="I786" t="s">
        <v>3492</v>
      </c>
    </row>
    <row r="787" spans="1:9">
      <c r="A787" s="174" t="s">
        <v>3618</v>
      </c>
      <c r="B787" t="s">
        <v>1683</v>
      </c>
      <c r="C787" t="s">
        <v>2020</v>
      </c>
      <c r="D787" t="s">
        <v>2021</v>
      </c>
      <c r="E787" t="s">
        <v>120</v>
      </c>
      <c r="G787" t="s">
        <v>3608</v>
      </c>
      <c r="H787" t="s">
        <v>120</v>
      </c>
      <c r="I787" t="s">
        <v>3496</v>
      </c>
    </row>
    <row r="788" spans="1:9">
      <c r="A788" s="174" t="s">
        <v>3618</v>
      </c>
      <c r="B788" t="s">
        <v>1683</v>
      </c>
      <c r="C788" t="s">
        <v>2022</v>
      </c>
      <c r="D788" t="s">
        <v>1951</v>
      </c>
      <c r="E788" t="s">
        <v>120</v>
      </c>
      <c r="G788" t="s">
        <v>3608</v>
      </c>
      <c r="H788" t="s">
        <v>120</v>
      </c>
      <c r="I788" t="s">
        <v>3496</v>
      </c>
    </row>
    <row r="789" spans="1:9">
      <c r="A789" s="174" t="s">
        <v>3618</v>
      </c>
      <c r="B789" t="s">
        <v>1683</v>
      </c>
      <c r="C789" t="s">
        <v>2023</v>
      </c>
      <c r="D789" t="s">
        <v>1951</v>
      </c>
      <c r="E789" t="s">
        <v>120</v>
      </c>
      <c r="G789" t="s">
        <v>3608</v>
      </c>
      <c r="H789" t="s">
        <v>120</v>
      </c>
      <c r="I789" t="s">
        <v>3496</v>
      </c>
    </row>
    <row r="790" spans="1:9">
      <c r="A790" s="174" t="s">
        <v>3618</v>
      </c>
      <c r="B790" t="s">
        <v>1685</v>
      </c>
      <c r="C790" t="s">
        <v>1919</v>
      </c>
      <c r="D790" t="s">
        <v>1920</v>
      </c>
      <c r="E790" t="s">
        <v>621</v>
      </c>
      <c r="F790" t="s">
        <v>1921</v>
      </c>
      <c r="G790" t="s">
        <v>3608</v>
      </c>
      <c r="H790" t="s">
        <v>621</v>
      </c>
      <c r="I790" t="s">
        <v>3500</v>
      </c>
    </row>
    <row r="791" spans="1:9">
      <c r="A791" s="174" t="s">
        <v>3618</v>
      </c>
      <c r="B791" t="s">
        <v>1685</v>
      </c>
      <c r="C791" t="s">
        <v>1922</v>
      </c>
      <c r="D791" t="s">
        <v>1923</v>
      </c>
      <c r="E791" t="s">
        <v>1924</v>
      </c>
      <c r="F791" t="s">
        <v>1925</v>
      </c>
      <c r="G791" t="s">
        <v>3608</v>
      </c>
      <c r="H791" t="s">
        <v>621</v>
      </c>
      <c r="I791" t="s">
        <v>3500</v>
      </c>
    </row>
    <row r="792" spans="1:9">
      <c r="A792" s="174" t="s">
        <v>3618</v>
      </c>
      <c r="B792" t="s">
        <v>1685</v>
      </c>
      <c r="C792" t="s">
        <v>2025</v>
      </c>
      <c r="D792" t="s">
        <v>1869</v>
      </c>
      <c r="E792" t="s">
        <v>2006</v>
      </c>
      <c r="F792" t="s">
        <v>2026</v>
      </c>
      <c r="G792" t="s">
        <v>3608</v>
      </c>
      <c r="H792" t="s">
        <v>2006</v>
      </c>
      <c r="I792" t="s">
        <v>3500</v>
      </c>
    </row>
    <row r="793" spans="1:9">
      <c r="A793" s="174" t="s">
        <v>3618</v>
      </c>
      <c r="B793" t="s">
        <v>1685</v>
      </c>
      <c r="C793" t="s">
        <v>2027</v>
      </c>
      <c r="D793" t="s">
        <v>1923</v>
      </c>
      <c r="E793" t="s">
        <v>120</v>
      </c>
      <c r="F793" t="s">
        <v>2028</v>
      </c>
      <c r="G793" t="s">
        <v>3608</v>
      </c>
      <c r="H793" t="s">
        <v>120</v>
      </c>
      <c r="I793" t="s">
        <v>3500</v>
      </c>
    </row>
    <row r="794" spans="1:9">
      <c r="A794" s="174" t="s">
        <v>3618</v>
      </c>
      <c r="B794" t="s">
        <v>1685</v>
      </c>
      <c r="C794" t="s">
        <v>2029</v>
      </c>
      <c r="D794" t="s">
        <v>1920</v>
      </c>
      <c r="E794" t="s">
        <v>120</v>
      </c>
      <c r="F794" t="s">
        <v>2030</v>
      </c>
      <c r="G794" t="s">
        <v>3608</v>
      </c>
      <c r="H794" t="s">
        <v>120</v>
      </c>
      <c r="I794" t="s">
        <v>3500</v>
      </c>
    </row>
    <row r="795" spans="1:9">
      <c r="A795" s="174" t="s">
        <v>3618</v>
      </c>
      <c r="B795" t="s">
        <v>1685</v>
      </c>
      <c r="C795" t="s">
        <v>2031</v>
      </c>
      <c r="D795" t="s">
        <v>2032</v>
      </c>
      <c r="E795" t="s">
        <v>120</v>
      </c>
      <c r="F795" t="s">
        <v>2033</v>
      </c>
      <c r="G795" t="s">
        <v>3608</v>
      </c>
      <c r="H795" t="s">
        <v>120</v>
      </c>
      <c r="I795" t="s">
        <v>3500</v>
      </c>
    </row>
    <row r="796" spans="1:9">
      <c r="A796" s="174" t="s">
        <v>3618</v>
      </c>
      <c r="B796" t="s">
        <v>1685</v>
      </c>
      <c r="C796" t="s">
        <v>1874</v>
      </c>
      <c r="E796" t="s">
        <v>1845</v>
      </c>
      <c r="G796" t="s">
        <v>3637</v>
      </c>
      <c r="H796" t="s">
        <v>2163</v>
      </c>
      <c r="I796" t="s">
        <v>3500</v>
      </c>
    </row>
    <row r="797" spans="1:9">
      <c r="A797" s="174" t="s">
        <v>3618</v>
      </c>
      <c r="B797" t="s">
        <v>1689</v>
      </c>
      <c r="C797" t="s">
        <v>1927</v>
      </c>
      <c r="D797" t="s">
        <v>1928</v>
      </c>
      <c r="E797" t="s">
        <v>621</v>
      </c>
      <c r="G797" t="s">
        <v>3608</v>
      </c>
      <c r="H797" t="s">
        <v>621</v>
      </c>
      <c r="I797" t="s">
        <v>3504</v>
      </c>
    </row>
    <row r="798" spans="1:9">
      <c r="A798" s="174" t="s">
        <v>3618</v>
      </c>
      <c r="B798" t="s">
        <v>1689</v>
      </c>
      <c r="C798" t="s">
        <v>2035</v>
      </c>
      <c r="D798" t="s">
        <v>1923</v>
      </c>
      <c r="E798" t="s">
        <v>120</v>
      </c>
      <c r="F798" t="s">
        <v>2036</v>
      </c>
      <c r="G798" t="s">
        <v>3608</v>
      </c>
      <c r="H798" t="s">
        <v>120</v>
      </c>
      <c r="I798" t="s">
        <v>3504</v>
      </c>
    </row>
    <row r="799" spans="1:9">
      <c r="A799" s="174" t="s">
        <v>3618</v>
      </c>
      <c r="B799" t="s">
        <v>1689</v>
      </c>
      <c r="C799" t="s">
        <v>2037</v>
      </c>
      <c r="D799" t="s">
        <v>1923</v>
      </c>
      <c r="E799" t="s">
        <v>120</v>
      </c>
      <c r="G799" t="s">
        <v>3608</v>
      </c>
      <c r="H799" t="s">
        <v>120</v>
      </c>
      <c r="I799" t="s">
        <v>3504</v>
      </c>
    </row>
    <row r="800" spans="1:9">
      <c r="A800" s="174" t="s">
        <v>3618</v>
      </c>
      <c r="B800" t="s">
        <v>1689</v>
      </c>
      <c r="C800" t="s">
        <v>2038</v>
      </c>
      <c r="D800" t="s">
        <v>2039</v>
      </c>
      <c r="E800" t="s">
        <v>120</v>
      </c>
      <c r="F800" t="s">
        <v>2040</v>
      </c>
      <c r="G800" t="s">
        <v>3608</v>
      </c>
      <c r="H800" t="s">
        <v>120</v>
      </c>
      <c r="I800" t="s">
        <v>3504</v>
      </c>
    </row>
    <row r="801" spans="1:9">
      <c r="A801" s="174" t="s">
        <v>3618</v>
      </c>
      <c r="B801" t="s">
        <v>1689</v>
      </c>
      <c r="C801" t="s">
        <v>2041</v>
      </c>
      <c r="D801" t="s">
        <v>1928</v>
      </c>
      <c r="E801" t="s">
        <v>120</v>
      </c>
      <c r="F801" t="s">
        <v>2036</v>
      </c>
      <c r="G801" t="s">
        <v>3608</v>
      </c>
      <c r="H801" t="s">
        <v>120</v>
      </c>
      <c r="I801" t="s">
        <v>3504</v>
      </c>
    </row>
    <row r="802" spans="1:9">
      <c r="A802" s="174" t="s">
        <v>3618</v>
      </c>
      <c r="B802" t="s">
        <v>1689</v>
      </c>
      <c r="C802" t="s">
        <v>2042</v>
      </c>
      <c r="D802" t="s">
        <v>1928</v>
      </c>
      <c r="E802" t="s">
        <v>120</v>
      </c>
      <c r="F802" t="s">
        <v>2043</v>
      </c>
      <c r="G802" t="s">
        <v>3608</v>
      </c>
      <c r="H802" t="s">
        <v>120</v>
      </c>
      <c r="I802" t="s">
        <v>3504</v>
      </c>
    </row>
    <row r="803" spans="1:9">
      <c r="A803" s="174" t="s">
        <v>3618</v>
      </c>
      <c r="B803" t="s">
        <v>1689</v>
      </c>
      <c r="C803" t="s">
        <v>2044</v>
      </c>
      <c r="D803" t="s">
        <v>2045</v>
      </c>
      <c r="E803" t="s">
        <v>2006</v>
      </c>
      <c r="G803" t="s">
        <v>3608</v>
      </c>
      <c r="H803" t="s">
        <v>2006</v>
      </c>
      <c r="I803" t="s">
        <v>3504</v>
      </c>
    </row>
    <row r="804" spans="1:9">
      <c r="A804" s="174" t="s">
        <v>3618</v>
      </c>
      <c r="B804" t="s">
        <v>1689</v>
      </c>
      <c r="C804" t="s">
        <v>1929</v>
      </c>
      <c r="D804" t="s">
        <v>1923</v>
      </c>
      <c r="E804" t="s">
        <v>1930</v>
      </c>
      <c r="F804" t="s">
        <v>1932</v>
      </c>
      <c r="G804" t="s">
        <v>3608</v>
      </c>
      <c r="H804" t="s">
        <v>2173</v>
      </c>
      <c r="I804" t="s">
        <v>3504</v>
      </c>
    </row>
    <row r="805" spans="1:9">
      <c r="A805" s="174" t="s">
        <v>3618</v>
      </c>
      <c r="B805" t="s">
        <v>1689</v>
      </c>
      <c r="C805" t="s">
        <v>2048</v>
      </c>
      <c r="D805" t="s">
        <v>2045</v>
      </c>
      <c r="E805" t="s">
        <v>2049</v>
      </c>
      <c r="G805" t="s">
        <v>3608</v>
      </c>
      <c r="H805" t="s">
        <v>120</v>
      </c>
      <c r="I805" t="s">
        <v>3504</v>
      </c>
    </row>
    <row r="806" spans="1:9">
      <c r="A806" s="174" t="s">
        <v>3618</v>
      </c>
      <c r="B806" t="s">
        <v>1689</v>
      </c>
      <c r="C806" t="s">
        <v>1933</v>
      </c>
      <c r="E806" t="s">
        <v>621</v>
      </c>
      <c r="F806" t="s">
        <v>1877</v>
      </c>
      <c r="G806" t="s">
        <v>3608</v>
      </c>
      <c r="H806" t="s">
        <v>621</v>
      </c>
      <c r="I806" t="s">
        <v>3504</v>
      </c>
    </row>
    <row r="807" spans="1:9">
      <c r="A807" s="174" t="s">
        <v>3618</v>
      </c>
      <c r="B807" t="s">
        <v>1689</v>
      </c>
      <c r="C807" t="s">
        <v>2050</v>
      </c>
      <c r="D807" t="s">
        <v>1879</v>
      </c>
      <c r="E807" t="s">
        <v>120</v>
      </c>
      <c r="F807" t="s">
        <v>2051</v>
      </c>
      <c r="G807" t="s">
        <v>3608</v>
      </c>
      <c r="H807" t="s">
        <v>120</v>
      </c>
      <c r="I807" t="s">
        <v>3504</v>
      </c>
    </row>
    <row r="808" spans="1:9">
      <c r="A808" s="174" t="s">
        <v>3618</v>
      </c>
      <c r="B808" t="s">
        <v>1689</v>
      </c>
      <c r="C808" t="s">
        <v>1878</v>
      </c>
      <c r="D808" t="s">
        <v>1879</v>
      </c>
      <c r="E808" t="s">
        <v>1880</v>
      </c>
      <c r="G808" t="s">
        <v>3637</v>
      </c>
      <c r="H808" t="s">
        <v>1934</v>
      </c>
      <c r="I808" t="s">
        <v>3504</v>
      </c>
    </row>
    <row r="809" spans="1:9">
      <c r="A809" s="174" t="s">
        <v>3618</v>
      </c>
      <c r="B809" t="s">
        <v>1692</v>
      </c>
      <c r="C809" t="s">
        <v>1936</v>
      </c>
      <c r="E809" t="s">
        <v>621</v>
      </c>
      <c r="G809" t="s">
        <v>3608</v>
      </c>
      <c r="H809" t="s">
        <v>621</v>
      </c>
      <c r="I809" t="s">
        <v>3508</v>
      </c>
    </row>
    <row r="810" spans="1:9">
      <c r="A810" s="174" t="s">
        <v>3618</v>
      </c>
      <c r="B810" t="s">
        <v>1692</v>
      </c>
      <c r="C810" t="s">
        <v>2053</v>
      </c>
      <c r="D810" t="s">
        <v>2054</v>
      </c>
      <c r="E810" t="s">
        <v>120</v>
      </c>
      <c r="G810" t="s">
        <v>3608</v>
      </c>
      <c r="H810" t="s">
        <v>120</v>
      </c>
      <c r="I810" t="s">
        <v>3508</v>
      </c>
    </row>
    <row r="811" spans="1:9">
      <c r="A811" s="174" t="s">
        <v>3618</v>
      </c>
      <c r="B811" t="s">
        <v>1692</v>
      </c>
      <c r="C811" t="s">
        <v>2055</v>
      </c>
      <c r="D811" t="s">
        <v>2054</v>
      </c>
      <c r="E811" t="s">
        <v>2006</v>
      </c>
      <c r="F811" t="s">
        <v>2056</v>
      </c>
      <c r="G811" t="s">
        <v>3608</v>
      </c>
      <c r="H811" t="s">
        <v>2006</v>
      </c>
      <c r="I811" t="s">
        <v>3508</v>
      </c>
    </row>
    <row r="812" spans="1:9">
      <c r="A812" s="174" t="s">
        <v>3618</v>
      </c>
      <c r="B812" t="s">
        <v>1692</v>
      </c>
      <c r="C812" t="s">
        <v>2057</v>
      </c>
      <c r="D812" t="s">
        <v>2058</v>
      </c>
      <c r="E812" t="s">
        <v>2059</v>
      </c>
      <c r="G812" t="s">
        <v>3608</v>
      </c>
      <c r="H812" t="s">
        <v>120</v>
      </c>
      <c r="I812" t="s">
        <v>3508</v>
      </c>
    </row>
    <row r="813" spans="1:9">
      <c r="A813" s="174" t="s">
        <v>3618</v>
      </c>
      <c r="B813" t="s">
        <v>1692</v>
      </c>
      <c r="C813" t="s">
        <v>1937</v>
      </c>
      <c r="D813" t="s">
        <v>1938</v>
      </c>
      <c r="E813" t="s">
        <v>1939</v>
      </c>
      <c r="F813" t="s">
        <v>1941</v>
      </c>
      <c r="G813" t="s">
        <v>3608</v>
      </c>
      <c r="H813" t="s">
        <v>2175</v>
      </c>
      <c r="I813" t="s">
        <v>3508</v>
      </c>
    </row>
    <row r="814" spans="1:9">
      <c r="A814" s="174" t="s">
        <v>3618</v>
      </c>
      <c r="B814" t="s">
        <v>1692</v>
      </c>
      <c r="C814" t="s">
        <v>2061</v>
      </c>
      <c r="D814" t="s">
        <v>1938</v>
      </c>
      <c r="E814" t="s">
        <v>1977</v>
      </c>
      <c r="F814" t="s">
        <v>2062</v>
      </c>
      <c r="G814" t="s">
        <v>3608</v>
      </c>
      <c r="H814" t="s">
        <v>120</v>
      </c>
      <c r="I814" t="s">
        <v>3508</v>
      </c>
    </row>
    <row r="815" spans="1:9">
      <c r="A815" s="174" t="s">
        <v>3618</v>
      </c>
      <c r="B815" t="s">
        <v>1692</v>
      </c>
      <c r="C815" t="s">
        <v>2063</v>
      </c>
      <c r="D815" t="s">
        <v>2054</v>
      </c>
      <c r="E815" t="s">
        <v>2064</v>
      </c>
      <c r="G815" t="s">
        <v>3608</v>
      </c>
      <c r="H815" t="s">
        <v>120</v>
      </c>
      <c r="I815" t="s">
        <v>3508</v>
      </c>
    </row>
    <row r="816" spans="1:9">
      <c r="A816" s="174" t="s">
        <v>3618</v>
      </c>
      <c r="B816" t="s">
        <v>1692</v>
      </c>
      <c r="C816" t="s">
        <v>2065</v>
      </c>
      <c r="D816" t="s">
        <v>2054</v>
      </c>
      <c r="E816" t="s">
        <v>2066</v>
      </c>
      <c r="F816" t="s">
        <v>2067</v>
      </c>
      <c r="G816" t="s">
        <v>3608</v>
      </c>
      <c r="H816" t="s">
        <v>120</v>
      </c>
      <c r="I816" t="s">
        <v>3508</v>
      </c>
    </row>
    <row r="817" spans="1:9">
      <c r="A817" s="174" t="s">
        <v>3618</v>
      </c>
      <c r="B817" t="s">
        <v>1692</v>
      </c>
      <c r="C817" t="s">
        <v>2068</v>
      </c>
      <c r="D817" t="s">
        <v>2054</v>
      </c>
      <c r="E817" t="s">
        <v>2069</v>
      </c>
      <c r="G817" t="s">
        <v>3608</v>
      </c>
      <c r="H817" t="s">
        <v>120</v>
      </c>
      <c r="I817" t="s">
        <v>3508</v>
      </c>
    </row>
    <row r="818" spans="1:9">
      <c r="A818" s="174" t="s">
        <v>3618</v>
      </c>
      <c r="B818" t="s">
        <v>1694</v>
      </c>
      <c r="C818" t="s">
        <v>1943</v>
      </c>
      <c r="D818" t="s">
        <v>1886</v>
      </c>
      <c r="E818" t="s">
        <v>1944</v>
      </c>
      <c r="F818" t="s">
        <v>1945</v>
      </c>
      <c r="G818" t="s">
        <v>3608</v>
      </c>
      <c r="H818" t="s">
        <v>2235</v>
      </c>
      <c r="I818" t="s">
        <v>3512</v>
      </c>
    </row>
    <row r="819" spans="1:9">
      <c r="A819" s="174" t="s">
        <v>3618</v>
      </c>
      <c r="B819" t="s">
        <v>1694</v>
      </c>
      <c r="C819" t="s">
        <v>2071</v>
      </c>
      <c r="D819" t="s">
        <v>1879</v>
      </c>
      <c r="E819" t="s">
        <v>2072</v>
      </c>
      <c r="F819" t="s">
        <v>2073</v>
      </c>
      <c r="G819" t="s">
        <v>3608</v>
      </c>
      <c r="H819" t="s">
        <v>120</v>
      </c>
      <c r="I819" t="s">
        <v>3512</v>
      </c>
    </row>
    <row r="820" spans="1:9">
      <c r="A820" s="174" t="s">
        <v>3618</v>
      </c>
      <c r="B820" t="s">
        <v>1694</v>
      </c>
      <c r="C820" t="s">
        <v>2074</v>
      </c>
      <c r="D820" t="s">
        <v>2075</v>
      </c>
      <c r="E820" t="s">
        <v>2076</v>
      </c>
      <c r="F820" t="s">
        <v>2077</v>
      </c>
      <c r="G820" t="s">
        <v>3608</v>
      </c>
      <c r="H820" t="s">
        <v>120</v>
      </c>
      <c r="I820" t="s">
        <v>3512</v>
      </c>
    </row>
    <row r="821" spans="1:9">
      <c r="A821" s="174" t="s">
        <v>3618</v>
      </c>
      <c r="B821" t="s">
        <v>1694</v>
      </c>
      <c r="C821" t="s">
        <v>2078</v>
      </c>
      <c r="D821" t="s">
        <v>1886</v>
      </c>
      <c r="E821" t="s">
        <v>120</v>
      </c>
      <c r="F821" t="s">
        <v>2079</v>
      </c>
      <c r="G821" t="s">
        <v>3608</v>
      </c>
      <c r="H821" t="s">
        <v>120</v>
      </c>
      <c r="I821" t="s">
        <v>3512</v>
      </c>
    </row>
    <row r="822" spans="1:9">
      <c r="A822" s="174" t="s">
        <v>3618</v>
      </c>
      <c r="B822" t="s">
        <v>1694</v>
      </c>
      <c r="C822" t="s">
        <v>1888</v>
      </c>
      <c r="E822" t="s">
        <v>1845</v>
      </c>
      <c r="G822" t="s">
        <v>3637</v>
      </c>
      <c r="H822" t="s">
        <v>2163</v>
      </c>
      <c r="I822" t="s">
        <v>3512</v>
      </c>
    </row>
    <row r="823" spans="1:9">
      <c r="A823" s="174" t="s">
        <v>3618</v>
      </c>
      <c r="B823" t="s">
        <v>1694</v>
      </c>
      <c r="C823" t="s">
        <v>2080</v>
      </c>
      <c r="E823" t="s">
        <v>120</v>
      </c>
      <c r="G823" t="s">
        <v>3608</v>
      </c>
      <c r="H823" t="s">
        <v>120</v>
      </c>
      <c r="I823" t="s">
        <v>3512</v>
      </c>
    </row>
    <row r="824" spans="1:9">
      <c r="A824" s="174" t="s">
        <v>3618</v>
      </c>
      <c r="B824" t="s">
        <v>1694</v>
      </c>
      <c r="C824" t="s">
        <v>2081</v>
      </c>
      <c r="D824" t="s">
        <v>1886</v>
      </c>
      <c r="E824" t="s">
        <v>2082</v>
      </c>
      <c r="F824" t="s">
        <v>2083</v>
      </c>
      <c r="G824" t="s">
        <v>3608</v>
      </c>
      <c r="H824" t="s">
        <v>2082</v>
      </c>
      <c r="I824" t="s">
        <v>3512</v>
      </c>
    </row>
    <row r="825" spans="1:9">
      <c r="A825" s="174" t="s">
        <v>3618</v>
      </c>
      <c r="B825" t="s">
        <v>3391</v>
      </c>
      <c r="C825" t="s">
        <v>1890</v>
      </c>
      <c r="E825" t="s">
        <v>1845</v>
      </c>
      <c r="F825" t="s">
        <v>1891</v>
      </c>
      <c r="G825" t="s">
        <v>3637</v>
      </c>
      <c r="H825" t="s">
        <v>2163</v>
      </c>
    </row>
    <row r="826" spans="1:9">
      <c r="A826" s="174" t="s">
        <v>3618</v>
      </c>
      <c r="B826" t="s">
        <v>3391</v>
      </c>
      <c r="C826" t="s">
        <v>2085</v>
      </c>
      <c r="D826" t="s">
        <v>2086</v>
      </c>
      <c r="E826" t="s">
        <v>2087</v>
      </c>
      <c r="F826" t="s">
        <v>1953</v>
      </c>
      <c r="G826" t="s">
        <v>3608</v>
      </c>
      <c r="H826" t="s">
        <v>120</v>
      </c>
    </row>
    <row r="827" spans="1:9">
      <c r="A827" s="174" t="s">
        <v>3618</v>
      </c>
      <c r="B827" t="s">
        <v>3391</v>
      </c>
      <c r="C827" t="s">
        <v>1947</v>
      </c>
      <c r="D827" t="s">
        <v>1948</v>
      </c>
      <c r="E827" t="s">
        <v>621</v>
      </c>
      <c r="F827" t="s">
        <v>1949</v>
      </c>
      <c r="G827" t="s">
        <v>3608</v>
      </c>
      <c r="H827" t="s">
        <v>621</v>
      </c>
    </row>
    <row r="828" spans="1:9">
      <c r="A828" s="174" t="s">
        <v>3618</v>
      </c>
      <c r="B828" t="s">
        <v>3391</v>
      </c>
      <c r="C828" t="s">
        <v>2088</v>
      </c>
      <c r="D828" t="s">
        <v>1948</v>
      </c>
      <c r="E828" t="s">
        <v>120</v>
      </c>
      <c r="F828" t="s">
        <v>2089</v>
      </c>
      <c r="G828" t="s">
        <v>3608</v>
      </c>
      <c r="H828" t="s">
        <v>120</v>
      </c>
    </row>
    <row r="829" spans="1:9">
      <c r="A829" s="174" t="s">
        <v>3618</v>
      </c>
      <c r="B829" t="s">
        <v>3391</v>
      </c>
      <c r="C829" t="s">
        <v>2090</v>
      </c>
      <c r="D829" t="s">
        <v>2086</v>
      </c>
      <c r="E829" t="s">
        <v>120</v>
      </c>
      <c r="F829" t="s">
        <v>2089</v>
      </c>
      <c r="G829" t="s">
        <v>3608</v>
      </c>
      <c r="H829" t="s">
        <v>120</v>
      </c>
    </row>
    <row r="830" spans="1:9">
      <c r="A830" s="174" t="s">
        <v>3618</v>
      </c>
      <c r="B830" t="s">
        <v>3391</v>
      </c>
      <c r="C830" t="s">
        <v>2091</v>
      </c>
      <c r="D830" t="s">
        <v>2092</v>
      </c>
      <c r="E830" t="s">
        <v>2006</v>
      </c>
      <c r="F830" t="s">
        <v>2093</v>
      </c>
      <c r="G830" t="s">
        <v>3608</v>
      </c>
      <c r="H830" t="s">
        <v>2006</v>
      </c>
    </row>
    <row r="831" spans="1:9">
      <c r="A831" s="174" t="s">
        <v>3618</v>
      </c>
      <c r="B831" t="s">
        <v>3391</v>
      </c>
      <c r="C831" t="s">
        <v>2094</v>
      </c>
      <c r="D831" t="s">
        <v>2095</v>
      </c>
      <c r="E831" t="s">
        <v>2059</v>
      </c>
      <c r="F831" t="s">
        <v>2096</v>
      </c>
      <c r="G831" t="s">
        <v>3608</v>
      </c>
      <c r="H831" t="s">
        <v>120</v>
      </c>
    </row>
    <row r="832" spans="1:9">
      <c r="A832" s="174" t="s">
        <v>3618</v>
      </c>
      <c r="B832" t="s">
        <v>3391</v>
      </c>
      <c r="C832" t="s">
        <v>1950</v>
      </c>
      <c r="D832" t="s">
        <v>1951</v>
      </c>
      <c r="E832" t="s">
        <v>1952</v>
      </c>
      <c r="F832" t="s">
        <v>1953</v>
      </c>
      <c r="G832" t="s">
        <v>3608</v>
      </c>
      <c r="H832" t="s">
        <v>1952</v>
      </c>
    </row>
    <row r="833" spans="1:9">
      <c r="A833" s="174" t="s">
        <v>3619</v>
      </c>
      <c r="B833" t="s">
        <v>1670</v>
      </c>
      <c r="C833" t="s">
        <v>1831</v>
      </c>
      <c r="D833" t="s">
        <v>1832</v>
      </c>
      <c r="E833" t="s">
        <v>1833</v>
      </c>
      <c r="F833" t="s">
        <v>1836</v>
      </c>
      <c r="G833" t="s">
        <v>3638</v>
      </c>
      <c r="H833" t="s">
        <v>1835</v>
      </c>
      <c r="I833" t="s">
        <v>3472</v>
      </c>
    </row>
    <row r="834" spans="1:9">
      <c r="A834" s="174" t="s">
        <v>3619</v>
      </c>
      <c r="B834" t="s">
        <v>1670</v>
      </c>
      <c r="C834" t="s">
        <v>1893</v>
      </c>
      <c r="D834" t="s">
        <v>1894</v>
      </c>
      <c r="E834" t="s">
        <v>1565</v>
      </c>
      <c r="F834" t="s">
        <v>1896</v>
      </c>
      <c r="G834" t="s">
        <v>3608</v>
      </c>
      <c r="H834" t="s">
        <v>120</v>
      </c>
      <c r="I834" t="s">
        <v>3472</v>
      </c>
    </row>
    <row r="835" spans="1:9">
      <c r="A835" s="174" t="s">
        <v>3619</v>
      </c>
      <c r="B835" t="s">
        <v>1670</v>
      </c>
      <c r="C835" t="s">
        <v>1897</v>
      </c>
      <c r="E835" t="s">
        <v>1396</v>
      </c>
      <c r="G835" t="s">
        <v>3608</v>
      </c>
      <c r="H835" t="s">
        <v>1396</v>
      </c>
      <c r="I835" t="s">
        <v>3472</v>
      </c>
    </row>
    <row r="836" spans="1:9">
      <c r="A836" s="174" t="s">
        <v>3619</v>
      </c>
      <c r="B836" t="s">
        <v>1670</v>
      </c>
      <c r="C836" t="s">
        <v>1898</v>
      </c>
      <c r="E836" t="s">
        <v>1899</v>
      </c>
      <c r="G836" t="s">
        <v>3608</v>
      </c>
      <c r="H836" t="s">
        <v>2161</v>
      </c>
      <c r="I836" t="s">
        <v>3472</v>
      </c>
    </row>
    <row r="837" spans="1:9">
      <c r="A837" s="174" t="s">
        <v>3619</v>
      </c>
      <c r="B837" t="s">
        <v>1670</v>
      </c>
      <c r="C837" t="s">
        <v>1957</v>
      </c>
      <c r="D837" t="s">
        <v>1832</v>
      </c>
      <c r="E837" t="s">
        <v>120</v>
      </c>
      <c r="G837" t="s">
        <v>3608</v>
      </c>
      <c r="H837" t="s">
        <v>120</v>
      </c>
      <c r="I837" t="s">
        <v>3472</v>
      </c>
    </row>
    <row r="838" spans="1:9">
      <c r="A838" s="174" t="s">
        <v>3619</v>
      </c>
      <c r="B838" t="s">
        <v>1670</v>
      </c>
      <c r="C838" t="s">
        <v>1958</v>
      </c>
      <c r="D838" t="s">
        <v>1842</v>
      </c>
      <c r="E838" t="s">
        <v>120</v>
      </c>
      <c r="F838" t="s">
        <v>1959</v>
      </c>
      <c r="G838" t="s">
        <v>3608</v>
      </c>
      <c r="H838" t="s">
        <v>120</v>
      </c>
      <c r="I838" t="s">
        <v>3472</v>
      </c>
    </row>
    <row r="839" spans="1:9">
      <c r="A839" s="174" t="s">
        <v>3619</v>
      </c>
      <c r="B839" t="s">
        <v>1670</v>
      </c>
      <c r="C839" t="s">
        <v>1960</v>
      </c>
      <c r="E839" t="s">
        <v>120</v>
      </c>
      <c r="G839" t="s">
        <v>3608</v>
      </c>
      <c r="H839" t="s">
        <v>120</v>
      </c>
      <c r="I839" t="s">
        <v>3472</v>
      </c>
    </row>
    <row r="840" spans="1:9">
      <c r="A840" s="174" t="s">
        <v>3619</v>
      </c>
      <c r="B840" t="s">
        <v>1670</v>
      </c>
      <c r="C840" t="s">
        <v>1837</v>
      </c>
      <c r="D840" t="s">
        <v>1838</v>
      </c>
      <c r="E840" t="s">
        <v>1833</v>
      </c>
      <c r="G840" t="s">
        <v>3638</v>
      </c>
      <c r="H840" t="s">
        <v>1835</v>
      </c>
      <c r="I840" t="s">
        <v>3472</v>
      </c>
    </row>
    <row r="841" spans="1:9">
      <c r="A841" s="174" t="s">
        <v>3619</v>
      </c>
      <c r="B841" t="s">
        <v>1670</v>
      </c>
      <c r="C841" t="s">
        <v>1840</v>
      </c>
      <c r="D841" t="s">
        <v>1838</v>
      </c>
      <c r="E841" t="s">
        <v>1833</v>
      </c>
      <c r="G841" t="s">
        <v>3638</v>
      </c>
      <c r="H841" t="s">
        <v>1835</v>
      </c>
      <c r="I841" t="s">
        <v>3472</v>
      </c>
    </row>
    <row r="842" spans="1:9">
      <c r="A842" s="174" t="s">
        <v>3619</v>
      </c>
      <c r="B842" t="s">
        <v>1670</v>
      </c>
      <c r="C842" t="s">
        <v>1841</v>
      </c>
      <c r="D842" t="s">
        <v>1842</v>
      </c>
      <c r="E842" t="s">
        <v>1833</v>
      </c>
      <c r="G842" t="s">
        <v>3638</v>
      </c>
      <c r="H842" t="s">
        <v>1835</v>
      </c>
      <c r="I842" t="s">
        <v>3472</v>
      </c>
    </row>
    <row r="843" spans="1:9">
      <c r="A843" s="174" t="s">
        <v>3619</v>
      </c>
      <c r="B843" t="s">
        <v>1672</v>
      </c>
      <c r="C843" t="s">
        <v>1962</v>
      </c>
      <c r="D843" t="s">
        <v>1850</v>
      </c>
      <c r="E843" t="s">
        <v>120</v>
      </c>
      <c r="G843" t="s">
        <v>3608</v>
      </c>
      <c r="H843" t="s">
        <v>120</v>
      </c>
      <c r="I843" t="s">
        <v>3476</v>
      </c>
    </row>
    <row r="844" spans="1:9">
      <c r="A844" s="174" t="s">
        <v>3619</v>
      </c>
      <c r="B844" t="s">
        <v>1672</v>
      </c>
      <c r="C844" t="s">
        <v>1963</v>
      </c>
      <c r="D844" t="s">
        <v>1964</v>
      </c>
      <c r="E844" t="s">
        <v>120</v>
      </c>
      <c r="F844" t="s">
        <v>1965</v>
      </c>
      <c r="G844" t="s">
        <v>3608</v>
      </c>
      <c r="H844" t="s">
        <v>120</v>
      </c>
      <c r="I844" t="s">
        <v>3476</v>
      </c>
    </row>
    <row r="845" spans="1:9">
      <c r="A845" s="174" t="s">
        <v>3619</v>
      </c>
      <c r="B845" t="s">
        <v>1672</v>
      </c>
      <c r="C845" t="s">
        <v>1966</v>
      </c>
      <c r="D845" t="s">
        <v>1964</v>
      </c>
      <c r="E845" t="s">
        <v>120</v>
      </c>
      <c r="G845" t="s">
        <v>3608</v>
      </c>
      <c r="H845" t="s">
        <v>120</v>
      </c>
      <c r="I845" t="s">
        <v>3476</v>
      </c>
    </row>
    <row r="846" spans="1:9">
      <c r="A846" s="174" t="s">
        <v>3619</v>
      </c>
      <c r="B846" t="s">
        <v>1672</v>
      </c>
      <c r="C846" t="s">
        <v>1844</v>
      </c>
      <c r="E846" t="s">
        <v>1845</v>
      </c>
      <c r="F846" t="s">
        <v>1847</v>
      </c>
      <c r="G846" t="s">
        <v>3608</v>
      </c>
      <c r="H846" t="s">
        <v>2248</v>
      </c>
      <c r="I846" t="s">
        <v>3476</v>
      </c>
    </row>
    <row r="847" spans="1:9">
      <c r="A847" s="174" t="s">
        <v>3619</v>
      </c>
      <c r="B847" t="s">
        <v>1672</v>
      </c>
      <c r="C847" t="s">
        <v>1968</v>
      </c>
      <c r="D847" t="s">
        <v>1969</v>
      </c>
      <c r="E847" t="s">
        <v>120</v>
      </c>
      <c r="F847" t="s">
        <v>1970</v>
      </c>
      <c r="G847" t="s">
        <v>3608</v>
      </c>
      <c r="H847" t="s">
        <v>120</v>
      </c>
      <c r="I847" t="s">
        <v>3476</v>
      </c>
    </row>
    <row r="848" spans="1:9">
      <c r="A848" s="174" t="s">
        <v>3619</v>
      </c>
      <c r="B848" t="s">
        <v>3161</v>
      </c>
      <c r="C848" t="s">
        <v>1972</v>
      </c>
      <c r="D848" t="s">
        <v>1973</v>
      </c>
      <c r="E848" t="s">
        <v>120</v>
      </c>
      <c r="G848" t="s">
        <v>3608</v>
      </c>
      <c r="H848" t="s">
        <v>120</v>
      </c>
      <c r="I848" t="s">
        <v>3480</v>
      </c>
    </row>
    <row r="849" spans="1:9">
      <c r="A849" s="174" t="s">
        <v>3619</v>
      </c>
      <c r="B849" t="s">
        <v>3161</v>
      </c>
      <c r="C849" t="s">
        <v>1974</v>
      </c>
      <c r="D849" t="s">
        <v>1973</v>
      </c>
      <c r="E849" t="s">
        <v>1975</v>
      </c>
      <c r="G849" t="s">
        <v>3608</v>
      </c>
      <c r="H849" t="s">
        <v>120</v>
      </c>
      <c r="I849" t="s">
        <v>3480</v>
      </c>
    </row>
    <row r="850" spans="1:9">
      <c r="A850" s="174" t="s">
        <v>3619</v>
      </c>
      <c r="B850" t="s">
        <v>3161</v>
      </c>
      <c r="C850" t="s">
        <v>1976</v>
      </c>
      <c r="D850" t="s">
        <v>1973</v>
      </c>
      <c r="E850" t="s">
        <v>1977</v>
      </c>
      <c r="F850" t="s">
        <v>1978</v>
      </c>
      <c r="G850" t="s">
        <v>3608</v>
      </c>
      <c r="H850" t="s">
        <v>120</v>
      </c>
      <c r="I850" t="s">
        <v>3480</v>
      </c>
    </row>
    <row r="851" spans="1:9">
      <c r="A851" s="174" t="s">
        <v>3619</v>
      </c>
      <c r="B851" t="s">
        <v>3161</v>
      </c>
      <c r="C851" t="s">
        <v>1979</v>
      </c>
      <c r="D851" t="s">
        <v>1973</v>
      </c>
      <c r="E851" t="s">
        <v>120</v>
      </c>
      <c r="G851" t="s">
        <v>3608</v>
      </c>
      <c r="H851" t="s">
        <v>120</v>
      </c>
      <c r="I851" t="s">
        <v>3480</v>
      </c>
    </row>
    <row r="852" spans="1:9">
      <c r="A852" s="174" t="s">
        <v>3619</v>
      </c>
      <c r="B852" t="s">
        <v>1677</v>
      </c>
      <c r="C852" t="s">
        <v>1981</v>
      </c>
      <c r="D852" t="s">
        <v>1982</v>
      </c>
      <c r="E852" t="s">
        <v>1983</v>
      </c>
      <c r="G852" t="s">
        <v>3608</v>
      </c>
      <c r="H852" t="s">
        <v>120</v>
      </c>
      <c r="I852" t="s">
        <v>3484</v>
      </c>
    </row>
    <row r="853" spans="1:9">
      <c r="A853" s="174" t="s">
        <v>3619</v>
      </c>
      <c r="B853" t="s">
        <v>1677</v>
      </c>
      <c r="C853" t="s">
        <v>1984</v>
      </c>
      <c r="D853" t="s">
        <v>1906</v>
      </c>
      <c r="E853" t="s">
        <v>120</v>
      </c>
      <c r="G853" t="s">
        <v>3608</v>
      </c>
      <c r="H853" t="s">
        <v>120</v>
      </c>
      <c r="I853" t="s">
        <v>3484</v>
      </c>
    </row>
    <row r="854" spans="1:9">
      <c r="A854" s="174" t="s">
        <v>3619</v>
      </c>
      <c r="B854" t="s">
        <v>1677</v>
      </c>
      <c r="C854" t="s">
        <v>1985</v>
      </c>
      <c r="D854" t="s">
        <v>1982</v>
      </c>
      <c r="E854" t="s">
        <v>1986</v>
      </c>
      <c r="G854" t="s">
        <v>3608</v>
      </c>
      <c r="H854" t="s">
        <v>120</v>
      </c>
      <c r="I854" t="s">
        <v>3484</v>
      </c>
    </row>
    <row r="855" spans="1:9">
      <c r="A855" s="174" t="s">
        <v>3619</v>
      </c>
      <c r="B855" t="s">
        <v>1677</v>
      </c>
      <c r="C855" t="s">
        <v>1908</v>
      </c>
      <c r="D855" t="s">
        <v>1906</v>
      </c>
      <c r="E855" t="s">
        <v>1909</v>
      </c>
      <c r="F855" t="s">
        <v>1910</v>
      </c>
      <c r="G855" t="s">
        <v>3608</v>
      </c>
      <c r="H855" t="s">
        <v>120</v>
      </c>
      <c r="I855" t="s">
        <v>3484</v>
      </c>
    </row>
    <row r="856" spans="1:9">
      <c r="A856" s="174" t="s">
        <v>3619</v>
      </c>
      <c r="B856" t="s">
        <v>1677</v>
      </c>
      <c r="C856" t="s">
        <v>1987</v>
      </c>
      <c r="D856" t="s">
        <v>1988</v>
      </c>
      <c r="E856" t="s">
        <v>120</v>
      </c>
      <c r="F856" t="s">
        <v>1989</v>
      </c>
      <c r="G856" t="s">
        <v>3608</v>
      </c>
      <c r="H856" t="s">
        <v>120</v>
      </c>
      <c r="I856" t="s">
        <v>3484</v>
      </c>
    </row>
    <row r="857" spans="1:9">
      <c r="A857" s="174" t="s">
        <v>3619</v>
      </c>
      <c r="B857" t="s">
        <v>1677</v>
      </c>
      <c r="C857" t="s">
        <v>1990</v>
      </c>
      <c r="D857" t="s">
        <v>1988</v>
      </c>
      <c r="E857" t="s">
        <v>120</v>
      </c>
      <c r="G857" t="s">
        <v>3608</v>
      </c>
      <c r="H857" t="s">
        <v>120</v>
      </c>
      <c r="I857" t="s">
        <v>3484</v>
      </c>
    </row>
    <row r="858" spans="1:9">
      <c r="A858" s="174" t="s">
        <v>3619</v>
      </c>
      <c r="B858" t="s">
        <v>1679</v>
      </c>
      <c r="C858" t="s">
        <v>1992</v>
      </c>
      <c r="D858" t="s">
        <v>1993</v>
      </c>
      <c r="E858" t="s">
        <v>120</v>
      </c>
      <c r="F858" t="s">
        <v>1994</v>
      </c>
      <c r="G858" t="s">
        <v>3608</v>
      </c>
      <c r="H858" t="s">
        <v>120</v>
      </c>
      <c r="I858" t="s">
        <v>3488</v>
      </c>
    </row>
    <row r="859" spans="1:9">
      <c r="A859" s="174" t="s">
        <v>3619</v>
      </c>
      <c r="B859" t="s">
        <v>1679</v>
      </c>
      <c r="C859" t="s">
        <v>1849</v>
      </c>
      <c r="D859" t="s">
        <v>1850</v>
      </c>
      <c r="E859" t="s">
        <v>1851</v>
      </c>
      <c r="G859" t="s">
        <v>3608</v>
      </c>
      <c r="H859" t="s">
        <v>2248</v>
      </c>
      <c r="I859" t="s">
        <v>3488</v>
      </c>
    </row>
    <row r="860" spans="1:9">
      <c r="A860" s="174" t="s">
        <v>3619</v>
      </c>
      <c r="B860" t="s">
        <v>1679</v>
      </c>
      <c r="C860" t="s">
        <v>1852</v>
      </c>
      <c r="D860" t="s">
        <v>1850</v>
      </c>
      <c r="E860" t="s">
        <v>1845</v>
      </c>
      <c r="G860" t="s">
        <v>3608</v>
      </c>
      <c r="H860" t="s">
        <v>2248</v>
      </c>
      <c r="I860" t="s">
        <v>3488</v>
      </c>
    </row>
    <row r="861" spans="1:9">
      <c r="A861" s="174" t="s">
        <v>3619</v>
      </c>
      <c r="B861" t="s">
        <v>1679</v>
      </c>
      <c r="C861" t="s">
        <v>1853</v>
      </c>
      <c r="D861" t="s">
        <v>1850</v>
      </c>
      <c r="E861" t="s">
        <v>1845</v>
      </c>
      <c r="G861" t="s">
        <v>3608</v>
      </c>
      <c r="H861" t="s">
        <v>2248</v>
      </c>
      <c r="I861" t="s">
        <v>3488</v>
      </c>
    </row>
    <row r="862" spans="1:9">
      <c r="A862" s="174" t="s">
        <v>3619</v>
      </c>
      <c r="B862" t="s">
        <v>1679</v>
      </c>
      <c r="C862" t="s">
        <v>1854</v>
      </c>
      <c r="D862" t="s">
        <v>1855</v>
      </c>
      <c r="E862" t="s">
        <v>1845</v>
      </c>
      <c r="G862" t="s">
        <v>3608</v>
      </c>
      <c r="H862" t="s">
        <v>2248</v>
      </c>
      <c r="I862" t="s">
        <v>3488</v>
      </c>
    </row>
    <row r="863" spans="1:9">
      <c r="A863" s="174" t="s">
        <v>3619</v>
      </c>
      <c r="B863" t="s">
        <v>1679</v>
      </c>
      <c r="C863" t="s">
        <v>1856</v>
      </c>
      <c r="E863" t="s">
        <v>1845</v>
      </c>
      <c r="G863" t="s">
        <v>3608</v>
      </c>
      <c r="H863" t="s">
        <v>2248</v>
      </c>
      <c r="I863" t="s">
        <v>3488</v>
      </c>
    </row>
    <row r="864" spans="1:9">
      <c r="A864" s="174" t="s">
        <v>3619</v>
      </c>
      <c r="B864" t="s">
        <v>1679</v>
      </c>
      <c r="C864" t="s">
        <v>1857</v>
      </c>
      <c r="E864" t="s">
        <v>1845</v>
      </c>
      <c r="G864" t="s">
        <v>3608</v>
      </c>
      <c r="H864" t="s">
        <v>2248</v>
      </c>
      <c r="I864" t="s">
        <v>3488</v>
      </c>
    </row>
    <row r="865" spans="1:9">
      <c r="A865" s="174" t="s">
        <v>3619</v>
      </c>
      <c r="B865" t="s">
        <v>1679</v>
      </c>
      <c r="C865" t="s">
        <v>1858</v>
      </c>
      <c r="E865" t="s">
        <v>1845</v>
      </c>
      <c r="G865" t="s">
        <v>3608</v>
      </c>
      <c r="H865" t="s">
        <v>2248</v>
      </c>
      <c r="I865" t="s">
        <v>3488</v>
      </c>
    </row>
    <row r="866" spans="1:9">
      <c r="A866" s="174" t="s">
        <v>3619</v>
      </c>
      <c r="B866" t="s">
        <v>1680</v>
      </c>
      <c r="C866" t="s">
        <v>1996</v>
      </c>
      <c r="D866" t="s">
        <v>1997</v>
      </c>
      <c r="E866" t="s">
        <v>120</v>
      </c>
      <c r="G866" t="s">
        <v>3608</v>
      </c>
      <c r="H866" t="s">
        <v>120</v>
      </c>
      <c r="I866" t="s">
        <v>3490</v>
      </c>
    </row>
    <row r="867" spans="1:9">
      <c r="A867" s="174" t="s">
        <v>3619</v>
      </c>
      <c r="B867" t="s">
        <v>1680</v>
      </c>
      <c r="C867" t="s">
        <v>1998</v>
      </c>
      <c r="D867" t="s">
        <v>1999</v>
      </c>
      <c r="E867" t="s">
        <v>120</v>
      </c>
      <c r="G867" t="s">
        <v>3608</v>
      </c>
      <c r="H867" t="s">
        <v>120</v>
      </c>
      <c r="I867" t="s">
        <v>3490</v>
      </c>
    </row>
    <row r="868" spans="1:9">
      <c r="A868" s="174" t="s">
        <v>3619</v>
      </c>
      <c r="B868" t="s">
        <v>1680</v>
      </c>
      <c r="C868" t="s">
        <v>2000</v>
      </c>
      <c r="D868" t="s">
        <v>1999</v>
      </c>
      <c r="E868" t="s">
        <v>2001</v>
      </c>
      <c r="F868" t="s">
        <v>2002</v>
      </c>
      <c r="G868" t="s">
        <v>3608</v>
      </c>
      <c r="H868" t="s">
        <v>120</v>
      </c>
      <c r="I868" t="s">
        <v>3490</v>
      </c>
    </row>
    <row r="869" spans="1:9">
      <c r="A869" s="174" t="s">
        <v>3619</v>
      </c>
      <c r="B869" t="s">
        <v>1680</v>
      </c>
      <c r="C869" t="s">
        <v>2003</v>
      </c>
      <c r="D869" t="s">
        <v>2004</v>
      </c>
      <c r="E869" t="s">
        <v>120</v>
      </c>
      <c r="G869" t="s">
        <v>3608</v>
      </c>
      <c r="H869" t="s">
        <v>120</v>
      </c>
      <c r="I869" t="s">
        <v>3490</v>
      </c>
    </row>
    <row r="870" spans="1:9">
      <c r="A870" s="174" t="s">
        <v>3619</v>
      </c>
      <c r="B870" t="s">
        <v>1680</v>
      </c>
      <c r="C870" t="s">
        <v>1860</v>
      </c>
      <c r="E870" t="s">
        <v>1861</v>
      </c>
      <c r="G870" t="s">
        <v>3608</v>
      </c>
      <c r="H870" t="s">
        <v>120</v>
      </c>
      <c r="I870" t="s">
        <v>3490</v>
      </c>
    </row>
    <row r="871" spans="1:9">
      <c r="A871" s="174" t="s">
        <v>3619</v>
      </c>
      <c r="B871" t="s">
        <v>1680</v>
      </c>
      <c r="C871" t="s">
        <v>1863</v>
      </c>
      <c r="E871" t="s">
        <v>1845</v>
      </c>
      <c r="G871" t="s">
        <v>3608</v>
      </c>
      <c r="H871" t="s">
        <v>2248</v>
      </c>
      <c r="I871" t="s">
        <v>3490</v>
      </c>
    </row>
    <row r="872" spans="1:9">
      <c r="A872" s="174" t="s">
        <v>3619</v>
      </c>
      <c r="B872" t="s">
        <v>1680</v>
      </c>
      <c r="C872" t="s">
        <v>1864</v>
      </c>
      <c r="E872" t="s">
        <v>1845</v>
      </c>
      <c r="G872" t="s">
        <v>3608</v>
      </c>
      <c r="H872" t="s">
        <v>2248</v>
      </c>
      <c r="I872" t="s">
        <v>3490</v>
      </c>
    </row>
    <row r="873" spans="1:9">
      <c r="A873" s="174" t="s">
        <v>3619</v>
      </c>
      <c r="B873" t="s">
        <v>1680</v>
      </c>
      <c r="C873" t="s">
        <v>2005</v>
      </c>
      <c r="D873" t="s">
        <v>1999</v>
      </c>
      <c r="E873" t="s">
        <v>2006</v>
      </c>
      <c r="G873" t="s">
        <v>3608</v>
      </c>
      <c r="H873" t="s">
        <v>2006</v>
      </c>
      <c r="I873" t="s">
        <v>3490</v>
      </c>
    </row>
    <row r="874" spans="1:9">
      <c r="A874" s="174" t="s">
        <v>3619</v>
      </c>
      <c r="B874" t="s">
        <v>1680</v>
      </c>
      <c r="C874" t="s">
        <v>2007</v>
      </c>
      <c r="D874" t="s">
        <v>2004</v>
      </c>
      <c r="E874" t="s">
        <v>120</v>
      </c>
      <c r="G874" t="s">
        <v>3608</v>
      </c>
      <c r="H874" t="s">
        <v>120</v>
      </c>
      <c r="I874" t="s">
        <v>3490</v>
      </c>
    </row>
    <row r="875" spans="1:9">
      <c r="A875" s="174" t="s">
        <v>3619</v>
      </c>
      <c r="B875" t="s">
        <v>1682</v>
      </c>
      <c r="C875" t="s">
        <v>2009</v>
      </c>
      <c r="E875" t="s">
        <v>2006</v>
      </c>
      <c r="G875" t="s">
        <v>3608</v>
      </c>
      <c r="H875" t="s">
        <v>2006</v>
      </c>
      <c r="I875" t="s">
        <v>3492</v>
      </c>
    </row>
    <row r="876" spans="1:9">
      <c r="A876" s="174" t="s">
        <v>3619</v>
      </c>
      <c r="B876" t="s">
        <v>1682</v>
      </c>
      <c r="C876" t="s">
        <v>2010</v>
      </c>
      <c r="E876" t="s">
        <v>2006</v>
      </c>
      <c r="G876" t="s">
        <v>3608</v>
      </c>
      <c r="H876" t="s">
        <v>2006</v>
      </c>
      <c r="I876" t="s">
        <v>3492</v>
      </c>
    </row>
    <row r="877" spans="1:9">
      <c r="A877" s="174" t="s">
        <v>3619</v>
      </c>
      <c r="B877" t="s">
        <v>1682</v>
      </c>
      <c r="C877" t="s">
        <v>1916</v>
      </c>
      <c r="E877" t="s">
        <v>1917</v>
      </c>
      <c r="G877" t="s">
        <v>3608</v>
      </c>
      <c r="H877" t="s">
        <v>2006</v>
      </c>
      <c r="I877" t="s">
        <v>3492</v>
      </c>
    </row>
    <row r="878" spans="1:9">
      <c r="A878" s="174" t="s">
        <v>3619</v>
      </c>
      <c r="B878" t="s">
        <v>1682</v>
      </c>
      <c r="C878" t="s">
        <v>2011</v>
      </c>
      <c r="D878" t="s">
        <v>1999</v>
      </c>
      <c r="E878" t="s">
        <v>120</v>
      </c>
      <c r="G878" t="s">
        <v>3608</v>
      </c>
      <c r="H878" t="s">
        <v>120</v>
      </c>
      <c r="I878" t="s">
        <v>3492</v>
      </c>
    </row>
    <row r="879" spans="1:9">
      <c r="A879" s="174" t="s">
        <v>3619</v>
      </c>
      <c r="B879" t="s">
        <v>1682</v>
      </c>
      <c r="C879" t="s">
        <v>2012</v>
      </c>
      <c r="D879" t="s">
        <v>1999</v>
      </c>
      <c r="E879" t="s">
        <v>120</v>
      </c>
      <c r="G879" t="s">
        <v>3608</v>
      </c>
      <c r="H879" t="s">
        <v>120</v>
      </c>
      <c r="I879" t="s">
        <v>3492</v>
      </c>
    </row>
    <row r="880" spans="1:9">
      <c r="A880" s="174" t="s">
        <v>3619</v>
      </c>
      <c r="B880" t="s">
        <v>1682</v>
      </c>
      <c r="C880" t="s">
        <v>2013</v>
      </c>
      <c r="D880" t="s">
        <v>1855</v>
      </c>
      <c r="E880" t="s">
        <v>120</v>
      </c>
      <c r="G880" t="s">
        <v>3608</v>
      </c>
      <c r="H880" t="s">
        <v>120</v>
      </c>
      <c r="I880" t="s">
        <v>3492</v>
      </c>
    </row>
    <row r="881" spans="1:9">
      <c r="A881" s="174" t="s">
        <v>3619</v>
      </c>
      <c r="B881" t="s">
        <v>1682</v>
      </c>
      <c r="C881" t="s">
        <v>2014</v>
      </c>
      <c r="D881" t="s">
        <v>2015</v>
      </c>
      <c r="E881" t="s">
        <v>2006</v>
      </c>
      <c r="G881" t="s">
        <v>3608</v>
      </c>
      <c r="H881" t="s">
        <v>2006</v>
      </c>
      <c r="I881" t="s">
        <v>3492</v>
      </c>
    </row>
    <row r="882" spans="1:9">
      <c r="A882" s="174" t="s">
        <v>3619</v>
      </c>
      <c r="B882" t="s">
        <v>1682</v>
      </c>
      <c r="C882" t="s">
        <v>2016</v>
      </c>
      <c r="D882" t="s">
        <v>2015</v>
      </c>
      <c r="E882" t="s">
        <v>2006</v>
      </c>
      <c r="G882" t="s">
        <v>3608</v>
      </c>
      <c r="H882" t="s">
        <v>2006</v>
      </c>
      <c r="I882" t="s">
        <v>3492</v>
      </c>
    </row>
    <row r="883" spans="1:9">
      <c r="A883" s="174" t="s">
        <v>3619</v>
      </c>
      <c r="B883" t="s">
        <v>1682</v>
      </c>
      <c r="C883" t="s">
        <v>1866</v>
      </c>
      <c r="E883" t="s">
        <v>1845</v>
      </c>
      <c r="G883" t="s">
        <v>3608</v>
      </c>
      <c r="H883" t="s">
        <v>2248</v>
      </c>
      <c r="I883" t="s">
        <v>3492</v>
      </c>
    </row>
    <row r="884" spans="1:9">
      <c r="A884" s="174" t="s">
        <v>3619</v>
      </c>
      <c r="B884" t="s">
        <v>1682</v>
      </c>
      <c r="C884" t="s">
        <v>2017</v>
      </c>
      <c r="D884" t="s">
        <v>2015</v>
      </c>
      <c r="E884" t="s">
        <v>120</v>
      </c>
      <c r="F884" t="s">
        <v>2018</v>
      </c>
      <c r="G884" t="s">
        <v>3608</v>
      </c>
      <c r="H884" t="s">
        <v>120</v>
      </c>
      <c r="I884" t="s">
        <v>3492</v>
      </c>
    </row>
    <row r="885" spans="1:9">
      <c r="A885" s="174" t="s">
        <v>3619</v>
      </c>
      <c r="B885" t="s">
        <v>1683</v>
      </c>
      <c r="C885" t="s">
        <v>2020</v>
      </c>
      <c r="D885" t="s">
        <v>2021</v>
      </c>
      <c r="E885" t="s">
        <v>120</v>
      </c>
      <c r="G885" t="s">
        <v>3608</v>
      </c>
      <c r="H885" t="s">
        <v>120</v>
      </c>
      <c r="I885" t="s">
        <v>3496</v>
      </c>
    </row>
    <row r="886" spans="1:9">
      <c r="A886" s="174" t="s">
        <v>3619</v>
      </c>
      <c r="B886" t="s">
        <v>1683</v>
      </c>
      <c r="C886" t="s">
        <v>2022</v>
      </c>
      <c r="D886" t="s">
        <v>1951</v>
      </c>
      <c r="E886" t="s">
        <v>120</v>
      </c>
      <c r="G886" t="s">
        <v>3608</v>
      </c>
      <c r="H886" t="s">
        <v>120</v>
      </c>
      <c r="I886" t="s">
        <v>3496</v>
      </c>
    </row>
    <row r="887" spans="1:9">
      <c r="A887" s="174" t="s">
        <v>3619</v>
      </c>
      <c r="B887" t="s">
        <v>1683</v>
      </c>
      <c r="C887" t="s">
        <v>2023</v>
      </c>
      <c r="D887" t="s">
        <v>1951</v>
      </c>
      <c r="E887" t="s">
        <v>120</v>
      </c>
      <c r="G887" t="s">
        <v>3608</v>
      </c>
      <c r="H887" t="s">
        <v>120</v>
      </c>
      <c r="I887" t="s">
        <v>3496</v>
      </c>
    </row>
    <row r="888" spans="1:9">
      <c r="A888" s="174" t="s">
        <v>3619</v>
      </c>
      <c r="B888" t="s">
        <v>1685</v>
      </c>
      <c r="C888" t="s">
        <v>1868</v>
      </c>
      <c r="D888" t="s">
        <v>1869</v>
      </c>
      <c r="E888" t="s">
        <v>1833</v>
      </c>
      <c r="F888" t="s">
        <v>1870</v>
      </c>
      <c r="G888" t="s">
        <v>3638</v>
      </c>
      <c r="H888" t="s">
        <v>1835</v>
      </c>
      <c r="I888" t="s">
        <v>3500</v>
      </c>
    </row>
    <row r="889" spans="1:9">
      <c r="A889" s="174" t="s">
        <v>3619</v>
      </c>
      <c r="B889" t="s">
        <v>1685</v>
      </c>
      <c r="C889" t="s">
        <v>1871</v>
      </c>
      <c r="D889" t="s">
        <v>1872</v>
      </c>
      <c r="E889" t="s">
        <v>1833</v>
      </c>
      <c r="F889" t="s">
        <v>1873</v>
      </c>
      <c r="G889" t="s">
        <v>3638</v>
      </c>
      <c r="H889" t="s">
        <v>1835</v>
      </c>
      <c r="I889" t="s">
        <v>3500</v>
      </c>
    </row>
    <row r="890" spans="1:9">
      <c r="A890" s="174" t="s">
        <v>3619</v>
      </c>
      <c r="B890" t="s">
        <v>1685</v>
      </c>
      <c r="C890" t="s">
        <v>2025</v>
      </c>
      <c r="D890" t="s">
        <v>1869</v>
      </c>
      <c r="E890" t="s">
        <v>2006</v>
      </c>
      <c r="F890" t="s">
        <v>2026</v>
      </c>
      <c r="G890" t="s">
        <v>3608</v>
      </c>
      <c r="H890" t="s">
        <v>2006</v>
      </c>
      <c r="I890" t="s">
        <v>3500</v>
      </c>
    </row>
    <row r="891" spans="1:9">
      <c r="A891" s="174" t="s">
        <v>3619</v>
      </c>
      <c r="B891" t="s">
        <v>1685</v>
      </c>
      <c r="C891" t="s">
        <v>2027</v>
      </c>
      <c r="D891" t="s">
        <v>1923</v>
      </c>
      <c r="E891" t="s">
        <v>120</v>
      </c>
      <c r="F891" t="s">
        <v>2028</v>
      </c>
      <c r="G891" t="s">
        <v>3608</v>
      </c>
      <c r="H891" t="s">
        <v>120</v>
      </c>
      <c r="I891" t="s">
        <v>3500</v>
      </c>
    </row>
    <row r="892" spans="1:9">
      <c r="A892" s="174" t="s">
        <v>3619</v>
      </c>
      <c r="B892" t="s">
        <v>1685</v>
      </c>
      <c r="C892" t="s">
        <v>2029</v>
      </c>
      <c r="D892" t="s">
        <v>1920</v>
      </c>
      <c r="E892" t="s">
        <v>120</v>
      </c>
      <c r="F892" t="s">
        <v>2030</v>
      </c>
      <c r="G892" t="s">
        <v>3608</v>
      </c>
      <c r="H892" t="s">
        <v>120</v>
      </c>
      <c r="I892" t="s">
        <v>3500</v>
      </c>
    </row>
    <row r="893" spans="1:9">
      <c r="A893" s="174" t="s">
        <v>3619</v>
      </c>
      <c r="B893" t="s">
        <v>1685</v>
      </c>
      <c r="C893" t="s">
        <v>2031</v>
      </c>
      <c r="D893" t="s">
        <v>2032</v>
      </c>
      <c r="E893" t="s">
        <v>120</v>
      </c>
      <c r="F893" t="s">
        <v>2033</v>
      </c>
      <c r="G893" t="s">
        <v>3608</v>
      </c>
      <c r="H893" t="s">
        <v>120</v>
      </c>
      <c r="I893" t="s">
        <v>3500</v>
      </c>
    </row>
    <row r="894" spans="1:9">
      <c r="A894" s="174" t="s">
        <v>3619</v>
      </c>
      <c r="B894" t="s">
        <v>1685</v>
      </c>
      <c r="C894" t="s">
        <v>1874</v>
      </c>
      <c r="E894" t="s">
        <v>1845</v>
      </c>
      <c r="G894" t="s">
        <v>3608</v>
      </c>
      <c r="H894" t="s">
        <v>2248</v>
      </c>
      <c r="I894" t="s">
        <v>3500</v>
      </c>
    </row>
    <row r="895" spans="1:9">
      <c r="A895" s="174" t="s">
        <v>3619</v>
      </c>
      <c r="B895" t="s">
        <v>1689</v>
      </c>
      <c r="C895" t="s">
        <v>2035</v>
      </c>
      <c r="D895" t="s">
        <v>1923</v>
      </c>
      <c r="E895" t="s">
        <v>120</v>
      </c>
      <c r="F895" t="s">
        <v>2036</v>
      </c>
      <c r="G895" t="s">
        <v>3608</v>
      </c>
      <c r="H895" t="s">
        <v>120</v>
      </c>
      <c r="I895" t="s">
        <v>3504</v>
      </c>
    </row>
    <row r="896" spans="1:9">
      <c r="A896" s="174" t="s">
        <v>3619</v>
      </c>
      <c r="B896" t="s">
        <v>1689</v>
      </c>
      <c r="C896" t="s">
        <v>2037</v>
      </c>
      <c r="D896" t="s">
        <v>1923</v>
      </c>
      <c r="E896" t="s">
        <v>120</v>
      </c>
      <c r="G896" t="s">
        <v>3608</v>
      </c>
      <c r="H896" t="s">
        <v>120</v>
      </c>
      <c r="I896" t="s">
        <v>3504</v>
      </c>
    </row>
    <row r="897" spans="1:9">
      <c r="A897" s="174" t="s">
        <v>3619</v>
      </c>
      <c r="B897" t="s">
        <v>1689</v>
      </c>
      <c r="C897" t="s">
        <v>2038</v>
      </c>
      <c r="D897" t="s">
        <v>2039</v>
      </c>
      <c r="E897" t="s">
        <v>120</v>
      </c>
      <c r="F897" t="s">
        <v>2040</v>
      </c>
      <c r="G897" t="s">
        <v>3608</v>
      </c>
      <c r="H897" t="s">
        <v>120</v>
      </c>
      <c r="I897" t="s">
        <v>3504</v>
      </c>
    </row>
    <row r="898" spans="1:9">
      <c r="A898" s="174" t="s">
        <v>3619</v>
      </c>
      <c r="B898" t="s">
        <v>1689</v>
      </c>
      <c r="C898" t="s">
        <v>2041</v>
      </c>
      <c r="D898" t="s">
        <v>1928</v>
      </c>
      <c r="E898" t="s">
        <v>120</v>
      </c>
      <c r="F898" t="s">
        <v>2036</v>
      </c>
      <c r="G898" t="s">
        <v>3608</v>
      </c>
      <c r="H898" t="s">
        <v>120</v>
      </c>
      <c r="I898" t="s">
        <v>3504</v>
      </c>
    </row>
    <row r="899" spans="1:9">
      <c r="A899" s="174" t="s">
        <v>3619</v>
      </c>
      <c r="B899" t="s">
        <v>1689</v>
      </c>
      <c r="C899" t="s">
        <v>2042</v>
      </c>
      <c r="D899" t="s">
        <v>1928</v>
      </c>
      <c r="E899" t="s">
        <v>120</v>
      </c>
      <c r="F899" t="s">
        <v>2043</v>
      </c>
      <c r="G899" t="s">
        <v>3608</v>
      </c>
      <c r="H899" t="s">
        <v>120</v>
      </c>
      <c r="I899" t="s">
        <v>3504</v>
      </c>
    </row>
    <row r="900" spans="1:9">
      <c r="A900" s="174" t="s">
        <v>3619</v>
      </c>
      <c r="B900" t="s">
        <v>1689</v>
      </c>
      <c r="C900" t="s">
        <v>2044</v>
      </c>
      <c r="D900" t="s">
        <v>2045</v>
      </c>
      <c r="E900" t="s">
        <v>2006</v>
      </c>
      <c r="G900" t="s">
        <v>3608</v>
      </c>
      <c r="H900" t="s">
        <v>2006</v>
      </c>
      <c r="I900" t="s">
        <v>3504</v>
      </c>
    </row>
    <row r="901" spans="1:9">
      <c r="A901" s="174" t="s">
        <v>3619</v>
      </c>
      <c r="B901" t="s">
        <v>1689</v>
      </c>
      <c r="C901" t="s">
        <v>1929</v>
      </c>
      <c r="D901" t="s">
        <v>1923</v>
      </c>
      <c r="E901" t="s">
        <v>1930</v>
      </c>
      <c r="F901" t="s">
        <v>1932</v>
      </c>
      <c r="G901" t="s">
        <v>3608</v>
      </c>
      <c r="H901" t="s">
        <v>2257</v>
      </c>
      <c r="I901" t="s">
        <v>3504</v>
      </c>
    </row>
    <row r="902" spans="1:9">
      <c r="A902" s="174" t="s">
        <v>3619</v>
      </c>
      <c r="B902" t="s">
        <v>1689</v>
      </c>
      <c r="C902" t="s">
        <v>2048</v>
      </c>
      <c r="D902" t="s">
        <v>2045</v>
      </c>
      <c r="E902" t="s">
        <v>2049</v>
      </c>
      <c r="G902" t="s">
        <v>3608</v>
      </c>
      <c r="H902" t="s">
        <v>120</v>
      </c>
      <c r="I902" t="s">
        <v>3504</v>
      </c>
    </row>
    <row r="903" spans="1:9">
      <c r="A903" s="174" t="s">
        <v>3619</v>
      </c>
      <c r="B903" t="s">
        <v>1689</v>
      </c>
      <c r="C903" t="s">
        <v>1876</v>
      </c>
      <c r="E903" t="s">
        <v>1833</v>
      </c>
      <c r="F903" t="s">
        <v>1877</v>
      </c>
      <c r="G903" t="s">
        <v>3638</v>
      </c>
      <c r="H903" t="s">
        <v>1835</v>
      </c>
      <c r="I903" t="s">
        <v>3504</v>
      </c>
    </row>
    <row r="904" spans="1:9">
      <c r="A904" s="174" t="s">
        <v>3619</v>
      </c>
      <c r="B904" t="s">
        <v>1689</v>
      </c>
      <c r="C904" t="s">
        <v>2050</v>
      </c>
      <c r="D904" t="s">
        <v>1879</v>
      </c>
      <c r="E904" t="s">
        <v>120</v>
      </c>
      <c r="F904" t="s">
        <v>2051</v>
      </c>
      <c r="G904" t="s">
        <v>3608</v>
      </c>
      <c r="H904" t="s">
        <v>120</v>
      </c>
      <c r="I904" t="s">
        <v>3504</v>
      </c>
    </row>
    <row r="905" spans="1:9">
      <c r="A905" s="174" t="s">
        <v>3619</v>
      </c>
      <c r="B905" t="s">
        <v>1689</v>
      </c>
      <c r="C905" t="s">
        <v>1878</v>
      </c>
      <c r="D905" t="s">
        <v>1879</v>
      </c>
      <c r="E905" t="s">
        <v>1880</v>
      </c>
      <c r="G905" t="s">
        <v>3638</v>
      </c>
      <c r="H905" t="s">
        <v>1881</v>
      </c>
      <c r="I905" t="s">
        <v>3504</v>
      </c>
    </row>
    <row r="906" spans="1:9">
      <c r="A906" s="174" t="s">
        <v>3619</v>
      </c>
      <c r="B906" t="s">
        <v>1692</v>
      </c>
      <c r="C906" t="s">
        <v>2053</v>
      </c>
      <c r="D906" t="s">
        <v>2054</v>
      </c>
      <c r="E906" t="s">
        <v>120</v>
      </c>
      <c r="G906" t="s">
        <v>3608</v>
      </c>
      <c r="H906" t="s">
        <v>120</v>
      </c>
      <c r="I906" t="s">
        <v>3508</v>
      </c>
    </row>
    <row r="907" spans="1:9">
      <c r="A907" s="174" t="s">
        <v>3619</v>
      </c>
      <c r="B907" t="s">
        <v>1692</v>
      </c>
      <c r="C907" t="s">
        <v>2055</v>
      </c>
      <c r="D907" t="s">
        <v>2054</v>
      </c>
      <c r="E907" t="s">
        <v>2006</v>
      </c>
      <c r="F907" t="s">
        <v>2056</v>
      </c>
      <c r="G907" t="s">
        <v>3608</v>
      </c>
      <c r="H907" t="s">
        <v>2006</v>
      </c>
      <c r="I907" t="s">
        <v>3508</v>
      </c>
    </row>
    <row r="908" spans="1:9">
      <c r="A908" s="174" t="s">
        <v>3619</v>
      </c>
      <c r="B908" t="s">
        <v>1692</v>
      </c>
      <c r="C908" t="s">
        <v>2057</v>
      </c>
      <c r="D908" t="s">
        <v>2058</v>
      </c>
      <c r="E908" t="s">
        <v>2059</v>
      </c>
      <c r="G908" t="s">
        <v>3608</v>
      </c>
      <c r="H908" t="s">
        <v>120</v>
      </c>
      <c r="I908" t="s">
        <v>3508</v>
      </c>
    </row>
    <row r="909" spans="1:9">
      <c r="A909" s="174" t="s">
        <v>3619</v>
      </c>
      <c r="B909" t="s">
        <v>1692</v>
      </c>
      <c r="C909" t="s">
        <v>1937</v>
      </c>
      <c r="D909" t="s">
        <v>1938</v>
      </c>
      <c r="E909" t="s">
        <v>1939</v>
      </c>
      <c r="F909" t="s">
        <v>1941</v>
      </c>
      <c r="G909" t="s">
        <v>3608</v>
      </c>
      <c r="H909" t="s">
        <v>2259</v>
      </c>
      <c r="I909" t="s">
        <v>3508</v>
      </c>
    </row>
    <row r="910" spans="1:9">
      <c r="A910" s="174" t="s">
        <v>3619</v>
      </c>
      <c r="B910" t="s">
        <v>1692</v>
      </c>
      <c r="C910" t="s">
        <v>2061</v>
      </c>
      <c r="D910" t="s">
        <v>1938</v>
      </c>
      <c r="E910" t="s">
        <v>1977</v>
      </c>
      <c r="F910" t="s">
        <v>2062</v>
      </c>
      <c r="G910" t="s">
        <v>3608</v>
      </c>
      <c r="H910" t="s">
        <v>120</v>
      </c>
      <c r="I910" t="s">
        <v>3508</v>
      </c>
    </row>
    <row r="911" spans="1:9">
      <c r="A911" s="174" t="s">
        <v>3619</v>
      </c>
      <c r="B911" t="s">
        <v>1692</v>
      </c>
      <c r="C911" t="s">
        <v>2063</v>
      </c>
      <c r="D911" t="s">
        <v>2054</v>
      </c>
      <c r="E911" t="s">
        <v>2064</v>
      </c>
      <c r="G911" t="s">
        <v>3608</v>
      </c>
      <c r="H911" t="s">
        <v>120</v>
      </c>
      <c r="I911" t="s">
        <v>3508</v>
      </c>
    </row>
    <row r="912" spans="1:9">
      <c r="A912" s="174" t="s">
        <v>3619</v>
      </c>
      <c r="B912" t="s">
        <v>1692</v>
      </c>
      <c r="C912" t="s">
        <v>2065</v>
      </c>
      <c r="D912" t="s">
        <v>2054</v>
      </c>
      <c r="E912" t="s">
        <v>2066</v>
      </c>
      <c r="F912" t="s">
        <v>2067</v>
      </c>
      <c r="G912" t="s">
        <v>3608</v>
      </c>
      <c r="H912" t="s">
        <v>120</v>
      </c>
      <c r="I912" t="s">
        <v>3508</v>
      </c>
    </row>
    <row r="913" spans="1:9">
      <c r="A913" s="174" t="s">
        <v>3619</v>
      </c>
      <c r="B913" t="s">
        <v>1692</v>
      </c>
      <c r="C913" t="s">
        <v>2068</v>
      </c>
      <c r="D913" t="s">
        <v>2054</v>
      </c>
      <c r="E913" t="s">
        <v>2069</v>
      </c>
      <c r="G913" t="s">
        <v>3608</v>
      </c>
      <c r="H913" t="s">
        <v>120</v>
      </c>
      <c r="I913" t="s">
        <v>3508</v>
      </c>
    </row>
    <row r="914" spans="1:9">
      <c r="A914" s="174" t="s">
        <v>3619</v>
      </c>
      <c r="B914" t="s">
        <v>1694</v>
      </c>
      <c r="C914" t="s">
        <v>1883</v>
      </c>
      <c r="E914" t="s">
        <v>1833</v>
      </c>
      <c r="F914" t="s">
        <v>1884</v>
      </c>
      <c r="G914" t="s">
        <v>3638</v>
      </c>
      <c r="H914" t="s">
        <v>1835</v>
      </c>
      <c r="I914" t="s">
        <v>3512</v>
      </c>
    </row>
    <row r="915" spans="1:9">
      <c r="A915" s="174" t="s">
        <v>3619</v>
      </c>
      <c r="B915" t="s">
        <v>1694</v>
      </c>
      <c r="C915" t="s">
        <v>1943</v>
      </c>
      <c r="D915" t="s">
        <v>1886</v>
      </c>
      <c r="E915" t="s">
        <v>1944</v>
      </c>
      <c r="F915" t="s">
        <v>1945</v>
      </c>
      <c r="G915" t="s">
        <v>3608</v>
      </c>
      <c r="H915" t="s">
        <v>120</v>
      </c>
      <c r="I915" t="s">
        <v>3512</v>
      </c>
    </row>
    <row r="916" spans="1:9">
      <c r="A916" s="174" t="s">
        <v>3619</v>
      </c>
      <c r="B916" t="s">
        <v>1694</v>
      </c>
      <c r="C916" t="s">
        <v>2071</v>
      </c>
      <c r="D916" t="s">
        <v>1879</v>
      </c>
      <c r="E916" t="s">
        <v>2072</v>
      </c>
      <c r="F916" t="s">
        <v>2073</v>
      </c>
      <c r="G916" t="s">
        <v>3608</v>
      </c>
      <c r="H916" t="s">
        <v>120</v>
      </c>
      <c r="I916" t="s">
        <v>3512</v>
      </c>
    </row>
    <row r="917" spans="1:9">
      <c r="A917" s="174" t="s">
        <v>3619</v>
      </c>
      <c r="B917" t="s">
        <v>1694</v>
      </c>
      <c r="C917" t="s">
        <v>2074</v>
      </c>
      <c r="D917" t="s">
        <v>2075</v>
      </c>
      <c r="E917" t="s">
        <v>2076</v>
      </c>
      <c r="F917" t="s">
        <v>2077</v>
      </c>
      <c r="G917" t="s">
        <v>3608</v>
      </c>
      <c r="H917" t="s">
        <v>120</v>
      </c>
      <c r="I917" t="s">
        <v>3512</v>
      </c>
    </row>
    <row r="918" spans="1:9">
      <c r="A918" s="174" t="s">
        <v>3619</v>
      </c>
      <c r="B918" t="s">
        <v>1694</v>
      </c>
      <c r="C918" t="s">
        <v>2078</v>
      </c>
      <c r="D918" t="s">
        <v>1886</v>
      </c>
      <c r="E918" t="s">
        <v>120</v>
      </c>
      <c r="F918" t="s">
        <v>2079</v>
      </c>
      <c r="G918" t="s">
        <v>3608</v>
      </c>
      <c r="H918" t="s">
        <v>120</v>
      </c>
      <c r="I918" t="s">
        <v>3512</v>
      </c>
    </row>
    <row r="919" spans="1:9">
      <c r="A919" s="174" t="s">
        <v>3619</v>
      </c>
      <c r="B919" t="s">
        <v>1694</v>
      </c>
      <c r="C919" t="s">
        <v>1885</v>
      </c>
      <c r="D919" t="s">
        <v>1886</v>
      </c>
      <c r="E919" t="s">
        <v>1833</v>
      </c>
      <c r="F919" t="s">
        <v>1887</v>
      </c>
      <c r="G919" t="s">
        <v>3638</v>
      </c>
      <c r="H919" t="s">
        <v>1835</v>
      </c>
      <c r="I919" t="s">
        <v>3512</v>
      </c>
    </row>
    <row r="920" spans="1:9">
      <c r="A920" s="174" t="s">
        <v>3619</v>
      </c>
      <c r="B920" t="s">
        <v>1694</v>
      </c>
      <c r="C920" t="s">
        <v>1888</v>
      </c>
      <c r="E920" t="s">
        <v>1845</v>
      </c>
      <c r="G920" t="s">
        <v>3608</v>
      </c>
      <c r="H920" t="s">
        <v>2248</v>
      </c>
      <c r="I920" t="s">
        <v>3512</v>
      </c>
    </row>
    <row r="921" spans="1:9">
      <c r="A921" s="174" t="s">
        <v>3619</v>
      </c>
      <c r="B921" t="s">
        <v>1694</v>
      </c>
      <c r="C921" t="s">
        <v>2080</v>
      </c>
      <c r="E921" t="s">
        <v>120</v>
      </c>
      <c r="G921" t="s">
        <v>3608</v>
      </c>
      <c r="H921" t="s">
        <v>120</v>
      </c>
      <c r="I921" t="s">
        <v>3512</v>
      </c>
    </row>
    <row r="922" spans="1:9">
      <c r="A922" s="174" t="s">
        <v>3619</v>
      </c>
      <c r="B922" t="s">
        <v>1694</v>
      </c>
      <c r="C922" t="s">
        <v>2081</v>
      </c>
      <c r="D922" t="s">
        <v>1886</v>
      </c>
      <c r="E922" t="s">
        <v>2082</v>
      </c>
      <c r="F922" t="s">
        <v>2083</v>
      </c>
      <c r="G922" t="s">
        <v>3608</v>
      </c>
      <c r="H922" t="s">
        <v>2082</v>
      </c>
      <c r="I922" t="s">
        <v>3512</v>
      </c>
    </row>
    <row r="923" spans="1:9">
      <c r="A923" s="174" t="s">
        <v>3619</v>
      </c>
      <c r="B923" t="s">
        <v>3391</v>
      </c>
      <c r="C923" t="s">
        <v>1890</v>
      </c>
      <c r="E923" t="s">
        <v>1845</v>
      </c>
      <c r="F923" t="s">
        <v>1891</v>
      </c>
      <c r="G923" t="s">
        <v>3608</v>
      </c>
      <c r="H923" t="s">
        <v>2248</v>
      </c>
    </row>
    <row r="924" spans="1:9">
      <c r="A924" s="174" t="s">
        <v>3619</v>
      </c>
      <c r="B924" t="s">
        <v>3391</v>
      </c>
      <c r="C924" t="s">
        <v>2085</v>
      </c>
      <c r="D924" t="s">
        <v>2086</v>
      </c>
      <c r="E924" t="s">
        <v>2087</v>
      </c>
      <c r="F924" t="s">
        <v>1953</v>
      </c>
      <c r="G924" t="s">
        <v>3608</v>
      </c>
      <c r="H924" t="s">
        <v>120</v>
      </c>
    </row>
    <row r="925" spans="1:9">
      <c r="A925" s="174" t="s">
        <v>3619</v>
      </c>
      <c r="B925" t="s">
        <v>3391</v>
      </c>
      <c r="C925" t="s">
        <v>2088</v>
      </c>
      <c r="D925" t="s">
        <v>1948</v>
      </c>
      <c r="E925" t="s">
        <v>120</v>
      </c>
      <c r="F925" t="s">
        <v>2089</v>
      </c>
      <c r="G925" t="s">
        <v>3608</v>
      </c>
      <c r="H925" t="s">
        <v>120</v>
      </c>
    </row>
    <row r="926" spans="1:9">
      <c r="A926" s="174" t="s">
        <v>3619</v>
      </c>
      <c r="B926" t="s">
        <v>3391</v>
      </c>
      <c r="C926" t="s">
        <v>2090</v>
      </c>
      <c r="D926" t="s">
        <v>2086</v>
      </c>
      <c r="E926" t="s">
        <v>120</v>
      </c>
      <c r="F926" t="s">
        <v>2089</v>
      </c>
      <c r="G926" t="s">
        <v>3608</v>
      </c>
      <c r="H926" t="s">
        <v>120</v>
      </c>
    </row>
    <row r="927" spans="1:9">
      <c r="A927" s="174" t="s">
        <v>3619</v>
      </c>
      <c r="B927" t="s">
        <v>3391</v>
      </c>
      <c r="C927" t="s">
        <v>2091</v>
      </c>
      <c r="D927" t="s">
        <v>2092</v>
      </c>
      <c r="E927" t="s">
        <v>2006</v>
      </c>
      <c r="F927" t="s">
        <v>2093</v>
      </c>
      <c r="G927" t="s">
        <v>3608</v>
      </c>
      <c r="H927" t="s">
        <v>2006</v>
      </c>
    </row>
    <row r="928" spans="1:9">
      <c r="A928" s="174" t="s">
        <v>3619</v>
      </c>
      <c r="B928" t="s">
        <v>3391</v>
      </c>
      <c r="C928" t="s">
        <v>2094</v>
      </c>
      <c r="D928" t="s">
        <v>2095</v>
      </c>
      <c r="E928" t="s">
        <v>2059</v>
      </c>
      <c r="F928" t="s">
        <v>2096</v>
      </c>
      <c r="G928" t="s">
        <v>3608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3602</v>
      </c>
      <c r="B88" t="s">
        <v>1670</v>
      </c>
      <c r="C88" t="s">
        <v>1831</v>
      </c>
      <c r="D88" t="s">
        <v>1832</v>
      </c>
      <c r="E88" t="s">
        <v>1833</v>
      </c>
      <c r="F88" t="s">
        <v>1836</v>
      </c>
      <c r="G88" t="s">
        <v>2263</v>
      </c>
      <c r="H88" t="s">
        <v>1835</v>
      </c>
      <c r="I88" t="s">
        <v>3472</v>
      </c>
    </row>
    <row r="89" spans="1:9">
      <c r="A89" s="174" t="s">
        <v>3602</v>
      </c>
      <c r="B89" t="s">
        <v>1670</v>
      </c>
      <c r="C89" t="s">
        <v>1897</v>
      </c>
      <c r="E89" t="s">
        <v>1396</v>
      </c>
      <c r="G89" t="s">
        <v>2263</v>
      </c>
      <c r="H89" t="s">
        <v>1396</v>
      </c>
      <c r="I89" t="s">
        <v>3472</v>
      </c>
    </row>
    <row r="90" spans="1:9">
      <c r="A90" s="174" t="s">
        <v>3602</v>
      </c>
      <c r="B90" t="s">
        <v>1670</v>
      </c>
      <c r="C90" t="s">
        <v>1898</v>
      </c>
      <c r="E90" t="s">
        <v>1899</v>
      </c>
      <c r="G90" t="s">
        <v>2263</v>
      </c>
      <c r="H90" t="s">
        <v>1396</v>
      </c>
      <c r="I90" t="s">
        <v>3472</v>
      </c>
    </row>
    <row r="91" spans="1:9">
      <c r="A91" s="174" t="s">
        <v>3602</v>
      </c>
      <c r="B91" t="s">
        <v>1670</v>
      </c>
      <c r="C91" t="s">
        <v>1837</v>
      </c>
      <c r="D91" t="s">
        <v>1838</v>
      </c>
      <c r="E91" t="s">
        <v>1833</v>
      </c>
      <c r="G91" t="s">
        <v>2263</v>
      </c>
      <c r="H91" t="s">
        <v>1835</v>
      </c>
      <c r="I91" t="s">
        <v>3472</v>
      </c>
    </row>
    <row r="92" spans="1:9">
      <c r="A92" s="174" t="s">
        <v>3602</v>
      </c>
      <c r="B92" t="s">
        <v>1670</v>
      </c>
      <c r="C92" t="s">
        <v>1840</v>
      </c>
      <c r="D92" t="s">
        <v>1838</v>
      </c>
      <c r="E92" t="s">
        <v>1833</v>
      </c>
      <c r="G92" t="s">
        <v>2263</v>
      </c>
      <c r="H92" t="s">
        <v>1835</v>
      </c>
      <c r="I92" t="s">
        <v>3472</v>
      </c>
    </row>
    <row r="93" spans="1:9">
      <c r="A93" s="174" t="s">
        <v>3602</v>
      </c>
      <c r="B93" t="s">
        <v>1670</v>
      </c>
      <c r="C93" t="s">
        <v>1841</v>
      </c>
      <c r="D93" t="s">
        <v>1842</v>
      </c>
      <c r="E93" t="s">
        <v>1833</v>
      </c>
      <c r="G93" t="s">
        <v>2263</v>
      </c>
      <c r="H93" t="s">
        <v>1835</v>
      </c>
      <c r="I93" t="s">
        <v>3472</v>
      </c>
    </row>
    <row r="94" spans="1:9">
      <c r="A94" s="174" t="s">
        <v>3602</v>
      </c>
      <c r="B94" t="s">
        <v>1672</v>
      </c>
      <c r="C94" t="s">
        <v>1844</v>
      </c>
      <c r="E94" t="s">
        <v>1845</v>
      </c>
      <c r="F94" t="s">
        <v>1847</v>
      </c>
      <c r="G94" t="s">
        <v>2263</v>
      </c>
      <c r="H94" t="s">
        <v>1846</v>
      </c>
      <c r="I94" t="s">
        <v>3476</v>
      </c>
    </row>
    <row r="95" spans="1:9">
      <c r="A95" s="174" t="s">
        <v>3602</v>
      </c>
      <c r="B95" t="s">
        <v>1679</v>
      </c>
      <c r="C95" t="s">
        <v>1849</v>
      </c>
      <c r="D95" t="s">
        <v>1850</v>
      </c>
      <c r="E95" t="s">
        <v>1851</v>
      </c>
      <c r="G95" t="s">
        <v>2263</v>
      </c>
      <c r="H95" t="s">
        <v>1846</v>
      </c>
      <c r="I95" t="s">
        <v>3488</v>
      </c>
    </row>
    <row r="96" spans="1:9">
      <c r="A96" s="174" t="s">
        <v>3602</v>
      </c>
      <c r="B96" t="s">
        <v>1679</v>
      </c>
      <c r="C96" t="s">
        <v>1852</v>
      </c>
      <c r="D96" t="s">
        <v>1850</v>
      </c>
      <c r="E96" t="s">
        <v>1845</v>
      </c>
      <c r="G96" t="s">
        <v>2263</v>
      </c>
      <c r="H96" t="s">
        <v>1846</v>
      </c>
      <c r="I96" t="s">
        <v>3488</v>
      </c>
    </row>
    <row r="97" spans="1:9">
      <c r="A97" s="174" t="s">
        <v>3602</v>
      </c>
      <c r="B97" t="s">
        <v>1679</v>
      </c>
      <c r="C97" t="s">
        <v>1853</v>
      </c>
      <c r="D97" t="s">
        <v>1850</v>
      </c>
      <c r="E97" t="s">
        <v>1845</v>
      </c>
      <c r="G97" t="s">
        <v>2263</v>
      </c>
      <c r="H97" t="s">
        <v>1846</v>
      </c>
      <c r="I97" t="s">
        <v>3488</v>
      </c>
    </row>
    <row r="98" spans="1:9">
      <c r="A98" s="174" t="s">
        <v>3602</v>
      </c>
      <c r="B98" t="s">
        <v>1679</v>
      </c>
      <c r="C98" t="s">
        <v>1854</v>
      </c>
      <c r="D98" t="s">
        <v>1855</v>
      </c>
      <c r="E98" t="s">
        <v>1845</v>
      </c>
      <c r="G98" t="s">
        <v>2263</v>
      </c>
      <c r="H98" t="s">
        <v>1846</v>
      </c>
      <c r="I98" t="s">
        <v>3488</v>
      </c>
    </row>
    <row r="99" spans="1:9">
      <c r="A99" s="174" t="s">
        <v>3602</v>
      </c>
      <c r="B99" t="s">
        <v>1679</v>
      </c>
      <c r="C99" t="s">
        <v>1856</v>
      </c>
      <c r="E99" t="s">
        <v>1845</v>
      </c>
      <c r="G99" t="s">
        <v>2263</v>
      </c>
      <c r="H99" t="s">
        <v>1846</v>
      </c>
      <c r="I99" t="s">
        <v>3488</v>
      </c>
    </row>
    <row r="100" spans="1:9">
      <c r="A100" s="174" t="s">
        <v>3602</v>
      </c>
      <c r="B100" t="s">
        <v>1679</v>
      </c>
      <c r="C100" t="s">
        <v>1857</v>
      </c>
      <c r="E100" t="s">
        <v>1845</v>
      </c>
      <c r="G100" t="s">
        <v>2263</v>
      </c>
      <c r="H100" t="s">
        <v>1846</v>
      </c>
      <c r="I100" t="s">
        <v>3488</v>
      </c>
    </row>
    <row r="101" spans="1:9">
      <c r="A101" s="174" t="s">
        <v>3602</v>
      </c>
      <c r="B101" t="s">
        <v>1679</v>
      </c>
      <c r="C101" t="s">
        <v>1858</v>
      </c>
      <c r="E101" t="s">
        <v>1845</v>
      </c>
      <c r="G101" t="s">
        <v>2263</v>
      </c>
      <c r="H101" t="s">
        <v>1846</v>
      </c>
      <c r="I101" t="s">
        <v>3488</v>
      </c>
    </row>
    <row r="102" spans="1:9">
      <c r="A102" s="174" t="s">
        <v>3602</v>
      </c>
      <c r="B102" t="s">
        <v>1680</v>
      </c>
      <c r="C102" t="s">
        <v>1863</v>
      </c>
      <c r="E102" t="s">
        <v>1845</v>
      </c>
      <c r="G102" t="s">
        <v>2263</v>
      </c>
      <c r="H102" t="s">
        <v>1846</v>
      </c>
      <c r="I102" t="s">
        <v>3490</v>
      </c>
    </row>
    <row r="103" spans="1:9">
      <c r="A103" s="174" t="s">
        <v>3602</v>
      </c>
      <c r="B103" t="s">
        <v>1680</v>
      </c>
      <c r="C103" t="s">
        <v>1864</v>
      </c>
      <c r="E103" t="s">
        <v>1845</v>
      </c>
      <c r="G103" t="s">
        <v>2263</v>
      </c>
      <c r="H103" t="s">
        <v>1846</v>
      </c>
      <c r="I103" t="s">
        <v>3490</v>
      </c>
    </row>
    <row r="104" spans="1:9">
      <c r="A104" s="174" t="s">
        <v>3602</v>
      </c>
      <c r="B104" t="s">
        <v>1682</v>
      </c>
      <c r="C104" t="s">
        <v>1866</v>
      </c>
      <c r="E104" t="s">
        <v>1845</v>
      </c>
      <c r="G104" t="s">
        <v>2263</v>
      </c>
      <c r="H104" t="s">
        <v>1846</v>
      </c>
      <c r="I104" t="s">
        <v>3492</v>
      </c>
    </row>
    <row r="105" spans="1:9">
      <c r="A105" s="174" t="s">
        <v>3602</v>
      </c>
      <c r="B105" t="s">
        <v>1685</v>
      </c>
      <c r="C105" t="s">
        <v>1868</v>
      </c>
      <c r="D105" t="s">
        <v>1869</v>
      </c>
      <c r="E105" t="s">
        <v>1833</v>
      </c>
      <c r="F105" t="s">
        <v>1870</v>
      </c>
      <c r="G105" t="s">
        <v>2263</v>
      </c>
      <c r="H105" t="s">
        <v>1835</v>
      </c>
      <c r="I105" t="s">
        <v>3500</v>
      </c>
    </row>
    <row r="106" spans="1:9">
      <c r="A106" s="174" t="s">
        <v>3602</v>
      </c>
      <c r="B106" t="s">
        <v>1685</v>
      </c>
      <c r="C106" t="s">
        <v>1871</v>
      </c>
      <c r="D106" t="s">
        <v>1872</v>
      </c>
      <c r="E106" t="s">
        <v>1833</v>
      </c>
      <c r="F106" t="s">
        <v>1873</v>
      </c>
      <c r="G106" t="s">
        <v>2263</v>
      </c>
      <c r="H106" t="s">
        <v>1835</v>
      </c>
      <c r="I106" t="s">
        <v>3500</v>
      </c>
    </row>
    <row r="107" spans="1:9">
      <c r="A107" s="174" t="s">
        <v>3602</v>
      </c>
      <c r="B107" t="s">
        <v>1685</v>
      </c>
      <c r="C107" t="s">
        <v>1874</v>
      </c>
      <c r="E107" t="s">
        <v>1845</v>
      </c>
      <c r="G107" t="s">
        <v>2263</v>
      </c>
      <c r="H107" t="s">
        <v>1846</v>
      </c>
      <c r="I107" t="s">
        <v>3500</v>
      </c>
    </row>
    <row r="108" spans="1:9">
      <c r="A108" s="174" t="s">
        <v>3602</v>
      </c>
      <c r="B108" t="s">
        <v>1689</v>
      </c>
      <c r="C108" t="s">
        <v>1929</v>
      </c>
      <c r="D108" t="s">
        <v>1923</v>
      </c>
      <c r="E108" t="s">
        <v>1930</v>
      </c>
      <c r="F108" t="s">
        <v>1932</v>
      </c>
      <c r="G108" t="s">
        <v>2263</v>
      </c>
      <c r="H108" t="s">
        <v>2270</v>
      </c>
      <c r="I108" t="s">
        <v>3504</v>
      </c>
    </row>
    <row r="109" spans="1:9">
      <c r="A109" s="174" t="s">
        <v>3602</v>
      </c>
      <c r="B109" t="s">
        <v>1689</v>
      </c>
      <c r="C109" t="s">
        <v>1876</v>
      </c>
      <c r="E109" t="s">
        <v>1833</v>
      </c>
      <c r="F109" t="s">
        <v>1877</v>
      </c>
      <c r="G109" t="s">
        <v>2263</v>
      </c>
      <c r="H109" t="s">
        <v>1835</v>
      </c>
      <c r="I109" t="s">
        <v>3504</v>
      </c>
    </row>
    <row r="110" spans="1:9">
      <c r="A110" s="174" t="s">
        <v>3602</v>
      </c>
      <c r="B110" t="s">
        <v>1689</v>
      </c>
      <c r="C110" t="s">
        <v>1878</v>
      </c>
      <c r="D110" t="s">
        <v>1879</v>
      </c>
      <c r="E110" t="s">
        <v>1880</v>
      </c>
      <c r="G110" t="s">
        <v>2263</v>
      </c>
      <c r="H110" t="s">
        <v>1881</v>
      </c>
      <c r="I110" t="s">
        <v>3504</v>
      </c>
    </row>
    <row r="111" spans="1:9">
      <c r="A111" s="174" t="s">
        <v>3602</v>
      </c>
      <c r="B111" t="s">
        <v>1692</v>
      </c>
      <c r="C111" t="s">
        <v>1937</v>
      </c>
      <c r="D111" t="s">
        <v>1938</v>
      </c>
      <c r="E111" t="s">
        <v>1939</v>
      </c>
      <c r="F111" t="s">
        <v>1941</v>
      </c>
      <c r="G111" t="s">
        <v>2263</v>
      </c>
      <c r="H111" t="s">
        <v>2271</v>
      </c>
      <c r="I111" t="s">
        <v>3508</v>
      </c>
    </row>
    <row r="112" spans="1:9">
      <c r="A112" s="174" t="s">
        <v>3602</v>
      </c>
      <c r="B112" t="s">
        <v>1694</v>
      </c>
      <c r="C112" t="s">
        <v>1883</v>
      </c>
      <c r="E112" t="s">
        <v>1833</v>
      </c>
      <c r="F112" t="s">
        <v>1884</v>
      </c>
      <c r="G112" t="s">
        <v>2263</v>
      </c>
      <c r="H112" t="s">
        <v>1835</v>
      </c>
      <c r="I112" t="s">
        <v>3512</v>
      </c>
    </row>
    <row r="113" spans="1:9">
      <c r="A113" s="174" t="s">
        <v>3602</v>
      </c>
      <c r="B113" t="s">
        <v>1694</v>
      </c>
      <c r="C113" t="s">
        <v>1885</v>
      </c>
      <c r="D113" t="s">
        <v>1886</v>
      </c>
      <c r="E113" t="s">
        <v>1833</v>
      </c>
      <c r="F113" t="s">
        <v>1887</v>
      </c>
      <c r="G113" t="s">
        <v>2263</v>
      </c>
      <c r="H113" t="s">
        <v>1835</v>
      </c>
      <c r="I113" t="s">
        <v>3512</v>
      </c>
    </row>
    <row r="114" spans="1:9">
      <c r="A114" s="174" t="s">
        <v>3602</v>
      </c>
      <c r="B114" t="s">
        <v>1694</v>
      </c>
      <c r="C114" t="s">
        <v>1888</v>
      </c>
      <c r="E114" t="s">
        <v>1845</v>
      </c>
      <c r="G114" t="s">
        <v>2263</v>
      </c>
      <c r="H114" t="s">
        <v>1846</v>
      </c>
      <c r="I114" t="s">
        <v>3512</v>
      </c>
    </row>
    <row r="115" spans="1:9">
      <c r="A115" s="174" t="s">
        <v>3602</v>
      </c>
      <c r="B115" t="s">
        <v>3391</v>
      </c>
      <c r="C115" t="s">
        <v>1890</v>
      </c>
      <c r="E115" t="s">
        <v>1845</v>
      </c>
      <c r="F115" t="s">
        <v>1891</v>
      </c>
      <c r="G115" t="s">
        <v>2263</v>
      </c>
      <c r="H115" t="s">
        <v>1846</v>
      </c>
    </row>
    <row r="116" spans="1:9">
      <c r="A116" s="174" t="s">
        <v>3605</v>
      </c>
      <c r="B116" t="s">
        <v>1670</v>
      </c>
      <c r="C116" t="s">
        <v>1897</v>
      </c>
      <c r="E116" t="s">
        <v>1396</v>
      </c>
      <c r="G116" t="s">
        <v>1723</v>
      </c>
      <c r="H116" t="s">
        <v>1396</v>
      </c>
      <c r="I116" t="s">
        <v>3472</v>
      </c>
    </row>
    <row r="117" spans="1:9">
      <c r="A117" s="174" t="s">
        <v>3605</v>
      </c>
      <c r="B117" t="s">
        <v>1670</v>
      </c>
      <c r="C117" t="s">
        <v>1898</v>
      </c>
      <c r="E117" t="s">
        <v>1899</v>
      </c>
      <c r="G117" t="s">
        <v>1723</v>
      </c>
      <c r="H117" t="s">
        <v>1396</v>
      </c>
      <c r="I117" t="s">
        <v>3472</v>
      </c>
    </row>
    <row r="118" spans="1:9">
      <c r="A118" s="174" t="s">
        <v>3605</v>
      </c>
      <c r="B118" t="s">
        <v>1689</v>
      </c>
      <c r="C118" t="s">
        <v>1929</v>
      </c>
      <c r="D118" t="s">
        <v>1923</v>
      </c>
      <c r="E118" t="s">
        <v>1930</v>
      </c>
      <c r="F118" t="s">
        <v>1932</v>
      </c>
      <c r="G118" t="s">
        <v>1723</v>
      </c>
      <c r="H118" t="s">
        <v>2273</v>
      </c>
      <c r="I118" t="s">
        <v>3504</v>
      </c>
    </row>
    <row r="119" spans="1:9">
      <c r="A119" s="174" t="s">
        <v>3605</v>
      </c>
      <c r="B119" t="s">
        <v>1692</v>
      </c>
      <c r="C119" t="s">
        <v>1937</v>
      </c>
      <c r="D119" t="s">
        <v>1938</v>
      </c>
      <c r="E119" t="s">
        <v>1939</v>
      </c>
      <c r="F119" t="s">
        <v>1941</v>
      </c>
      <c r="G119" t="s">
        <v>1723</v>
      </c>
      <c r="H119" t="s">
        <v>2271</v>
      </c>
      <c r="I119" t="s">
        <v>3508</v>
      </c>
    </row>
    <row r="120" spans="1:9">
      <c r="A120" s="174" t="s">
        <v>3609</v>
      </c>
      <c r="B120" t="s">
        <v>1670</v>
      </c>
      <c r="C120" t="s">
        <v>1831</v>
      </c>
      <c r="D120" t="s">
        <v>1832</v>
      </c>
      <c r="E120" t="s">
        <v>1833</v>
      </c>
      <c r="F120" t="s">
        <v>1836</v>
      </c>
      <c r="G120" t="s">
        <v>2263</v>
      </c>
      <c r="H120" t="s">
        <v>1835</v>
      </c>
      <c r="I120" t="s">
        <v>3472</v>
      </c>
    </row>
    <row r="121" spans="1:9">
      <c r="A121" s="174" t="s">
        <v>3609</v>
      </c>
      <c r="B121" t="s">
        <v>1670</v>
      </c>
      <c r="C121" t="s">
        <v>1897</v>
      </c>
      <c r="E121" t="s">
        <v>1396</v>
      </c>
      <c r="G121" t="s">
        <v>2263</v>
      </c>
      <c r="H121" t="s">
        <v>1396</v>
      </c>
      <c r="I121" t="s">
        <v>3472</v>
      </c>
    </row>
    <row r="122" spans="1:9">
      <c r="A122" s="174" t="s">
        <v>3609</v>
      </c>
      <c r="B122" t="s">
        <v>1670</v>
      </c>
      <c r="C122" t="s">
        <v>1898</v>
      </c>
      <c r="E122" t="s">
        <v>1899</v>
      </c>
      <c r="G122" t="s">
        <v>2263</v>
      </c>
      <c r="H122" t="s">
        <v>1396</v>
      </c>
      <c r="I122" t="s">
        <v>3472</v>
      </c>
    </row>
    <row r="123" spans="1:9">
      <c r="A123" s="174" t="s">
        <v>3609</v>
      </c>
      <c r="B123" t="s">
        <v>1670</v>
      </c>
      <c r="C123" t="s">
        <v>1837</v>
      </c>
      <c r="D123" t="s">
        <v>1838</v>
      </c>
      <c r="E123" t="s">
        <v>1833</v>
      </c>
      <c r="G123" t="s">
        <v>2263</v>
      </c>
      <c r="H123" t="s">
        <v>1835</v>
      </c>
      <c r="I123" t="s">
        <v>3472</v>
      </c>
    </row>
    <row r="124" spans="1:9">
      <c r="A124" s="174" t="s">
        <v>3609</v>
      </c>
      <c r="B124" t="s">
        <v>1670</v>
      </c>
      <c r="C124" t="s">
        <v>1840</v>
      </c>
      <c r="D124" t="s">
        <v>1838</v>
      </c>
      <c r="E124" t="s">
        <v>1833</v>
      </c>
      <c r="G124" t="s">
        <v>2263</v>
      </c>
      <c r="H124" t="s">
        <v>1835</v>
      </c>
      <c r="I124" t="s">
        <v>3472</v>
      </c>
    </row>
    <row r="125" spans="1:9">
      <c r="A125" s="174" t="s">
        <v>3609</v>
      </c>
      <c r="B125" t="s">
        <v>1670</v>
      </c>
      <c r="C125" t="s">
        <v>1841</v>
      </c>
      <c r="D125" t="s">
        <v>1842</v>
      </c>
      <c r="E125" t="s">
        <v>1833</v>
      </c>
      <c r="G125" t="s">
        <v>2263</v>
      </c>
      <c r="H125" t="s">
        <v>1835</v>
      </c>
      <c r="I125" t="s">
        <v>3472</v>
      </c>
    </row>
    <row r="126" spans="1:9">
      <c r="A126" s="174" t="s">
        <v>3609</v>
      </c>
      <c r="B126" t="s">
        <v>1672</v>
      </c>
      <c r="C126" t="s">
        <v>1844</v>
      </c>
      <c r="E126" t="s">
        <v>1845</v>
      </c>
      <c r="F126" t="s">
        <v>1847</v>
      </c>
      <c r="G126" t="s">
        <v>2263</v>
      </c>
      <c r="H126" t="s">
        <v>1846</v>
      </c>
      <c r="I126" t="s">
        <v>3476</v>
      </c>
    </row>
    <row r="127" spans="1:9">
      <c r="A127" s="174" t="s">
        <v>3609</v>
      </c>
      <c r="B127" t="s">
        <v>1679</v>
      </c>
      <c r="C127" t="s">
        <v>1849</v>
      </c>
      <c r="D127" t="s">
        <v>1850</v>
      </c>
      <c r="E127" t="s">
        <v>1851</v>
      </c>
      <c r="G127" t="s">
        <v>2263</v>
      </c>
      <c r="H127" t="s">
        <v>1846</v>
      </c>
      <c r="I127" t="s">
        <v>3488</v>
      </c>
    </row>
    <row r="128" spans="1:9">
      <c r="A128" s="174" t="s">
        <v>3609</v>
      </c>
      <c r="B128" t="s">
        <v>1679</v>
      </c>
      <c r="C128" t="s">
        <v>1852</v>
      </c>
      <c r="D128" t="s">
        <v>1850</v>
      </c>
      <c r="E128" t="s">
        <v>1845</v>
      </c>
      <c r="G128" t="s">
        <v>2263</v>
      </c>
      <c r="H128" t="s">
        <v>1846</v>
      </c>
      <c r="I128" t="s">
        <v>3488</v>
      </c>
    </row>
    <row r="129" spans="1:9">
      <c r="A129" s="174" t="s">
        <v>3609</v>
      </c>
      <c r="B129" t="s">
        <v>1679</v>
      </c>
      <c r="C129" t="s">
        <v>1853</v>
      </c>
      <c r="D129" t="s">
        <v>1850</v>
      </c>
      <c r="E129" t="s">
        <v>1845</v>
      </c>
      <c r="G129" t="s">
        <v>2263</v>
      </c>
      <c r="H129" t="s">
        <v>1846</v>
      </c>
      <c r="I129" t="s">
        <v>3488</v>
      </c>
    </row>
    <row r="130" spans="1:9">
      <c r="A130" s="174" t="s">
        <v>3609</v>
      </c>
      <c r="B130" t="s">
        <v>1679</v>
      </c>
      <c r="C130" t="s">
        <v>1854</v>
      </c>
      <c r="D130" t="s">
        <v>1855</v>
      </c>
      <c r="E130" t="s">
        <v>1845</v>
      </c>
      <c r="G130" t="s">
        <v>2263</v>
      </c>
      <c r="H130" t="s">
        <v>1846</v>
      </c>
      <c r="I130" t="s">
        <v>3488</v>
      </c>
    </row>
    <row r="131" spans="1:9">
      <c r="A131" s="174" t="s">
        <v>3609</v>
      </c>
      <c r="B131" t="s">
        <v>1679</v>
      </c>
      <c r="C131" t="s">
        <v>1856</v>
      </c>
      <c r="E131" t="s">
        <v>1845</v>
      </c>
      <c r="G131" t="s">
        <v>2263</v>
      </c>
      <c r="H131" t="s">
        <v>1846</v>
      </c>
      <c r="I131" t="s">
        <v>3488</v>
      </c>
    </row>
    <row r="132" spans="1:9">
      <c r="A132" s="174" t="s">
        <v>3609</v>
      </c>
      <c r="B132" t="s">
        <v>1679</v>
      </c>
      <c r="C132" t="s">
        <v>1857</v>
      </c>
      <c r="E132" t="s">
        <v>1845</v>
      </c>
      <c r="G132" t="s">
        <v>2263</v>
      </c>
      <c r="H132" t="s">
        <v>1846</v>
      </c>
      <c r="I132" t="s">
        <v>3488</v>
      </c>
    </row>
    <row r="133" spans="1:9">
      <c r="A133" s="174" t="s">
        <v>3609</v>
      </c>
      <c r="B133" t="s">
        <v>1679</v>
      </c>
      <c r="C133" t="s">
        <v>1858</v>
      </c>
      <c r="E133" t="s">
        <v>1845</v>
      </c>
      <c r="G133" t="s">
        <v>2263</v>
      </c>
      <c r="H133" t="s">
        <v>1846</v>
      </c>
      <c r="I133" t="s">
        <v>3488</v>
      </c>
    </row>
    <row r="134" spans="1:9">
      <c r="A134" s="174" t="s">
        <v>3609</v>
      </c>
      <c r="B134" t="s">
        <v>1680</v>
      </c>
      <c r="C134" t="s">
        <v>1863</v>
      </c>
      <c r="E134" t="s">
        <v>1845</v>
      </c>
      <c r="G134" t="s">
        <v>2263</v>
      </c>
      <c r="H134" t="s">
        <v>1846</v>
      </c>
      <c r="I134" t="s">
        <v>3490</v>
      </c>
    </row>
    <row r="135" spans="1:9">
      <c r="A135" s="174" t="s">
        <v>3609</v>
      </c>
      <c r="B135" t="s">
        <v>1680</v>
      </c>
      <c r="C135" t="s">
        <v>1864</v>
      </c>
      <c r="E135" t="s">
        <v>1845</v>
      </c>
      <c r="G135" t="s">
        <v>2263</v>
      </c>
      <c r="H135" t="s">
        <v>1846</v>
      </c>
      <c r="I135" t="s">
        <v>3490</v>
      </c>
    </row>
    <row r="136" spans="1:9">
      <c r="A136" s="174" t="s">
        <v>3609</v>
      </c>
      <c r="B136" t="s">
        <v>1682</v>
      </c>
      <c r="C136" t="s">
        <v>1866</v>
      </c>
      <c r="E136" t="s">
        <v>1845</v>
      </c>
      <c r="G136" t="s">
        <v>2263</v>
      </c>
      <c r="H136" t="s">
        <v>1846</v>
      </c>
      <c r="I136" t="s">
        <v>3492</v>
      </c>
    </row>
    <row r="137" spans="1:9">
      <c r="A137" s="174" t="s">
        <v>3609</v>
      </c>
      <c r="B137" t="s">
        <v>1685</v>
      </c>
      <c r="C137" t="s">
        <v>1868</v>
      </c>
      <c r="D137" t="s">
        <v>1869</v>
      </c>
      <c r="E137" t="s">
        <v>1833</v>
      </c>
      <c r="F137" t="s">
        <v>1870</v>
      </c>
      <c r="G137" t="s">
        <v>2263</v>
      </c>
      <c r="H137" t="s">
        <v>1835</v>
      </c>
      <c r="I137" t="s">
        <v>3500</v>
      </c>
    </row>
    <row r="138" spans="1:9">
      <c r="A138" s="174" t="s">
        <v>3609</v>
      </c>
      <c r="B138" t="s">
        <v>1685</v>
      </c>
      <c r="C138" t="s">
        <v>1871</v>
      </c>
      <c r="D138" t="s">
        <v>1872</v>
      </c>
      <c r="E138" t="s">
        <v>1833</v>
      </c>
      <c r="F138" t="s">
        <v>1873</v>
      </c>
      <c r="G138" t="s">
        <v>2263</v>
      </c>
      <c r="H138" t="s">
        <v>1835</v>
      </c>
      <c r="I138" t="s">
        <v>3500</v>
      </c>
    </row>
    <row r="139" spans="1:9">
      <c r="A139" s="174" t="s">
        <v>3609</v>
      </c>
      <c r="B139" t="s">
        <v>1685</v>
      </c>
      <c r="C139" t="s">
        <v>1874</v>
      </c>
      <c r="E139" t="s">
        <v>1845</v>
      </c>
      <c r="G139" t="s">
        <v>2263</v>
      </c>
      <c r="H139" t="s">
        <v>1846</v>
      </c>
      <c r="I139" t="s">
        <v>3500</v>
      </c>
    </row>
    <row r="140" spans="1:9">
      <c r="A140" s="174" t="s">
        <v>3609</v>
      </c>
      <c r="B140" t="s">
        <v>1689</v>
      </c>
      <c r="C140" t="s">
        <v>1929</v>
      </c>
      <c r="D140" t="s">
        <v>1923</v>
      </c>
      <c r="E140" t="s">
        <v>1930</v>
      </c>
      <c r="F140" t="s">
        <v>1932</v>
      </c>
      <c r="G140" t="s">
        <v>2263</v>
      </c>
      <c r="H140" t="s">
        <v>1931</v>
      </c>
      <c r="I140" t="s">
        <v>3504</v>
      </c>
    </row>
    <row r="141" spans="1:9">
      <c r="A141" s="174" t="s">
        <v>3609</v>
      </c>
      <c r="B141" t="s">
        <v>1689</v>
      </c>
      <c r="C141" t="s">
        <v>1876</v>
      </c>
      <c r="E141" t="s">
        <v>1833</v>
      </c>
      <c r="F141" t="s">
        <v>1877</v>
      </c>
      <c r="G141" t="s">
        <v>2263</v>
      </c>
      <c r="H141" t="s">
        <v>1835</v>
      </c>
      <c r="I141" t="s">
        <v>3504</v>
      </c>
    </row>
    <row r="142" spans="1:9">
      <c r="A142" s="174" t="s">
        <v>3609</v>
      </c>
      <c r="B142" t="s">
        <v>1689</v>
      </c>
      <c r="C142" t="s">
        <v>1878</v>
      </c>
      <c r="D142" t="s">
        <v>1879</v>
      </c>
      <c r="E142" t="s">
        <v>1880</v>
      </c>
      <c r="G142" t="s">
        <v>2263</v>
      </c>
      <c r="H142" t="s">
        <v>1881</v>
      </c>
      <c r="I142" t="s">
        <v>3504</v>
      </c>
    </row>
    <row r="143" spans="1:9">
      <c r="A143" s="174" t="s">
        <v>3609</v>
      </c>
      <c r="B143" t="s">
        <v>1692</v>
      </c>
      <c r="C143" t="s">
        <v>1937</v>
      </c>
      <c r="D143" t="s">
        <v>1938</v>
      </c>
      <c r="E143" t="s">
        <v>1939</v>
      </c>
      <c r="F143" t="s">
        <v>1941</v>
      </c>
      <c r="G143" t="s">
        <v>2263</v>
      </c>
      <c r="H143" t="s">
        <v>1940</v>
      </c>
      <c r="I143" t="s">
        <v>3508</v>
      </c>
    </row>
    <row r="144" spans="1:9">
      <c r="A144" s="174" t="s">
        <v>3609</v>
      </c>
      <c r="B144" t="s">
        <v>1694</v>
      </c>
      <c r="C144" t="s">
        <v>1883</v>
      </c>
      <c r="E144" t="s">
        <v>1833</v>
      </c>
      <c r="F144" t="s">
        <v>1884</v>
      </c>
      <c r="G144" t="s">
        <v>2263</v>
      </c>
      <c r="H144" t="s">
        <v>1835</v>
      </c>
      <c r="I144" t="s">
        <v>3512</v>
      </c>
    </row>
    <row r="145" spans="1:9">
      <c r="A145" s="174" t="s">
        <v>3609</v>
      </c>
      <c r="B145" t="s">
        <v>1694</v>
      </c>
      <c r="C145" t="s">
        <v>1885</v>
      </c>
      <c r="D145" t="s">
        <v>1886</v>
      </c>
      <c r="E145" t="s">
        <v>1833</v>
      </c>
      <c r="F145" t="s">
        <v>1887</v>
      </c>
      <c r="G145" t="s">
        <v>2263</v>
      </c>
      <c r="H145" t="s">
        <v>1835</v>
      </c>
      <c r="I145" t="s">
        <v>3512</v>
      </c>
    </row>
    <row r="146" spans="1:9">
      <c r="A146" s="174" t="s">
        <v>3609</v>
      </c>
      <c r="B146" t="s">
        <v>1694</v>
      </c>
      <c r="C146" t="s">
        <v>1888</v>
      </c>
      <c r="E146" t="s">
        <v>1845</v>
      </c>
      <c r="G146" t="s">
        <v>2263</v>
      </c>
      <c r="H146" t="s">
        <v>1846</v>
      </c>
      <c r="I146" t="s">
        <v>3512</v>
      </c>
    </row>
    <row r="147" spans="1:9">
      <c r="A147" s="174" t="s">
        <v>3609</v>
      </c>
      <c r="B147" t="s">
        <v>3391</v>
      </c>
      <c r="C147" t="s">
        <v>1890</v>
      </c>
      <c r="E147" t="s">
        <v>1845</v>
      </c>
      <c r="F147" t="s">
        <v>1891</v>
      </c>
      <c r="G147" t="s">
        <v>2263</v>
      </c>
      <c r="H147" t="s">
        <v>1846</v>
      </c>
    </row>
    <row r="148" spans="1:9">
      <c r="A148" s="174" t="s">
        <v>3610</v>
      </c>
      <c r="B148" t="s">
        <v>1670</v>
      </c>
      <c r="C148" t="s">
        <v>1831</v>
      </c>
      <c r="D148" t="s">
        <v>1832</v>
      </c>
      <c r="E148" t="s">
        <v>1833</v>
      </c>
      <c r="F148" t="s">
        <v>1836</v>
      </c>
      <c r="G148" t="s">
        <v>2263</v>
      </c>
      <c r="H148" t="s">
        <v>1835</v>
      </c>
      <c r="I148" t="s">
        <v>3472</v>
      </c>
    </row>
    <row r="149" spans="1:9">
      <c r="A149" s="174" t="s">
        <v>3610</v>
      </c>
      <c r="B149" t="s">
        <v>1670</v>
      </c>
      <c r="C149" t="s">
        <v>1897</v>
      </c>
      <c r="E149" t="s">
        <v>1396</v>
      </c>
      <c r="G149" t="s">
        <v>2263</v>
      </c>
      <c r="H149" t="s">
        <v>1396</v>
      </c>
      <c r="I149" t="s">
        <v>3472</v>
      </c>
    </row>
    <row r="150" spans="1:9">
      <c r="A150" s="174" t="s">
        <v>3610</v>
      </c>
      <c r="B150" t="s">
        <v>1670</v>
      </c>
      <c r="C150" t="s">
        <v>1898</v>
      </c>
      <c r="E150" t="s">
        <v>1899</v>
      </c>
      <c r="G150" t="s">
        <v>2263</v>
      </c>
      <c r="H150" t="s">
        <v>1396</v>
      </c>
      <c r="I150" t="s">
        <v>3472</v>
      </c>
    </row>
    <row r="151" spans="1:9">
      <c r="A151" s="174" t="s">
        <v>3610</v>
      </c>
      <c r="B151" t="s">
        <v>1670</v>
      </c>
      <c r="C151" t="s">
        <v>1837</v>
      </c>
      <c r="D151" t="s">
        <v>1838</v>
      </c>
      <c r="E151" t="s">
        <v>1833</v>
      </c>
      <c r="G151" t="s">
        <v>2263</v>
      </c>
      <c r="H151" t="s">
        <v>1835</v>
      </c>
      <c r="I151" t="s">
        <v>3472</v>
      </c>
    </row>
    <row r="152" spans="1:9">
      <c r="A152" s="174" t="s">
        <v>3610</v>
      </c>
      <c r="B152" t="s">
        <v>1670</v>
      </c>
      <c r="C152" t="s">
        <v>1840</v>
      </c>
      <c r="D152" t="s">
        <v>1838</v>
      </c>
      <c r="E152" t="s">
        <v>1833</v>
      </c>
      <c r="G152" t="s">
        <v>2263</v>
      </c>
      <c r="H152" t="s">
        <v>1835</v>
      </c>
      <c r="I152" t="s">
        <v>3472</v>
      </c>
    </row>
    <row r="153" spans="1:9">
      <c r="A153" s="174" t="s">
        <v>3610</v>
      </c>
      <c r="B153" t="s">
        <v>1670</v>
      </c>
      <c r="C153" t="s">
        <v>1841</v>
      </c>
      <c r="D153" t="s">
        <v>1842</v>
      </c>
      <c r="E153" t="s">
        <v>1833</v>
      </c>
      <c r="G153" t="s">
        <v>2263</v>
      </c>
      <c r="H153" t="s">
        <v>1835</v>
      </c>
      <c r="I153" t="s">
        <v>3472</v>
      </c>
    </row>
    <row r="154" spans="1:9">
      <c r="A154" s="174" t="s">
        <v>3610</v>
      </c>
      <c r="B154" t="s">
        <v>1672</v>
      </c>
      <c r="C154" t="s">
        <v>1844</v>
      </c>
      <c r="E154" t="s">
        <v>1845</v>
      </c>
      <c r="F154" t="s">
        <v>1847</v>
      </c>
      <c r="G154" t="s">
        <v>2263</v>
      </c>
      <c r="H154" t="s">
        <v>1846</v>
      </c>
      <c r="I154" t="s">
        <v>3476</v>
      </c>
    </row>
    <row r="155" spans="1:9">
      <c r="A155" s="174" t="s">
        <v>3610</v>
      </c>
      <c r="B155" t="s">
        <v>1679</v>
      </c>
      <c r="C155" t="s">
        <v>1849</v>
      </c>
      <c r="D155" t="s">
        <v>1850</v>
      </c>
      <c r="E155" t="s">
        <v>1851</v>
      </c>
      <c r="G155" t="s">
        <v>2263</v>
      </c>
      <c r="H155" t="s">
        <v>1846</v>
      </c>
      <c r="I155" t="s">
        <v>3488</v>
      </c>
    </row>
    <row r="156" spans="1:9">
      <c r="A156" s="174" t="s">
        <v>3610</v>
      </c>
      <c r="B156" t="s">
        <v>1679</v>
      </c>
      <c r="C156" t="s">
        <v>1852</v>
      </c>
      <c r="D156" t="s">
        <v>1850</v>
      </c>
      <c r="E156" t="s">
        <v>1845</v>
      </c>
      <c r="G156" t="s">
        <v>2263</v>
      </c>
      <c r="H156" t="s">
        <v>1846</v>
      </c>
      <c r="I156" t="s">
        <v>3488</v>
      </c>
    </row>
    <row r="157" spans="1:9">
      <c r="A157" s="174" t="s">
        <v>3610</v>
      </c>
      <c r="B157" t="s">
        <v>1679</v>
      </c>
      <c r="C157" t="s">
        <v>1853</v>
      </c>
      <c r="D157" t="s">
        <v>1850</v>
      </c>
      <c r="E157" t="s">
        <v>1845</v>
      </c>
      <c r="G157" t="s">
        <v>2263</v>
      </c>
      <c r="H157" t="s">
        <v>1846</v>
      </c>
      <c r="I157" t="s">
        <v>3488</v>
      </c>
    </row>
    <row r="158" spans="1:9">
      <c r="A158" s="174" t="s">
        <v>3610</v>
      </c>
      <c r="B158" t="s">
        <v>1679</v>
      </c>
      <c r="C158" t="s">
        <v>1854</v>
      </c>
      <c r="D158" t="s">
        <v>1855</v>
      </c>
      <c r="E158" t="s">
        <v>1845</v>
      </c>
      <c r="G158" t="s">
        <v>2263</v>
      </c>
      <c r="H158" t="s">
        <v>1846</v>
      </c>
      <c r="I158" t="s">
        <v>3488</v>
      </c>
    </row>
    <row r="159" spans="1:9">
      <c r="A159" s="174" t="s">
        <v>3610</v>
      </c>
      <c r="B159" t="s">
        <v>1679</v>
      </c>
      <c r="C159" t="s">
        <v>1856</v>
      </c>
      <c r="E159" t="s">
        <v>1845</v>
      </c>
      <c r="G159" t="s">
        <v>2263</v>
      </c>
      <c r="H159" t="s">
        <v>1846</v>
      </c>
      <c r="I159" t="s">
        <v>3488</v>
      </c>
    </row>
    <row r="160" spans="1:9">
      <c r="A160" s="174" t="s">
        <v>3610</v>
      </c>
      <c r="B160" t="s">
        <v>1679</v>
      </c>
      <c r="C160" t="s">
        <v>1857</v>
      </c>
      <c r="E160" t="s">
        <v>1845</v>
      </c>
      <c r="G160" t="s">
        <v>2263</v>
      </c>
      <c r="H160" t="s">
        <v>1846</v>
      </c>
      <c r="I160" t="s">
        <v>3488</v>
      </c>
    </row>
    <row r="161" spans="1:9">
      <c r="A161" s="174" t="s">
        <v>3610</v>
      </c>
      <c r="B161" t="s">
        <v>1679</v>
      </c>
      <c r="C161" t="s">
        <v>1858</v>
      </c>
      <c r="E161" t="s">
        <v>1845</v>
      </c>
      <c r="G161" t="s">
        <v>2263</v>
      </c>
      <c r="H161" t="s">
        <v>1846</v>
      </c>
      <c r="I161" t="s">
        <v>3488</v>
      </c>
    </row>
    <row r="162" spans="1:9">
      <c r="A162" s="174" t="s">
        <v>3610</v>
      </c>
      <c r="B162" t="s">
        <v>1680</v>
      </c>
      <c r="C162" t="s">
        <v>1863</v>
      </c>
      <c r="E162" t="s">
        <v>1845</v>
      </c>
      <c r="G162" t="s">
        <v>2263</v>
      </c>
      <c r="H162" t="s">
        <v>1846</v>
      </c>
      <c r="I162" t="s">
        <v>3490</v>
      </c>
    </row>
    <row r="163" spans="1:9">
      <c r="A163" s="174" t="s">
        <v>3610</v>
      </c>
      <c r="B163" t="s">
        <v>1680</v>
      </c>
      <c r="C163" t="s">
        <v>1864</v>
      </c>
      <c r="E163" t="s">
        <v>1845</v>
      </c>
      <c r="G163" t="s">
        <v>2263</v>
      </c>
      <c r="H163" t="s">
        <v>1846</v>
      </c>
      <c r="I163" t="s">
        <v>3490</v>
      </c>
    </row>
    <row r="164" spans="1:9">
      <c r="A164" s="174" t="s">
        <v>3610</v>
      </c>
      <c r="B164" t="s">
        <v>1682</v>
      </c>
      <c r="C164" t="s">
        <v>1866</v>
      </c>
      <c r="E164" t="s">
        <v>1845</v>
      </c>
      <c r="G164" t="s">
        <v>2263</v>
      </c>
      <c r="H164" t="s">
        <v>1846</v>
      </c>
      <c r="I164" t="s">
        <v>3492</v>
      </c>
    </row>
    <row r="165" spans="1:9">
      <c r="A165" s="174" t="s">
        <v>3610</v>
      </c>
      <c r="B165" t="s">
        <v>1685</v>
      </c>
      <c r="C165" t="s">
        <v>1868</v>
      </c>
      <c r="D165" t="s">
        <v>1869</v>
      </c>
      <c r="E165" t="s">
        <v>1833</v>
      </c>
      <c r="F165" t="s">
        <v>1870</v>
      </c>
      <c r="G165" t="s">
        <v>2263</v>
      </c>
      <c r="H165" t="s">
        <v>1835</v>
      </c>
      <c r="I165" t="s">
        <v>3500</v>
      </c>
    </row>
    <row r="166" spans="1:9">
      <c r="A166" s="174" t="s">
        <v>3610</v>
      </c>
      <c r="B166" t="s">
        <v>1685</v>
      </c>
      <c r="C166" t="s">
        <v>1871</v>
      </c>
      <c r="D166" t="s">
        <v>1872</v>
      </c>
      <c r="E166" t="s">
        <v>1833</v>
      </c>
      <c r="F166" t="s">
        <v>1873</v>
      </c>
      <c r="G166" t="s">
        <v>2263</v>
      </c>
      <c r="H166" t="s">
        <v>1835</v>
      </c>
      <c r="I166" t="s">
        <v>3500</v>
      </c>
    </row>
    <row r="167" spans="1:9">
      <c r="A167" s="174" t="s">
        <v>3610</v>
      </c>
      <c r="B167" t="s">
        <v>1685</v>
      </c>
      <c r="C167" t="s">
        <v>1874</v>
      </c>
      <c r="E167" t="s">
        <v>1845</v>
      </c>
      <c r="G167" t="s">
        <v>2263</v>
      </c>
      <c r="H167" t="s">
        <v>1846</v>
      </c>
      <c r="I167" t="s">
        <v>3500</v>
      </c>
    </row>
    <row r="168" spans="1:9">
      <c r="A168" s="174" t="s">
        <v>3610</v>
      </c>
      <c r="B168" t="s">
        <v>1689</v>
      </c>
      <c r="C168" t="s">
        <v>1929</v>
      </c>
      <c r="D168" t="s">
        <v>1923</v>
      </c>
      <c r="E168" t="s">
        <v>1930</v>
      </c>
      <c r="F168" t="s">
        <v>1932</v>
      </c>
      <c r="G168" t="s">
        <v>2263</v>
      </c>
      <c r="H168" t="s">
        <v>1931</v>
      </c>
      <c r="I168" t="s">
        <v>3504</v>
      </c>
    </row>
    <row r="169" spans="1:9">
      <c r="A169" s="174" t="s">
        <v>3610</v>
      </c>
      <c r="B169" t="s">
        <v>1689</v>
      </c>
      <c r="C169" t="s">
        <v>1876</v>
      </c>
      <c r="E169" t="s">
        <v>1833</v>
      </c>
      <c r="F169" t="s">
        <v>1877</v>
      </c>
      <c r="G169" t="s">
        <v>2263</v>
      </c>
      <c r="H169" t="s">
        <v>1835</v>
      </c>
      <c r="I169" t="s">
        <v>3504</v>
      </c>
    </row>
    <row r="170" spans="1:9">
      <c r="A170" s="174" t="s">
        <v>3610</v>
      </c>
      <c r="B170" t="s">
        <v>1689</v>
      </c>
      <c r="C170" t="s">
        <v>1878</v>
      </c>
      <c r="D170" t="s">
        <v>1879</v>
      </c>
      <c r="E170" t="s">
        <v>1880</v>
      </c>
      <c r="G170" t="s">
        <v>2263</v>
      </c>
      <c r="H170" t="s">
        <v>1881</v>
      </c>
      <c r="I170" t="s">
        <v>3504</v>
      </c>
    </row>
    <row r="171" spans="1:9">
      <c r="A171" s="174" t="s">
        <v>3610</v>
      </c>
      <c r="B171" t="s">
        <v>1692</v>
      </c>
      <c r="C171" t="s">
        <v>1937</v>
      </c>
      <c r="D171" t="s">
        <v>1938</v>
      </c>
      <c r="E171" t="s">
        <v>1939</v>
      </c>
      <c r="F171" t="s">
        <v>1941</v>
      </c>
      <c r="G171" t="s">
        <v>2263</v>
      </c>
      <c r="H171" t="s">
        <v>1940</v>
      </c>
      <c r="I171" t="s">
        <v>3508</v>
      </c>
    </row>
    <row r="172" spans="1:9">
      <c r="A172" s="174" t="s">
        <v>3610</v>
      </c>
      <c r="B172" t="s">
        <v>1694</v>
      </c>
      <c r="C172" t="s">
        <v>1883</v>
      </c>
      <c r="E172" t="s">
        <v>1833</v>
      </c>
      <c r="F172" t="s">
        <v>1884</v>
      </c>
      <c r="G172" t="s">
        <v>2263</v>
      </c>
      <c r="H172" t="s">
        <v>1835</v>
      </c>
      <c r="I172" t="s">
        <v>3512</v>
      </c>
    </row>
    <row r="173" spans="1:9">
      <c r="A173" s="174" t="s">
        <v>3610</v>
      </c>
      <c r="B173" t="s">
        <v>1694</v>
      </c>
      <c r="C173" t="s">
        <v>1885</v>
      </c>
      <c r="D173" t="s">
        <v>1886</v>
      </c>
      <c r="E173" t="s">
        <v>1833</v>
      </c>
      <c r="F173" t="s">
        <v>1887</v>
      </c>
      <c r="G173" t="s">
        <v>2263</v>
      </c>
      <c r="H173" t="s">
        <v>1835</v>
      </c>
      <c r="I173" t="s">
        <v>3512</v>
      </c>
    </row>
    <row r="174" spans="1:9">
      <c r="A174" s="174" t="s">
        <v>3610</v>
      </c>
      <c r="B174" t="s">
        <v>1694</v>
      </c>
      <c r="C174" t="s">
        <v>1888</v>
      </c>
      <c r="E174" t="s">
        <v>1845</v>
      </c>
      <c r="G174" t="s">
        <v>2263</v>
      </c>
      <c r="H174" t="s">
        <v>1846</v>
      </c>
      <c r="I174" t="s">
        <v>3512</v>
      </c>
    </row>
    <row r="175" spans="1:9">
      <c r="A175" s="174" t="s">
        <v>3610</v>
      </c>
      <c r="B175" t="s">
        <v>3391</v>
      </c>
      <c r="C175" t="s">
        <v>1890</v>
      </c>
      <c r="E175" t="s">
        <v>1845</v>
      </c>
      <c r="F175" t="s">
        <v>1891</v>
      </c>
      <c r="G175" t="s">
        <v>2263</v>
      </c>
      <c r="H175" t="s">
        <v>1846</v>
      </c>
    </row>
    <row r="176" spans="1:9">
      <c r="A176" s="174" t="s">
        <v>3611</v>
      </c>
      <c r="B176" t="s">
        <v>1670</v>
      </c>
      <c r="C176" t="s">
        <v>1897</v>
      </c>
      <c r="E176" t="s">
        <v>1396</v>
      </c>
      <c r="G176" t="s">
        <v>2263</v>
      </c>
      <c r="H176" t="s">
        <v>1396</v>
      </c>
      <c r="I176" t="s">
        <v>3472</v>
      </c>
    </row>
    <row r="177" spans="1:9">
      <c r="A177" s="174" t="s">
        <v>3611</v>
      </c>
      <c r="B177" t="s">
        <v>1670</v>
      </c>
      <c r="C177" t="s">
        <v>1898</v>
      </c>
      <c r="E177" t="s">
        <v>1899</v>
      </c>
      <c r="G177" t="s">
        <v>2263</v>
      </c>
      <c r="H177" t="s">
        <v>1396</v>
      </c>
      <c r="I177" t="s">
        <v>3472</v>
      </c>
    </row>
    <row r="178" spans="1:9">
      <c r="A178" s="174" t="s">
        <v>3611</v>
      </c>
      <c r="B178" t="s">
        <v>3161</v>
      </c>
      <c r="C178" t="s">
        <v>1974</v>
      </c>
      <c r="D178" t="s">
        <v>1973</v>
      </c>
      <c r="E178" t="s">
        <v>1975</v>
      </c>
      <c r="G178" t="s">
        <v>2263</v>
      </c>
      <c r="H178" t="s">
        <v>2101</v>
      </c>
      <c r="I178" t="s">
        <v>3480</v>
      </c>
    </row>
    <row r="179" spans="1:9">
      <c r="A179" s="174" t="s">
        <v>3611</v>
      </c>
      <c r="B179" t="s">
        <v>1677</v>
      </c>
      <c r="C179" t="s">
        <v>2103</v>
      </c>
      <c r="D179" t="s">
        <v>1879</v>
      </c>
      <c r="E179" t="s">
        <v>2104</v>
      </c>
      <c r="G179" t="s">
        <v>2263</v>
      </c>
      <c r="H179" t="s">
        <v>2101</v>
      </c>
      <c r="I179" t="s">
        <v>3484</v>
      </c>
    </row>
    <row r="180" spans="1:9">
      <c r="A180" s="174" t="s">
        <v>3611</v>
      </c>
      <c r="B180" t="s">
        <v>1677</v>
      </c>
      <c r="C180" t="s">
        <v>1908</v>
      </c>
      <c r="D180" t="s">
        <v>1906</v>
      </c>
      <c r="E180" t="s">
        <v>1909</v>
      </c>
      <c r="F180" t="s">
        <v>1910</v>
      </c>
      <c r="G180" t="s">
        <v>2263</v>
      </c>
      <c r="H180" t="s">
        <v>2101</v>
      </c>
      <c r="I180" t="s">
        <v>3484</v>
      </c>
    </row>
    <row r="181" spans="1:9">
      <c r="A181" s="174" t="s">
        <v>3611</v>
      </c>
      <c r="B181" t="s">
        <v>1689</v>
      </c>
      <c r="C181" t="s">
        <v>1929</v>
      </c>
      <c r="D181" t="s">
        <v>1923</v>
      </c>
      <c r="E181" t="s">
        <v>1930</v>
      </c>
      <c r="F181" t="s">
        <v>1932</v>
      </c>
      <c r="G181" t="s">
        <v>2263</v>
      </c>
      <c r="H181" t="s">
        <v>2276</v>
      </c>
      <c r="I181" t="s">
        <v>3504</v>
      </c>
    </row>
    <row r="182" spans="1:9">
      <c r="A182" s="174" t="s">
        <v>3611</v>
      </c>
      <c r="B182" t="s">
        <v>1692</v>
      </c>
      <c r="C182" t="s">
        <v>2057</v>
      </c>
      <c r="D182" t="s">
        <v>2058</v>
      </c>
      <c r="E182" t="s">
        <v>2059</v>
      </c>
      <c r="G182" t="s">
        <v>2263</v>
      </c>
      <c r="H182" t="s">
        <v>2101</v>
      </c>
      <c r="I182" t="s">
        <v>3508</v>
      </c>
    </row>
    <row r="183" spans="1:9">
      <c r="A183" s="174" t="s">
        <v>3611</v>
      </c>
      <c r="B183" t="s">
        <v>1692</v>
      </c>
      <c r="C183" t="s">
        <v>1937</v>
      </c>
      <c r="D183" t="s">
        <v>1938</v>
      </c>
      <c r="E183" t="s">
        <v>1939</v>
      </c>
      <c r="F183" t="s">
        <v>1941</v>
      </c>
      <c r="G183" t="s">
        <v>2263</v>
      </c>
      <c r="H183" t="s">
        <v>1940</v>
      </c>
      <c r="I183" t="s">
        <v>3508</v>
      </c>
    </row>
    <row r="184" spans="1:9">
      <c r="A184" s="174" t="s">
        <v>3611</v>
      </c>
      <c r="B184" t="s">
        <v>3391</v>
      </c>
      <c r="C184" t="s">
        <v>2094</v>
      </c>
      <c r="D184" t="s">
        <v>2095</v>
      </c>
      <c r="E184" t="s">
        <v>2059</v>
      </c>
      <c r="F184" t="s">
        <v>2096</v>
      </c>
      <c r="G184" t="s">
        <v>2263</v>
      </c>
      <c r="H184" t="s">
        <v>2101</v>
      </c>
    </row>
    <row r="185" spans="1:9">
      <c r="A185" s="174" t="s">
        <v>3611</v>
      </c>
      <c r="B185" t="s">
        <v>3391</v>
      </c>
      <c r="C185" t="s">
        <v>2115</v>
      </c>
      <c r="D185" t="s">
        <v>1951</v>
      </c>
      <c r="E185" t="s">
        <v>2101</v>
      </c>
      <c r="F185" t="s">
        <v>1891</v>
      </c>
      <c r="G185" t="s">
        <v>2263</v>
      </c>
      <c r="H185" t="s">
        <v>2101</v>
      </c>
    </row>
    <row r="186" spans="1:9">
      <c r="A186" s="174" t="s">
        <v>3612</v>
      </c>
      <c r="B186" t="s">
        <v>1670</v>
      </c>
      <c r="C186" t="s">
        <v>1893</v>
      </c>
      <c r="D186" t="s">
        <v>1894</v>
      </c>
      <c r="E186" t="s">
        <v>1565</v>
      </c>
      <c r="F186" t="s">
        <v>1896</v>
      </c>
      <c r="G186" t="s">
        <v>2263</v>
      </c>
      <c r="H186" t="s">
        <v>120</v>
      </c>
      <c r="I186" t="s">
        <v>3472</v>
      </c>
    </row>
    <row r="187" spans="1:9">
      <c r="A187" s="174" t="s">
        <v>3612</v>
      </c>
      <c r="B187" t="s">
        <v>1670</v>
      </c>
      <c r="C187" t="s">
        <v>1897</v>
      </c>
      <c r="E187" t="s">
        <v>1396</v>
      </c>
      <c r="G187" t="s">
        <v>2263</v>
      </c>
      <c r="H187" t="s">
        <v>1396</v>
      </c>
      <c r="I187" t="s">
        <v>3472</v>
      </c>
    </row>
    <row r="188" spans="1:9">
      <c r="A188" s="174" t="s">
        <v>3612</v>
      </c>
      <c r="B188" t="s">
        <v>1670</v>
      </c>
      <c r="C188" t="s">
        <v>1898</v>
      </c>
      <c r="E188" t="s">
        <v>1899</v>
      </c>
      <c r="G188" t="s">
        <v>2263</v>
      </c>
      <c r="H188" t="s">
        <v>1899</v>
      </c>
      <c r="I188" t="s">
        <v>3472</v>
      </c>
    </row>
    <row r="189" spans="1:9">
      <c r="A189" s="174" t="s">
        <v>3612</v>
      </c>
      <c r="B189" t="s">
        <v>1670</v>
      </c>
      <c r="C189" t="s">
        <v>1957</v>
      </c>
      <c r="D189" t="s">
        <v>1832</v>
      </c>
      <c r="E189" t="s">
        <v>120</v>
      </c>
      <c r="G189" t="s">
        <v>2263</v>
      </c>
      <c r="H189" t="s">
        <v>120</v>
      </c>
      <c r="I189" t="s">
        <v>3472</v>
      </c>
    </row>
    <row r="190" spans="1:9">
      <c r="A190" s="174" t="s">
        <v>3612</v>
      </c>
      <c r="B190" t="s">
        <v>1670</v>
      </c>
      <c r="C190" t="s">
        <v>1958</v>
      </c>
      <c r="D190" t="s">
        <v>1842</v>
      </c>
      <c r="E190" t="s">
        <v>120</v>
      </c>
      <c r="F190" t="s">
        <v>1959</v>
      </c>
      <c r="G190" t="s">
        <v>2263</v>
      </c>
      <c r="H190" t="s">
        <v>120</v>
      </c>
      <c r="I190" t="s">
        <v>3472</v>
      </c>
    </row>
    <row r="191" spans="1:9">
      <c r="A191" s="174" t="s">
        <v>3612</v>
      </c>
      <c r="B191" t="s">
        <v>1670</v>
      </c>
      <c r="C191" t="s">
        <v>1960</v>
      </c>
      <c r="E191" t="s">
        <v>120</v>
      </c>
      <c r="G191" t="s">
        <v>2263</v>
      </c>
      <c r="H191" t="s">
        <v>120</v>
      </c>
      <c r="I191" t="s">
        <v>3472</v>
      </c>
    </row>
    <row r="192" spans="1:9">
      <c r="A192" s="174" t="s">
        <v>3612</v>
      </c>
      <c r="B192" t="s">
        <v>1672</v>
      </c>
      <c r="C192" t="s">
        <v>1962</v>
      </c>
      <c r="D192" t="s">
        <v>1850</v>
      </c>
      <c r="E192" t="s">
        <v>120</v>
      </c>
      <c r="G192" t="s">
        <v>2263</v>
      </c>
      <c r="H192" t="s">
        <v>120</v>
      </c>
      <c r="I192" t="s">
        <v>3476</v>
      </c>
    </row>
    <row r="193" spans="1:9">
      <c r="A193" s="174" t="s">
        <v>3612</v>
      </c>
      <c r="B193" t="s">
        <v>1672</v>
      </c>
      <c r="C193" t="s">
        <v>1963</v>
      </c>
      <c r="D193" t="s">
        <v>1964</v>
      </c>
      <c r="E193" t="s">
        <v>120</v>
      </c>
      <c r="F193" t="s">
        <v>1965</v>
      </c>
      <c r="G193" t="s">
        <v>2263</v>
      </c>
      <c r="H193" t="s">
        <v>120</v>
      </c>
      <c r="I193" t="s">
        <v>3476</v>
      </c>
    </row>
    <row r="194" spans="1:9">
      <c r="A194" s="174" t="s">
        <v>3612</v>
      </c>
      <c r="B194" t="s">
        <v>1672</v>
      </c>
      <c r="C194" t="s">
        <v>1966</v>
      </c>
      <c r="D194" t="s">
        <v>1964</v>
      </c>
      <c r="E194" t="s">
        <v>120</v>
      </c>
      <c r="G194" t="s">
        <v>2263</v>
      </c>
      <c r="H194" t="s">
        <v>120</v>
      </c>
      <c r="I194" t="s">
        <v>3476</v>
      </c>
    </row>
    <row r="195" spans="1:9">
      <c r="A195" s="174" t="s">
        <v>3612</v>
      </c>
      <c r="B195" t="s">
        <v>1672</v>
      </c>
      <c r="C195" t="s">
        <v>1844</v>
      </c>
      <c r="E195" t="s">
        <v>1845</v>
      </c>
      <c r="F195" t="s">
        <v>1847</v>
      </c>
      <c r="G195" t="s">
        <v>2263</v>
      </c>
      <c r="H195" t="s">
        <v>1967</v>
      </c>
      <c r="I195" t="s">
        <v>3476</v>
      </c>
    </row>
    <row r="196" spans="1:9">
      <c r="A196" s="174" t="s">
        <v>3612</v>
      </c>
      <c r="B196" t="s">
        <v>1672</v>
      </c>
      <c r="C196" t="s">
        <v>1968</v>
      </c>
      <c r="D196" t="s">
        <v>1969</v>
      </c>
      <c r="E196" t="s">
        <v>120</v>
      </c>
      <c r="F196" t="s">
        <v>1970</v>
      </c>
      <c r="G196" t="s">
        <v>2263</v>
      </c>
      <c r="H196" t="s">
        <v>120</v>
      </c>
      <c r="I196" t="s">
        <v>3476</v>
      </c>
    </row>
    <row r="197" spans="1:9">
      <c r="A197" s="174" t="s">
        <v>3612</v>
      </c>
      <c r="B197" t="s">
        <v>3161</v>
      </c>
      <c r="C197" t="s">
        <v>1972</v>
      </c>
      <c r="D197" t="s">
        <v>1973</v>
      </c>
      <c r="E197" t="s">
        <v>120</v>
      </c>
      <c r="G197" t="s">
        <v>2263</v>
      </c>
      <c r="H197" t="s">
        <v>120</v>
      </c>
      <c r="I197" t="s">
        <v>3480</v>
      </c>
    </row>
    <row r="198" spans="1:9">
      <c r="A198" s="174" t="s">
        <v>3612</v>
      </c>
      <c r="B198" t="s">
        <v>3161</v>
      </c>
      <c r="C198" t="s">
        <v>1974</v>
      </c>
      <c r="D198" t="s">
        <v>1973</v>
      </c>
      <c r="E198" t="s">
        <v>1975</v>
      </c>
      <c r="G198" t="s">
        <v>2263</v>
      </c>
      <c r="H198" t="s">
        <v>120</v>
      </c>
      <c r="I198" t="s">
        <v>3480</v>
      </c>
    </row>
    <row r="199" spans="1:9">
      <c r="A199" s="174" t="s">
        <v>3612</v>
      </c>
      <c r="B199" t="s">
        <v>3161</v>
      </c>
      <c r="C199" t="s">
        <v>1976</v>
      </c>
      <c r="D199" t="s">
        <v>1973</v>
      </c>
      <c r="E199" t="s">
        <v>1977</v>
      </c>
      <c r="F199" t="s">
        <v>1978</v>
      </c>
      <c r="G199" t="s">
        <v>2263</v>
      </c>
      <c r="H199" t="s">
        <v>120</v>
      </c>
      <c r="I199" t="s">
        <v>3480</v>
      </c>
    </row>
    <row r="200" spans="1:9">
      <c r="A200" s="174" t="s">
        <v>3612</v>
      </c>
      <c r="B200" t="s">
        <v>3161</v>
      </c>
      <c r="C200" t="s">
        <v>1979</v>
      </c>
      <c r="D200" t="s">
        <v>1973</v>
      </c>
      <c r="E200" t="s">
        <v>120</v>
      </c>
      <c r="G200" t="s">
        <v>2263</v>
      </c>
      <c r="H200" t="s">
        <v>120</v>
      </c>
      <c r="I200" t="s">
        <v>3480</v>
      </c>
    </row>
    <row r="201" spans="1:9">
      <c r="A201" s="174" t="s">
        <v>3612</v>
      </c>
      <c r="B201" t="s">
        <v>1677</v>
      </c>
      <c r="C201" t="s">
        <v>1981</v>
      </c>
      <c r="D201" t="s">
        <v>1982</v>
      </c>
      <c r="E201" t="s">
        <v>1983</v>
      </c>
      <c r="G201" t="s">
        <v>2263</v>
      </c>
      <c r="H201" t="s">
        <v>120</v>
      </c>
      <c r="I201" t="s">
        <v>3484</v>
      </c>
    </row>
    <row r="202" spans="1:9">
      <c r="A202" s="174" t="s">
        <v>3612</v>
      </c>
      <c r="B202" t="s">
        <v>1677</v>
      </c>
      <c r="C202" t="s">
        <v>1984</v>
      </c>
      <c r="D202" t="s">
        <v>1906</v>
      </c>
      <c r="E202" t="s">
        <v>120</v>
      </c>
      <c r="G202" t="s">
        <v>2263</v>
      </c>
      <c r="H202" t="s">
        <v>120</v>
      </c>
      <c r="I202" t="s">
        <v>3484</v>
      </c>
    </row>
    <row r="203" spans="1:9">
      <c r="A203" s="174" t="s">
        <v>3612</v>
      </c>
      <c r="B203" t="s">
        <v>1677</v>
      </c>
      <c r="C203" t="s">
        <v>1985</v>
      </c>
      <c r="D203" t="s">
        <v>1982</v>
      </c>
      <c r="E203" t="s">
        <v>1986</v>
      </c>
      <c r="G203" t="s">
        <v>2263</v>
      </c>
      <c r="H203" t="s">
        <v>120</v>
      </c>
      <c r="I203" t="s">
        <v>3484</v>
      </c>
    </row>
    <row r="204" spans="1:9">
      <c r="A204" s="174" t="s">
        <v>3612</v>
      </c>
      <c r="B204" t="s">
        <v>1677</v>
      </c>
      <c r="C204" t="s">
        <v>1908</v>
      </c>
      <c r="D204" t="s">
        <v>1906</v>
      </c>
      <c r="E204" t="s">
        <v>1909</v>
      </c>
      <c r="F204" t="s">
        <v>1910</v>
      </c>
      <c r="G204" t="s">
        <v>2263</v>
      </c>
      <c r="H204" t="s">
        <v>120</v>
      </c>
      <c r="I204" t="s">
        <v>3484</v>
      </c>
    </row>
    <row r="205" spans="1:9">
      <c r="A205" s="174" t="s">
        <v>3612</v>
      </c>
      <c r="B205" t="s">
        <v>1677</v>
      </c>
      <c r="C205" t="s">
        <v>1987</v>
      </c>
      <c r="D205" t="s">
        <v>1988</v>
      </c>
      <c r="E205" t="s">
        <v>120</v>
      </c>
      <c r="F205" t="s">
        <v>1989</v>
      </c>
      <c r="G205" t="s">
        <v>2263</v>
      </c>
      <c r="H205" t="s">
        <v>120</v>
      </c>
      <c r="I205" t="s">
        <v>3484</v>
      </c>
    </row>
    <row r="206" spans="1:9">
      <c r="A206" s="174" t="s">
        <v>3612</v>
      </c>
      <c r="B206" t="s">
        <v>1677</v>
      </c>
      <c r="C206" t="s">
        <v>1990</v>
      </c>
      <c r="D206" t="s">
        <v>1988</v>
      </c>
      <c r="E206" t="s">
        <v>120</v>
      </c>
      <c r="G206" t="s">
        <v>2263</v>
      </c>
      <c r="H206" t="s">
        <v>120</v>
      </c>
      <c r="I206" t="s">
        <v>3484</v>
      </c>
    </row>
    <row r="207" spans="1:9">
      <c r="A207" s="174" t="s">
        <v>3612</v>
      </c>
      <c r="B207" t="s">
        <v>1679</v>
      </c>
      <c r="C207" t="s">
        <v>1992</v>
      </c>
      <c r="D207" t="s">
        <v>1993</v>
      </c>
      <c r="E207" t="s">
        <v>120</v>
      </c>
      <c r="F207" t="s">
        <v>1994</v>
      </c>
      <c r="G207" t="s">
        <v>2263</v>
      </c>
      <c r="H207" t="s">
        <v>120</v>
      </c>
      <c r="I207" t="s">
        <v>3488</v>
      </c>
    </row>
    <row r="208" spans="1:9">
      <c r="A208" s="174" t="s">
        <v>3612</v>
      </c>
      <c r="B208" t="s">
        <v>1679</v>
      </c>
      <c r="C208" t="s">
        <v>1849</v>
      </c>
      <c r="D208" t="s">
        <v>1850</v>
      </c>
      <c r="E208" t="s">
        <v>1851</v>
      </c>
      <c r="G208" t="s">
        <v>2263</v>
      </c>
      <c r="H208" t="s">
        <v>1967</v>
      </c>
      <c r="I208" t="s">
        <v>3488</v>
      </c>
    </row>
    <row r="209" spans="1:9">
      <c r="A209" s="174" t="s">
        <v>3612</v>
      </c>
      <c r="B209" t="s">
        <v>1679</v>
      </c>
      <c r="C209" t="s">
        <v>1852</v>
      </c>
      <c r="D209" t="s">
        <v>1850</v>
      </c>
      <c r="E209" t="s">
        <v>1845</v>
      </c>
      <c r="G209" t="s">
        <v>2263</v>
      </c>
      <c r="H209" t="s">
        <v>1967</v>
      </c>
      <c r="I209" t="s">
        <v>3488</v>
      </c>
    </row>
    <row r="210" spans="1:9">
      <c r="A210" s="174" t="s">
        <v>3612</v>
      </c>
      <c r="B210" t="s">
        <v>1679</v>
      </c>
      <c r="C210" t="s">
        <v>1853</v>
      </c>
      <c r="D210" t="s">
        <v>1850</v>
      </c>
      <c r="E210" t="s">
        <v>1845</v>
      </c>
      <c r="G210" t="s">
        <v>2263</v>
      </c>
      <c r="H210" t="s">
        <v>1967</v>
      </c>
      <c r="I210" t="s">
        <v>3488</v>
      </c>
    </row>
    <row r="211" spans="1:9">
      <c r="A211" s="174" t="s">
        <v>3612</v>
      </c>
      <c r="B211" t="s">
        <v>1679</v>
      </c>
      <c r="C211" t="s">
        <v>1854</v>
      </c>
      <c r="D211" t="s">
        <v>1855</v>
      </c>
      <c r="E211" t="s">
        <v>1845</v>
      </c>
      <c r="G211" t="s">
        <v>2263</v>
      </c>
      <c r="H211" t="s">
        <v>1967</v>
      </c>
      <c r="I211" t="s">
        <v>3488</v>
      </c>
    </row>
    <row r="212" spans="1:9">
      <c r="A212" s="174" t="s">
        <v>3612</v>
      </c>
      <c r="B212" t="s">
        <v>1679</v>
      </c>
      <c r="C212" t="s">
        <v>1856</v>
      </c>
      <c r="E212" t="s">
        <v>1845</v>
      </c>
      <c r="G212" t="s">
        <v>2263</v>
      </c>
      <c r="H212" t="s">
        <v>1967</v>
      </c>
      <c r="I212" t="s">
        <v>3488</v>
      </c>
    </row>
    <row r="213" spans="1:9">
      <c r="A213" s="174" t="s">
        <v>3612</v>
      </c>
      <c r="B213" t="s">
        <v>1679</v>
      </c>
      <c r="C213" t="s">
        <v>1857</v>
      </c>
      <c r="E213" t="s">
        <v>1845</v>
      </c>
      <c r="G213" t="s">
        <v>2263</v>
      </c>
      <c r="H213" t="s">
        <v>1967</v>
      </c>
      <c r="I213" t="s">
        <v>3488</v>
      </c>
    </row>
    <row r="214" spans="1:9">
      <c r="A214" s="174" t="s">
        <v>3612</v>
      </c>
      <c r="B214" t="s">
        <v>1679</v>
      </c>
      <c r="C214" t="s">
        <v>1858</v>
      </c>
      <c r="E214" t="s">
        <v>1845</v>
      </c>
      <c r="G214" t="s">
        <v>2263</v>
      </c>
      <c r="H214" t="s">
        <v>1967</v>
      </c>
      <c r="I214" t="s">
        <v>3488</v>
      </c>
    </row>
    <row r="215" spans="1:9">
      <c r="A215" s="174" t="s">
        <v>3612</v>
      </c>
      <c r="B215" t="s">
        <v>1680</v>
      </c>
      <c r="C215" t="s">
        <v>1996</v>
      </c>
      <c r="D215" t="s">
        <v>1997</v>
      </c>
      <c r="E215" t="s">
        <v>120</v>
      </c>
      <c r="G215" t="s">
        <v>2263</v>
      </c>
      <c r="H215" t="s">
        <v>120</v>
      </c>
      <c r="I215" t="s">
        <v>3490</v>
      </c>
    </row>
    <row r="216" spans="1:9">
      <c r="A216" s="174" t="s">
        <v>3612</v>
      </c>
      <c r="B216" t="s">
        <v>1680</v>
      </c>
      <c r="C216" t="s">
        <v>1998</v>
      </c>
      <c r="D216" t="s">
        <v>1999</v>
      </c>
      <c r="E216" t="s">
        <v>120</v>
      </c>
      <c r="G216" t="s">
        <v>2263</v>
      </c>
      <c r="H216" t="s">
        <v>120</v>
      </c>
      <c r="I216" t="s">
        <v>3490</v>
      </c>
    </row>
    <row r="217" spans="1:9">
      <c r="A217" s="174" t="s">
        <v>3612</v>
      </c>
      <c r="B217" t="s">
        <v>1680</v>
      </c>
      <c r="C217" t="s">
        <v>2000</v>
      </c>
      <c r="D217" t="s">
        <v>1999</v>
      </c>
      <c r="E217" t="s">
        <v>2001</v>
      </c>
      <c r="F217" t="s">
        <v>2002</v>
      </c>
      <c r="G217" t="s">
        <v>2263</v>
      </c>
      <c r="H217" t="s">
        <v>120</v>
      </c>
      <c r="I217" t="s">
        <v>3490</v>
      </c>
    </row>
    <row r="218" spans="1:9">
      <c r="A218" s="174" t="s">
        <v>3612</v>
      </c>
      <c r="B218" t="s">
        <v>1680</v>
      </c>
      <c r="C218" t="s">
        <v>2003</v>
      </c>
      <c r="D218" t="s">
        <v>2004</v>
      </c>
      <c r="E218" t="s">
        <v>120</v>
      </c>
      <c r="G218" t="s">
        <v>2263</v>
      </c>
      <c r="H218" t="s">
        <v>120</v>
      </c>
      <c r="I218" t="s">
        <v>3490</v>
      </c>
    </row>
    <row r="219" spans="1:9">
      <c r="A219" s="174" t="s">
        <v>3612</v>
      </c>
      <c r="B219" t="s">
        <v>1680</v>
      </c>
      <c r="C219" t="s">
        <v>1860</v>
      </c>
      <c r="E219" t="s">
        <v>1861</v>
      </c>
      <c r="G219" t="s">
        <v>2263</v>
      </c>
      <c r="H219" t="s">
        <v>120</v>
      </c>
      <c r="I219" t="s">
        <v>3490</v>
      </c>
    </row>
    <row r="220" spans="1:9">
      <c r="A220" s="174" t="s">
        <v>3612</v>
      </c>
      <c r="B220" t="s">
        <v>1680</v>
      </c>
      <c r="C220" t="s">
        <v>1863</v>
      </c>
      <c r="E220" t="s">
        <v>1845</v>
      </c>
      <c r="G220" t="s">
        <v>2263</v>
      </c>
      <c r="H220" t="s">
        <v>1967</v>
      </c>
      <c r="I220" t="s">
        <v>3490</v>
      </c>
    </row>
    <row r="221" spans="1:9">
      <c r="A221" s="174" t="s">
        <v>3612</v>
      </c>
      <c r="B221" t="s">
        <v>1680</v>
      </c>
      <c r="C221" t="s">
        <v>1864</v>
      </c>
      <c r="E221" t="s">
        <v>1845</v>
      </c>
      <c r="G221" t="s">
        <v>2263</v>
      </c>
      <c r="H221" t="s">
        <v>1967</v>
      </c>
      <c r="I221" t="s">
        <v>3490</v>
      </c>
    </row>
    <row r="222" spans="1:9">
      <c r="A222" s="174" t="s">
        <v>3612</v>
      </c>
      <c r="B222" t="s">
        <v>1680</v>
      </c>
      <c r="C222" t="s">
        <v>2005</v>
      </c>
      <c r="D222" t="s">
        <v>1999</v>
      </c>
      <c r="E222" t="s">
        <v>2006</v>
      </c>
      <c r="G222" t="s">
        <v>2263</v>
      </c>
      <c r="H222" t="s">
        <v>2006</v>
      </c>
      <c r="I222" t="s">
        <v>3490</v>
      </c>
    </row>
    <row r="223" spans="1:9">
      <c r="A223" s="174" t="s">
        <v>3612</v>
      </c>
      <c r="B223" t="s">
        <v>1680</v>
      </c>
      <c r="C223" t="s">
        <v>2007</v>
      </c>
      <c r="D223" t="s">
        <v>2004</v>
      </c>
      <c r="E223" t="s">
        <v>120</v>
      </c>
      <c r="G223" t="s">
        <v>2263</v>
      </c>
      <c r="H223" t="s">
        <v>120</v>
      </c>
      <c r="I223" t="s">
        <v>3490</v>
      </c>
    </row>
    <row r="224" spans="1:9">
      <c r="A224" s="174" t="s">
        <v>3612</v>
      </c>
      <c r="B224" t="s">
        <v>1682</v>
      </c>
      <c r="C224" t="s">
        <v>2009</v>
      </c>
      <c r="E224" t="s">
        <v>2006</v>
      </c>
      <c r="G224" t="s">
        <v>2263</v>
      </c>
      <c r="H224" t="s">
        <v>2006</v>
      </c>
      <c r="I224" t="s">
        <v>3492</v>
      </c>
    </row>
    <row r="225" spans="1:9">
      <c r="A225" s="174" t="s">
        <v>3612</v>
      </c>
      <c r="B225" t="s">
        <v>1682</v>
      </c>
      <c r="C225" t="s">
        <v>2010</v>
      </c>
      <c r="E225" t="s">
        <v>2006</v>
      </c>
      <c r="G225" t="s">
        <v>2263</v>
      </c>
      <c r="H225" t="s">
        <v>2006</v>
      </c>
      <c r="I225" t="s">
        <v>3492</v>
      </c>
    </row>
    <row r="226" spans="1:9">
      <c r="A226" s="174" t="s">
        <v>3612</v>
      </c>
      <c r="B226" t="s">
        <v>1682</v>
      </c>
      <c r="C226" t="s">
        <v>1916</v>
      </c>
      <c r="E226" t="s">
        <v>1917</v>
      </c>
      <c r="G226" t="s">
        <v>2263</v>
      </c>
      <c r="H226" t="s">
        <v>2006</v>
      </c>
      <c r="I226" t="s">
        <v>3492</v>
      </c>
    </row>
    <row r="227" spans="1:9">
      <c r="A227" s="174" t="s">
        <v>3612</v>
      </c>
      <c r="B227" t="s">
        <v>1682</v>
      </c>
      <c r="C227" t="s">
        <v>2011</v>
      </c>
      <c r="D227" t="s">
        <v>1999</v>
      </c>
      <c r="E227" t="s">
        <v>120</v>
      </c>
      <c r="G227" t="s">
        <v>2263</v>
      </c>
      <c r="H227" t="s">
        <v>120</v>
      </c>
      <c r="I227" t="s">
        <v>3492</v>
      </c>
    </row>
    <row r="228" spans="1:9">
      <c r="A228" s="174" t="s">
        <v>3612</v>
      </c>
      <c r="B228" t="s">
        <v>1682</v>
      </c>
      <c r="C228" t="s">
        <v>2012</v>
      </c>
      <c r="D228" t="s">
        <v>1999</v>
      </c>
      <c r="E228" t="s">
        <v>120</v>
      </c>
      <c r="G228" t="s">
        <v>2263</v>
      </c>
      <c r="H228" t="s">
        <v>120</v>
      </c>
      <c r="I228" t="s">
        <v>3492</v>
      </c>
    </row>
    <row r="229" spans="1:9">
      <c r="A229" s="174" t="s">
        <v>3612</v>
      </c>
      <c r="B229" t="s">
        <v>1682</v>
      </c>
      <c r="C229" t="s">
        <v>2013</v>
      </c>
      <c r="D229" t="s">
        <v>1855</v>
      </c>
      <c r="E229" t="s">
        <v>120</v>
      </c>
      <c r="G229" t="s">
        <v>2263</v>
      </c>
      <c r="H229" t="s">
        <v>120</v>
      </c>
      <c r="I229" t="s">
        <v>3492</v>
      </c>
    </row>
    <row r="230" spans="1:9">
      <c r="A230" s="174" t="s">
        <v>3612</v>
      </c>
      <c r="B230" t="s">
        <v>1682</v>
      </c>
      <c r="C230" t="s">
        <v>2014</v>
      </c>
      <c r="D230" t="s">
        <v>2015</v>
      </c>
      <c r="E230" t="s">
        <v>2006</v>
      </c>
      <c r="G230" t="s">
        <v>2263</v>
      </c>
      <c r="H230" t="s">
        <v>2006</v>
      </c>
      <c r="I230" t="s">
        <v>3492</v>
      </c>
    </row>
    <row r="231" spans="1:9">
      <c r="A231" s="174" t="s">
        <v>3612</v>
      </c>
      <c r="B231" t="s">
        <v>1682</v>
      </c>
      <c r="C231" t="s">
        <v>2016</v>
      </c>
      <c r="D231" t="s">
        <v>2015</v>
      </c>
      <c r="E231" t="s">
        <v>2006</v>
      </c>
      <c r="G231" t="s">
        <v>2263</v>
      </c>
      <c r="H231" t="s">
        <v>2006</v>
      </c>
      <c r="I231" t="s">
        <v>3492</v>
      </c>
    </row>
    <row r="232" spans="1:9">
      <c r="A232" s="174" t="s">
        <v>3612</v>
      </c>
      <c r="B232" t="s">
        <v>1682</v>
      </c>
      <c r="C232" t="s">
        <v>1866</v>
      </c>
      <c r="E232" t="s">
        <v>1845</v>
      </c>
      <c r="G232" t="s">
        <v>2263</v>
      </c>
      <c r="H232" t="s">
        <v>1967</v>
      </c>
      <c r="I232" t="s">
        <v>3492</v>
      </c>
    </row>
    <row r="233" spans="1:9">
      <c r="A233" s="174" t="s">
        <v>3612</v>
      </c>
      <c r="B233" t="s">
        <v>1682</v>
      </c>
      <c r="C233" t="s">
        <v>2017</v>
      </c>
      <c r="D233" t="s">
        <v>2015</v>
      </c>
      <c r="E233" t="s">
        <v>120</v>
      </c>
      <c r="F233" t="s">
        <v>2018</v>
      </c>
      <c r="G233" t="s">
        <v>2263</v>
      </c>
      <c r="H233" t="s">
        <v>120</v>
      </c>
      <c r="I233" t="s">
        <v>3492</v>
      </c>
    </row>
    <row r="234" spans="1:9">
      <c r="A234" s="174" t="s">
        <v>3612</v>
      </c>
      <c r="B234" t="s">
        <v>1683</v>
      </c>
      <c r="C234" t="s">
        <v>2020</v>
      </c>
      <c r="D234" t="s">
        <v>2021</v>
      </c>
      <c r="E234" t="s">
        <v>120</v>
      </c>
      <c r="G234" t="s">
        <v>2263</v>
      </c>
      <c r="H234" t="s">
        <v>120</v>
      </c>
      <c r="I234" t="s">
        <v>3496</v>
      </c>
    </row>
    <row r="235" spans="1:9">
      <c r="A235" s="174" t="s">
        <v>3612</v>
      </c>
      <c r="B235" t="s">
        <v>1683</v>
      </c>
      <c r="C235" t="s">
        <v>2022</v>
      </c>
      <c r="D235" t="s">
        <v>1951</v>
      </c>
      <c r="E235" t="s">
        <v>120</v>
      </c>
      <c r="G235" t="s">
        <v>2263</v>
      </c>
      <c r="H235" t="s">
        <v>120</v>
      </c>
      <c r="I235" t="s">
        <v>3496</v>
      </c>
    </row>
    <row r="236" spans="1:9">
      <c r="A236" s="174" t="s">
        <v>3612</v>
      </c>
      <c r="B236" t="s">
        <v>1683</v>
      </c>
      <c r="C236" t="s">
        <v>2023</v>
      </c>
      <c r="D236" t="s">
        <v>1951</v>
      </c>
      <c r="E236" t="s">
        <v>120</v>
      </c>
      <c r="G236" t="s">
        <v>2263</v>
      </c>
      <c r="H236" t="s">
        <v>120</v>
      </c>
      <c r="I236" t="s">
        <v>3496</v>
      </c>
    </row>
    <row r="237" spans="1:9">
      <c r="A237" s="174" t="s">
        <v>3612</v>
      </c>
      <c r="B237" t="s">
        <v>1685</v>
      </c>
      <c r="C237" t="s">
        <v>2025</v>
      </c>
      <c r="D237" t="s">
        <v>1869</v>
      </c>
      <c r="E237" t="s">
        <v>2006</v>
      </c>
      <c r="F237" t="s">
        <v>2026</v>
      </c>
      <c r="G237" t="s">
        <v>2263</v>
      </c>
      <c r="H237" t="s">
        <v>2006</v>
      </c>
      <c r="I237" t="s">
        <v>3500</v>
      </c>
    </row>
    <row r="238" spans="1:9">
      <c r="A238" s="174" t="s">
        <v>3612</v>
      </c>
      <c r="B238" t="s">
        <v>1685</v>
      </c>
      <c r="C238" t="s">
        <v>2027</v>
      </c>
      <c r="D238" t="s">
        <v>1923</v>
      </c>
      <c r="E238" t="s">
        <v>120</v>
      </c>
      <c r="F238" t="s">
        <v>2028</v>
      </c>
      <c r="G238" t="s">
        <v>2263</v>
      </c>
      <c r="H238" t="s">
        <v>120</v>
      </c>
      <c r="I238" t="s">
        <v>3500</v>
      </c>
    </row>
    <row r="239" spans="1:9">
      <c r="A239" s="174" t="s">
        <v>3612</v>
      </c>
      <c r="B239" t="s">
        <v>1685</v>
      </c>
      <c r="C239" t="s">
        <v>2029</v>
      </c>
      <c r="D239" t="s">
        <v>1920</v>
      </c>
      <c r="E239" t="s">
        <v>120</v>
      </c>
      <c r="F239" t="s">
        <v>2030</v>
      </c>
      <c r="G239" t="s">
        <v>2263</v>
      </c>
      <c r="H239" t="s">
        <v>120</v>
      </c>
      <c r="I239" t="s">
        <v>3500</v>
      </c>
    </row>
    <row r="240" spans="1:9">
      <c r="A240" s="174" t="s">
        <v>3612</v>
      </c>
      <c r="B240" t="s">
        <v>1685</v>
      </c>
      <c r="C240" t="s">
        <v>2031</v>
      </c>
      <c r="D240" t="s">
        <v>2032</v>
      </c>
      <c r="E240" t="s">
        <v>120</v>
      </c>
      <c r="F240" t="s">
        <v>2033</v>
      </c>
      <c r="G240" t="s">
        <v>2263</v>
      </c>
      <c r="H240" t="s">
        <v>120</v>
      </c>
      <c r="I240" t="s">
        <v>3500</v>
      </c>
    </row>
    <row r="241" spans="1:9">
      <c r="A241" s="174" t="s">
        <v>3612</v>
      </c>
      <c r="B241" t="s">
        <v>1685</v>
      </c>
      <c r="C241" t="s">
        <v>1874</v>
      </c>
      <c r="E241" t="s">
        <v>1845</v>
      </c>
      <c r="G241" t="s">
        <v>2263</v>
      </c>
      <c r="H241" t="s">
        <v>1967</v>
      </c>
      <c r="I241" t="s">
        <v>3500</v>
      </c>
    </row>
    <row r="242" spans="1:9">
      <c r="A242" s="174" t="s">
        <v>3612</v>
      </c>
      <c r="B242" t="s">
        <v>1689</v>
      </c>
      <c r="C242" t="s">
        <v>2035</v>
      </c>
      <c r="D242" t="s">
        <v>1923</v>
      </c>
      <c r="E242" t="s">
        <v>120</v>
      </c>
      <c r="F242" t="s">
        <v>2036</v>
      </c>
      <c r="G242" t="s">
        <v>2263</v>
      </c>
      <c r="H242" t="s">
        <v>120</v>
      </c>
      <c r="I242" t="s">
        <v>3504</v>
      </c>
    </row>
    <row r="243" spans="1:9">
      <c r="A243" s="174" t="s">
        <v>3612</v>
      </c>
      <c r="B243" t="s">
        <v>1689</v>
      </c>
      <c r="C243" t="s">
        <v>2037</v>
      </c>
      <c r="D243" t="s">
        <v>1923</v>
      </c>
      <c r="E243" t="s">
        <v>120</v>
      </c>
      <c r="G243" t="s">
        <v>2263</v>
      </c>
      <c r="H243" t="s">
        <v>120</v>
      </c>
      <c r="I243" t="s">
        <v>3504</v>
      </c>
    </row>
    <row r="244" spans="1:9">
      <c r="A244" s="174" t="s">
        <v>3612</v>
      </c>
      <c r="B244" t="s">
        <v>1689</v>
      </c>
      <c r="C244" t="s">
        <v>2038</v>
      </c>
      <c r="D244" t="s">
        <v>2039</v>
      </c>
      <c r="E244" t="s">
        <v>120</v>
      </c>
      <c r="F244" t="s">
        <v>2040</v>
      </c>
      <c r="G244" t="s">
        <v>2263</v>
      </c>
      <c r="H244" t="s">
        <v>120</v>
      </c>
      <c r="I244" t="s">
        <v>3504</v>
      </c>
    </row>
    <row r="245" spans="1:9">
      <c r="A245" s="174" t="s">
        <v>3612</v>
      </c>
      <c r="B245" t="s">
        <v>1689</v>
      </c>
      <c r="C245" t="s">
        <v>2041</v>
      </c>
      <c r="D245" t="s">
        <v>1928</v>
      </c>
      <c r="E245" t="s">
        <v>120</v>
      </c>
      <c r="F245" t="s">
        <v>2036</v>
      </c>
      <c r="G245" t="s">
        <v>2263</v>
      </c>
      <c r="H245" t="s">
        <v>120</v>
      </c>
      <c r="I245" t="s">
        <v>3504</v>
      </c>
    </row>
    <row r="246" spans="1:9">
      <c r="A246" s="174" t="s">
        <v>3612</v>
      </c>
      <c r="B246" t="s">
        <v>1689</v>
      </c>
      <c r="C246" t="s">
        <v>2042</v>
      </c>
      <c r="D246" t="s">
        <v>1928</v>
      </c>
      <c r="E246" t="s">
        <v>120</v>
      </c>
      <c r="F246" t="s">
        <v>2043</v>
      </c>
      <c r="G246" t="s">
        <v>2263</v>
      </c>
      <c r="H246" t="s">
        <v>120</v>
      </c>
      <c r="I246" t="s">
        <v>3504</v>
      </c>
    </row>
    <row r="247" spans="1:9">
      <c r="A247" s="174" t="s">
        <v>3612</v>
      </c>
      <c r="B247" t="s">
        <v>1689</v>
      </c>
      <c r="C247" t="s">
        <v>2044</v>
      </c>
      <c r="D247" t="s">
        <v>2045</v>
      </c>
      <c r="E247" t="s">
        <v>2006</v>
      </c>
      <c r="G247" t="s">
        <v>2263</v>
      </c>
      <c r="H247" t="s">
        <v>2006</v>
      </c>
      <c r="I247" t="s">
        <v>3504</v>
      </c>
    </row>
    <row r="248" spans="1:9">
      <c r="A248" s="174" t="s">
        <v>3612</v>
      </c>
      <c r="B248" t="s">
        <v>1689</v>
      </c>
      <c r="C248" t="s">
        <v>1929</v>
      </c>
      <c r="D248" t="s">
        <v>1923</v>
      </c>
      <c r="E248" t="s">
        <v>1930</v>
      </c>
      <c r="F248" t="s">
        <v>1932</v>
      </c>
      <c r="G248" t="s">
        <v>2263</v>
      </c>
      <c r="H248" t="s">
        <v>2278</v>
      </c>
      <c r="I248" t="s">
        <v>3504</v>
      </c>
    </row>
    <row r="249" spans="1:9">
      <c r="A249" s="174" t="s">
        <v>3612</v>
      </c>
      <c r="B249" t="s">
        <v>1689</v>
      </c>
      <c r="C249" t="s">
        <v>2048</v>
      </c>
      <c r="D249" t="s">
        <v>2045</v>
      </c>
      <c r="E249" t="s">
        <v>2049</v>
      </c>
      <c r="G249" t="s">
        <v>2263</v>
      </c>
      <c r="H249" t="s">
        <v>120</v>
      </c>
      <c r="I249" t="s">
        <v>3504</v>
      </c>
    </row>
    <row r="250" spans="1:9">
      <c r="A250" s="174" t="s">
        <v>3612</v>
      </c>
      <c r="B250" t="s">
        <v>1689</v>
      </c>
      <c r="C250" t="s">
        <v>2050</v>
      </c>
      <c r="D250" t="s">
        <v>1879</v>
      </c>
      <c r="E250" t="s">
        <v>120</v>
      </c>
      <c r="F250" t="s">
        <v>2051</v>
      </c>
      <c r="G250" t="s">
        <v>2263</v>
      </c>
      <c r="H250" t="s">
        <v>120</v>
      </c>
      <c r="I250" t="s">
        <v>3504</v>
      </c>
    </row>
    <row r="251" spans="1:9">
      <c r="A251" s="174" t="s">
        <v>3612</v>
      </c>
      <c r="B251" t="s">
        <v>1692</v>
      </c>
      <c r="C251" t="s">
        <v>2053</v>
      </c>
      <c r="D251" t="s">
        <v>2054</v>
      </c>
      <c r="E251" t="s">
        <v>120</v>
      </c>
      <c r="G251" t="s">
        <v>2263</v>
      </c>
      <c r="H251" t="s">
        <v>120</v>
      </c>
      <c r="I251" t="s">
        <v>3508</v>
      </c>
    </row>
    <row r="252" spans="1:9">
      <c r="A252" s="174" t="s">
        <v>3612</v>
      </c>
      <c r="B252" t="s">
        <v>1692</v>
      </c>
      <c r="C252" t="s">
        <v>2055</v>
      </c>
      <c r="D252" t="s">
        <v>2054</v>
      </c>
      <c r="E252" t="s">
        <v>2006</v>
      </c>
      <c r="F252" t="s">
        <v>2056</v>
      </c>
      <c r="G252" t="s">
        <v>2263</v>
      </c>
      <c r="H252" t="s">
        <v>2006</v>
      </c>
      <c r="I252" t="s">
        <v>3508</v>
      </c>
    </row>
    <row r="253" spans="1:9">
      <c r="A253" s="174" t="s">
        <v>3612</v>
      </c>
      <c r="B253" t="s">
        <v>1692</v>
      </c>
      <c r="C253" t="s">
        <v>2057</v>
      </c>
      <c r="D253" t="s">
        <v>2058</v>
      </c>
      <c r="E253" t="s">
        <v>2059</v>
      </c>
      <c r="G253" t="s">
        <v>2263</v>
      </c>
      <c r="H253" t="s">
        <v>120</v>
      </c>
      <c r="I253" t="s">
        <v>3508</v>
      </c>
    </row>
    <row r="254" spans="1:9">
      <c r="A254" s="174" t="s">
        <v>3612</v>
      </c>
      <c r="B254" t="s">
        <v>1692</v>
      </c>
      <c r="C254" t="s">
        <v>1937</v>
      </c>
      <c r="D254" t="s">
        <v>1938</v>
      </c>
      <c r="E254" t="s">
        <v>1939</v>
      </c>
      <c r="F254" t="s">
        <v>1941</v>
      </c>
      <c r="G254" t="s">
        <v>2263</v>
      </c>
      <c r="H254" t="s">
        <v>2060</v>
      </c>
      <c r="I254" t="s">
        <v>3508</v>
      </c>
    </row>
    <row r="255" spans="1:9">
      <c r="A255" s="174" t="s">
        <v>3612</v>
      </c>
      <c r="B255" t="s">
        <v>1692</v>
      </c>
      <c r="C255" t="s">
        <v>2061</v>
      </c>
      <c r="D255" t="s">
        <v>1938</v>
      </c>
      <c r="E255" t="s">
        <v>1977</v>
      </c>
      <c r="F255" t="s">
        <v>2062</v>
      </c>
      <c r="G255" t="s">
        <v>2263</v>
      </c>
      <c r="H255" t="s">
        <v>120</v>
      </c>
      <c r="I255" t="s">
        <v>3508</v>
      </c>
    </row>
    <row r="256" spans="1:9">
      <c r="A256" s="174" t="s">
        <v>3612</v>
      </c>
      <c r="B256" t="s">
        <v>1692</v>
      </c>
      <c r="C256" t="s">
        <v>2063</v>
      </c>
      <c r="D256" t="s">
        <v>2054</v>
      </c>
      <c r="E256" t="s">
        <v>2064</v>
      </c>
      <c r="G256" t="s">
        <v>2263</v>
      </c>
      <c r="H256" t="s">
        <v>120</v>
      </c>
      <c r="I256" t="s">
        <v>3508</v>
      </c>
    </row>
    <row r="257" spans="1:9">
      <c r="A257" s="174" t="s">
        <v>3612</v>
      </c>
      <c r="B257" t="s">
        <v>1692</v>
      </c>
      <c r="C257" t="s">
        <v>2065</v>
      </c>
      <c r="D257" t="s">
        <v>2054</v>
      </c>
      <c r="E257" t="s">
        <v>2066</v>
      </c>
      <c r="F257" t="s">
        <v>2067</v>
      </c>
      <c r="G257" t="s">
        <v>2263</v>
      </c>
      <c r="H257" t="s">
        <v>120</v>
      </c>
      <c r="I257" t="s">
        <v>3508</v>
      </c>
    </row>
    <row r="258" spans="1:9">
      <c r="A258" s="174" t="s">
        <v>3612</v>
      </c>
      <c r="B258" t="s">
        <v>1692</v>
      </c>
      <c r="C258" t="s">
        <v>2068</v>
      </c>
      <c r="D258" t="s">
        <v>2054</v>
      </c>
      <c r="E258" t="s">
        <v>2069</v>
      </c>
      <c r="G258" t="s">
        <v>2263</v>
      </c>
      <c r="H258" t="s">
        <v>120</v>
      </c>
      <c r="I258" t="s">
        <v>3508</v>
      </c>
    </row>
    <row r="259" spans="1:9">
      <c r="A259" s="174" t="s">
        <v>3612</v>
      </c>
      <c r="B259" t="s">
        <v>1694</v>
      </c>
      <c r="C259" t="s">
        <v>1943</v>
      </c>
      <c r="D259" t="s">
        <v>1886</v>
      </c>
      <c r="E259" t="s">
        <v>1944</v>
      </c>
      <c r="F259" t="s">
        <v>1945</v>
      </c>
      <c r="G259" t="s">
        <v>2263</v>
      </c>
      <c r="H259" t="s">
        <v>120</v>
      </c>
      <c r="I259" t="s">
        <v>3512</v>
      </c>
    </row>
    <row r="260" spans="1:9">
      <c r="A260" s="174" t="s">
        <v>3612</v>
      </c>
      <c r="B260" t="s">
        <v>1694</v>
      </c>
      <c r="C260" t="s">
        <v>2071</v>
      </c>
      <c r="D260" t="s">
        <v>1879</v>
      </c>
      <c r="E260" t="s">
        <v>2072</v>
      </c>
      <c r="F260" t="s">
        <v>2073</v>
      </c>
      <c r="G260" t="s">
        <v>2263</v>
      </c>
      <c r="H260" t="s">
        <v>120</v>
      </c>
      <c r="I260" t="s">
        <v>3512</v>
      </c>
    </row>
    <row r="261" spans="1:9">
      <c r="A261" s="174" t="s">
        <v>3612</v>
      </c>
      <c r="B261" t="s">
        <v>1694</v>
      </c>
      <c r="C261" t="s">
        <v>2074</v>
      </c>
      <c r="D261" t="s">
        <v>2075</v>
      </c>
      <c r="E261" t="s">
        <v>2076</v>
      </c>
      <c r="F261" t="s">
        <v>2077</v>
      </c>
      <c r="G261" t="s">
        <v>2263</v>
      </c>
      <c r="H261" t="s">
        <v>120</v>
      </c>
      <c r="I261" t="s">
        <v>3512</v>
      </c>
    </row>
    <row r="262" spans="1:9">
      <c r="A262" s="174" t="s">
        <v>3612</v>
      </c>
      <c r="B262" t="s">
        <v>1694</v>
      </c>
      <c r="C262" t="s">
        <v>2078</v>
      </c>
      <c r="D262" t="s">
        <v>1886</v>
      </c>
      <c r="E262" t="s">
        <v>120</v>
      </c>
      <c r="F262" t="s">
        <v>2079</v>
      </c>
      <c r="G262" t="s">
        <v>2263</v>
      </c>
      <c r="H262" t="s">
        <v>120</v>
      </c>
      <c r="I262" t="s">
        <v>3512</v>
      </c>
    </row>
    <row r="263" spans="1:9">
      <c r="A263" s="174" t="s">
        <v>3612</v>
      </c>
      <c r="B263" t="s">
        <v>1694</v>
      </c>
      <c r="C263" t="s">
        <v>1888</v>
      </c>
      <c r="E263" t="s">
        <v>1845</v>
      </c>
      <c r="G263" t="s">
        <v>2263</v>
      </c>
      <c r="H263" t="s">
        <v>1967</v>
      </c>
      <c r="I263" t="s">
        <v>3512</v>
      </c>
    </row>
    <row r="264" spans="1:9">
      <c r="A264" s="174" t="s">
        <v>3612</v>
      </c>
      <c r="B264" t="s">
        <v>1694</v>
      </c>
      <c r="C264" t="s">
        <v>2080</v>
      </c>
      <c r="E264" t="s">
        <v>120</v>
      </c>
      <c r="G264" t="s">
        <v>2263</v>
      </c>
      <c r="H264" t="s">
        <v>120</v>
      </c>
      <c r="I264" t="s">
        <v>3512</v>
      </c>
    </row>
    <row r="265" spans="1:9">
      <c r="A265" s="174" t="s">
        <v>3612</v>
      </c>
      <c r="B265" t="s">
        <v>1694</v>
      </c>
      <c r="C265" t="s">
        <v>2081</v>
      </c>
      <c r="D265" t="s">
        <v>1886</v>
      </c>
      <c r="E265" t="s">
        <v>2082</v>
      </c>
      <c r="F265" t="s">
        <v>2083</v>
      </c>
      <c r="G265" t="s">
        <v>2263</v>
      </c>
      <c r="H265" t="s">
        <v>2082</v>
      </c>
      <c r="I265" t="s">
        <v>3512</v>
      </c>
    </row>
    <row r="266" spans="1:9">
      <c r="A266" s="174" t="s">
        <v>3612</v>
      </c>
      <c r="B266" t="s">
        <v>3391</v>
      </c>
      <c r="C266" t="s">
        <v>1890</v>
      </c>
      <c r="E266" t="s">
        <v>1845</v>
      </c>
      <c r="F266" t="s">
        <v>1891</v>
      </c>
      <c r="G266" t="s">
        <v>2263</v>
      </c>
      <c r="H266" t="s">
        <v>1967</v>
      </c>
    </row>
    <row r="267" spans="1:9">
      <c r="A267" s="174" t="s">
        <v>3612</v>
      </c>
      <c r="B267" t="s">
        <v>3391</v>
      </c>
      <c r="C267" t="s">
        <v>2085</v>
      </c>
      <c r="D267" t="s">
        <v>2086</v>
      </c>
      <c r="E267" t="s">
        <v>2087</v>
      </c>
      <c r="F267" t="s">
        <v>1953</v>
      </c>
      <c r="G267" t="s">
        <v>2263</v>
      </c>
      <c r="H267" t="s">
        <v>120</v>
      </c>
    </row>
    <row r="268" spans="1:9">
      <c r="A268" s="174" t="s">
        <v>3612</v>
      </c>
      <c r="B268" t="s">
        <v>3391</v>
      </c>
      <c r="C268" t="s">
        <v>2088</v>
      </c>
      <c r="D268" t="s">
        <v>1948</v>
      </c>
      <c r="E268" t="s">
        <v>120</v>
      </c>
      <c r="F268" t="s">
        <v>2089</v>
      </c>
      <c r="G268" t="s">
        <v>2263</v>
      </c>
      <c r="H268" t="s">
        <v>120</v>
      </c>
    </row>
    <row r="269" spans="1:9">
      <c r="A269" s="174" t="s">
        <v>3612</v>
      </c>
      <c r="B269" t="s">
        <v>3391</v>
      </c>
      <c r="C269" t="s">
        <v>2090</v>
      </c>
      <c r="D269" t="s">
        <v>2086</v>
      </c>
      <c r="E269" t="s">
        <v>120</v>
      </c>
      <c r="F269" t="s">
        <v>2089</v>
      </c>
      <c r="G269" t="s">
        <v>2263</v>
      </c>
      <c r="H269" t="s">
        <v>120</v>
      </c>
    </row>
    <row r="270" spans="1:9">
      <c r="A270" s="174" t="s">
        <v>3612</v>
      </c>
      <c r="B270" t="s">
        <v>3391</v>
      </c>
      <c r="C270" t="s">
        <v>2091</v>
      </c>
      <c r="D270" t="s">
        <v>2092</v>
      </c>
      <c r="E270" t="s">
        <v>2006</v>
      </c>
      <c r="F270" t="s">
        <v>2093</v>
      </c>
      <c r="G270" t="s">
        <v>2263</v>
      </c>
      <c r="H270" t="s">
        <v>2006</v>
      </c>
    </row>
    <row r="271" spans="1:9">
      <c r="A271" s="174" t="s">
        <v>3612</v>
      </c>
      <c r="B271" t="s">
        <v>3391</v>
      </c>
      <c r="C271" t="s">
        <v>2094</v>
      </c>
      <c r="D271" t="s">
        <v>2095</v>
      </c>
      <c r="E271" t="s">
        <v>2059</v>
      </c>
      <c r="F271" t="s">
        <v>2096</v>
      </c>
      <c r="G271" t="s">
        <v>2263</v>
      </c>
      <c r="H271" t="s">
        <v>120</v>
      </c>
    </row>
    <row r="272" spans="1:9">
      <c r="A272" s="174" t="s">
        <v>3613</v>
      </c>
      <c r="B272" t="s">
        <v>1670</v>
      </c>
      <c r="C272" t="s">
        <v>1893</v>
      </c>
      <c r="D272" t="s">
        <v>1894</v>
      </c>
      <c r="E272" t="s">
        <v>1565</v>
      </c>
      <c r="F272" t="s">
        <v>1896</v>
      </c>
      <c r="G272" t="s">
        <v>2263</v>
      </c>
      <c r="H272" t="s">
        <v>120</v>
      </c>
      <c r="I272" t="s">
        <v>3472</v>
      </c>
    </row>
    <row r="273" spans="1:9">
      <c r="A273" s="174" t="s">
        <v>3613</v>
      </c>
      <c r="B273" t="s">
        <v>1670</v>
      </c>
      <c r="C273" t="s">
        <v>1897</v>
      </c>
      <c r="E273" t="s">
        <v>1396</v>
      </c>
      <c r="G273" t="s">
        <v>2263</v>
      </c>
      <c r="H273" t="s">
        <v>1396</v>
      </c>
      <c r="I273" t="s">
        <v>3472</v>
      </c>
    </row>
    <row r="274" spans="1:9">
      <c r="A274" s="174" t="s">
        <v>3613</v>
      </c>
      <c r="B274" t="s">
        <v>1670</v>
      </c>
      <c r="C274" t="s">
        <v>1898</v>
      </c>
      <c r="E274" t="s">
        <v>1899</v>
      </c>
      <c r="G274" t="s">
        <v>2263</v>
      </c>
      <c r="H274" t="s">
        <v>1899</v>
      </c>
      <c r="I274" t="s">
        <v>3472</v>
      </c>
    </row>
    <row r="275" spans="1:9">
      <c r="A275" s="174" t="s">
        <v>3613</v>
      </c>
      <c r="B275" t="s">
        <v>1670</v>
      </c>
      <c r="C275" t="s">
        <v>1957</v>
      </c>
      <c r="D275" t="s">
        <v>1832</v>
      </c>
      <c r="E275" t="s">
        <v>120</v>
      </c>
      <c r="G275" t="s">
        <v>2263</v>
      </c>
      <c r="H275" t="s">
        <v>120</v>
      </c>
      <c r="I275" t="s">
        <v>3472</v>
      </c>
    </row>
    <row r="276" spans="1:9">
      <c r="A276" s="174" t="s">
        <v>3613</v>
      </c>
      <c r="B276" t="s">
        <v>1670</v>
      </c>
      <c r="C276" t="s">
        <v>1958</v>
      </c>
      <c r="D276" t="s">
        <v>1842</v>
      </c>
      <c r="E276" t="s">
        <v>120</v>
      </c>
      <c r="F276" t="s">
        <v>1959</v>
      </c>
      <c r="G276" t="s">
        <v>2263</v>
      </c>
      <c r="H276" t="s">
        <v>120</v>
      </c>
      <c r="I276" t="s">
        <v>3472</v>
      </c>
    </row>
    <row r="277" spans="1:9">
      <c r="A277" s="174" t="s">
        <v>3613</v>
      </c>
      <c r="B277" t="s">
        <v>1670</v>
      </c>
      <c r="C277" t="s">
        <v>1960</v>
      </c>
      <c r="E277" t="s">
        <v>120</v>
      </c>
      <c r="G277" t="s">
        <v>2263</v>
      </c>
      <c r="H277" t="s">
        <v>120</v>
      </c>
      <c r="I277" t="s">
        <v>3472</v>
      </c>
    </row>
    <row r="278" spans="1:9">
      <c r="A278" s="174" t="s">
        <v>3613</v>
      </c>
      <c r="B278" t="s">
        <v>1672</v>
      </c>
      <c r="C278" t="s">
        <v>1962</v>
      </c>
      <c r="D278" t="s">
        <v>1850</v>
      </c>
      <c r="E278" t="s">
        <v>120</v>
      </c>
      <c r="G278" t="s">
        <v>2263</v>
      </c>
      <c r="H278" t="s">
        <v>120</v>
      </c>
      <c r="I278" t="s">
        <v>3476</v>
      </c>
    </row>
    <row r="279" spans="1:9">
      <c r="A279" s="174" t="s">
        <v>3613</v>
      </c>
      <c r="B279" t="s">
        <v>1672</v>
      </c>
      <c r="C279" t="s">
        <v>1963</v>
      </c>
      <c r="D279" t="s">
        <v>1964</v>
      </c>
      <c r="E279" t="s">
        <v>120</v>
      </c>
      <c r="F279" t="s">
        <v>1965</v>
      </c>
      <c r="G279" t="s">
        <v>2263</v>
      </c>
      <c r="H279" t="s">
        <v>120</v>
      </c>
      <c r="I279" t="s">
        <v>3476</v>
      </c>
    </row>
    <row r="280" spans="1:9">
      <c r="A280" s="174" t="s">
        <v>3613</v>
      </c>
      <c r="B280" t="s">
        <v>1672</v>
      </c>
      <c r="C280" t="s">
        <v>1966</v>
      </c>
      <c r="D280" t="s">
        <v>1964</v>
      </c>
      <c r="E280" t="s">
        <v>120</v>
      </c>
      <c r="G280" t="s">
        <v>2263</v>
      </c>
      <c r="H280" t="s">
        <v>120</v>
      </c>
      <c r="I280" t="s">
        <v>3476</v>
      </c>
    </row>
    <row r="281" spans="1:9">
      <c r="A281" s="174" t="s">
        <v>3613</v>
      </c>
      <c r="B281" t="s">
        <v>1672</v>
      </c>
      <c r="C281" t="s">
        <v>1844</v>
      </c>
      <c r="E281" t="s">
        <v>1845</v>
      </c>
      <c r="F281" t="s">
        <v>1847</v>
      </c>
      <c r="G281" t="s">
        <v>2263</v>
      </c>
      <c r="H281" t="s">
        <v>1967</v>
      </c>
      <c r="I281" t="s">
        <v>3476</v>
      </c>
    </row>
    <row r="282" spans="1:9">
      <c r="A282" s="174" t="s">
        <v>3613</v>
      </c>
      <c r="B282" t="s">
        <v>1672</v>
      </c>
      <c r="C282" t="s">
        <v>1968</v>
      </c>
      <c r="D282" t="s">
        <v>1969</v>
      </c>
      <c r="E282" t="s">
        <v>120</v>
      </c>
      <c r="F282" t="s">
        <v>1970</v>
      </c>
      <c r="G282" t="s">
        <v>2263</v>
      </c>
      <c r="H282" t="s">
        <v>120</v>
      </c>
      <c r="I282" t="s">
        <v>3476</v>
      </c>
    </row>
    <row r="283" spans="1:9">
      <c r="A283" s="174" t="s">
        <v>3613</v>
      </c>
      <c r="B283" t="s">
        <v>3161</v>
      </c>
      <c r="C283" t="s">
        <v>1972</v>
      </c>
      <c r="D283" t="s">
        <v>1973</v>
      </c>
      <c r="E283" t="s">
        <v>120</v>
      </c>
      <c r="G283" t="s">
        <v>2263</v>
      </c>
      <c r="H283" t="s">
        <v>120</v>
      </c>
      <c r="I283" t="s">
        <v>3480</v>
      </c>
    </row>
    <row r="284" spans="1:9">
      <c r="A284" s="174" t="s">
        <v>3613</v>
      </c>
      <c r="B284" t="s">
        <v>3161</v>
      </c>
      <c r="C284" t="s">
        <v>1974</v>
      </c>
      <c r="D284" t="s">
        <v>1973</v>
      </c>
      <c r="E284" t="s">
        <v>1975</v>
      </c>
      <c r="G284" t="s">
        <v>2263</v>
      </c>
      <c r="H284" t="s">
        <v>120</v>
      </c>
      <c r="I284" t="s">
        <v>3480</v>
      </c>
    </row>
    <row r="285" spans="1:9">
      <c r="A285" s="174" t="s">
        <v>3613</v>
      </c>
      <c r="B285" t="s">
        <v>3161</v>
      </c>
      <c r="C285" t="s">
        <v>1976</v>
      </c>
      <c r="D285" t="s">
        <v>1973</v>
      </c>
      <c r="E285" t="s">
        <v>1977</v>
      </c>
      <c r="F285" t="s">
        <v>1978</v>
      </c>
      <c r="G285" t="s">
        <v>2263</v>
      </c>
      <c r="H285" t="s">
        <v>120</v>
      </c>
      <c r="I285" t="s">
        <v>3480</v>
      </c>
    </row>
    <row r="286" spans="1:9">
      <c r="A286" s="174" t="s">
        <v>3613</v>
      </c>
      <c r="B286" t="s">
        <v>3161</v>
      </c>
      <c r="C286" t="s">
        <v>1979</v>
      </c>
      <c r="D286" t="s">
        <v>1973</v>
      </c>
      <c r="E286" t="s">
        <v>120</v>
      </c>
      <c r="G286" t="s">
        <v>2263</v>
      </c>
      <c r="H286" t="s">
        <v>120</v>
      </c>
      <c r="I286" t="s">
        <v>3480</v>
      </c>
    </row>
    <row r="287" spans="1:9">
      <c r="A287" s="174" t="s">
        <v>3613</v>
      </c>
      <c r="B287" t="s">
        <v>1677</v>
      </c>
      <c r="C287" t="s">
        <v>1981</v>
      </c>
      <c r="D287" t="s">
        <v>1982</v>
      </c>
      <c r="E287" t="s">
        <v>1983</v>
      </c>
      <c r="G287" t="s">
        <v>2263</v>
      </c>
      <c r="H287" t="s">
        <v>120</v>
      </c>
      <c r="I287" t="s">
        <v>3484</v>
      </c>
    </row>
    <row r="288" spans="1:9">
      <c r="A288" s="174" t="s">
        <v>3613</v>
      </c>
      <c r="B288" t="s">
        <v>1677</v>
      </c>
      <c r="C288" t="s">
        <v>1984</v>
      </c>
      <c r="D288" t="s">
        <v>1906</v>
      </c>
      <c r="E288" t="s">
        <v>120</v>
      </c>
      <c r="G288" t="s">
        <v>2263</v>
      </c>
      <c r="H288" t="s">
        <v>120</v>
      </c>
      <c r="I288" t="s">
        <v>3484</v>
      </c>
    </row>
    <row r="289" spans="1:9">
      <c r="A289" s="174" t="s">
        <v>3613</v>
      </c>
      <c r="B289" t="s">
        <v>1677</v>
      </c>
      <c r="C289" t="s">
        <v>1985</v>
      </c>
      <c r="D289" t="s">
        <v>1982</v>
      </c>
      <c r="E289" t="s">
        <v>1986</v>
      </c>
      <c r="G289" t="s">
        <v>2263</v>
      </c>
      <c r="H289" t="s">
        <v>120</v>
      </c>
      <c r="I289" t="s">
        <v>3484</v>
      </c>
    </row>
    <row r="290" spans="1:9">
      <c r="A290" s="174" t="s">
        <v>3613</v>
      </c>
      <c r="B290" t="s">
        <v>1677</v>
      </c>
      <c r="C290" t="s">
        <v>1908</v>
      </c>
      <c r="D290" t="s">
        <v>1906</v>
      </c>
      <c r="E290" t="s">
        <v>1909</v>
      </c>
      <c r="F290" t="s">
        <v>1910</v>
      </c>
      <c r="G290" t="s">
        <v>2263</v>
      </c>
      <c r="H290" t="s">
        <v>120</v>
      </c>
      <c r="I290" t="s">
        <v>3484</v>
      </c>
    </row>
    <row r="291" spans="1:9">
      <c r="A291" s="174" t="s">
        <v>3613</v>
      </c>
      <c r="B291" t="s">
        <v>1677</v>
      </c>
      <c r="C291" t="s">
        <v>1987</v>
      </c>
      <c r="D291" t="s">
        <v>1988</v>
      </c>
      <c r="E291" t="s">
        <v>120</v>
      </c>
      <c r="F291" t="s">
        <v>1989</v>
      </c>
      <c r="G291" t="s">
        <v>2263</v>
      </c>
      <c r="H291" t="s">
        <v>120</v>
      </c>
      <c r="I291" t="s">
        <v>3484</v>
      </c>
    </row>
    <row r="292" spans="1:9">
      <c r="A292" s="174" t="s">
        <v>3613</v>
      </c>
      <c r="B292" t="s">
        <v>1677</v>
      </c>
      <c r="C292" t="s">
        <v>1990</v>
      </c>
      <c r="D292" t="s">
        <v>1988</v>
      </c>
      <c r="E292" t="s">
        <v>120</v>
      </c>
      <c r="G292" t="s">
        <v>2263</v>
      </c>
      <c r="H292" t="s">
        <v>120</v>
      </c>
      <c r="I292" t="s">
        <v>3484</v>
      </c>
    </row>
    <row r="293" spans="1:9">
      <c r="A293" s="174" t="s">
        <v>3613</v>
      </c>
      <c r="B293" t="s">
        <v>1679</v>
      </c>
      <c r="C293" t="s">
        <v>1992</v>
      </c>
      <c r="D293" t="s">
        <v>1993</v>
      </c>
      <c r="E293" t="s">
        <v>120</v>
      </c>
      <c r="F293" t="s">
        <v>1994</v>
      </c>
      <c r="G293" t="s">
        <v>2263</v>
      </c>
      <c r="H293" t="s">
        <v>120</v>
      </c>
      <c r="I293" t="s">
        <v>3488</v>
      </c>
    </row>
    <row r="294" spans="1:9">
      <c r="A294" s="174" t="s">
        <v>3613</v>
      </c>
      <c r="B294" t="s">
        <v>1679</v>
      </c>
      <c r="C294" t="s">
        <v>1849</v>
      </c>
      <c r="D294" t="s">
        <v>1850</v>
      </c>
      <c r="E294" t="s">
        <v>1851</v>
      </c>
      <c r="G294" t="s">
        <v>2263</v>
      </c>
      <c r="H294" t="s">
        <v>1967</v>
      </c>
      <c r="I294" t="s">
        <v>3488</v>
      </c>
    </row>
    <row r="295" spans="1:9">
      <c r="A295" s="174" t="s">
        <v>3613</v>
      </c>
      <c r="B295" t="s">
        <v>1679</v>
      </c>
      <c r="C295" t="s">
        <v>1852</v>
      </c>
      <c r="D295" t="s">
        <v>1850</v>
      </c>
      <c r="E295" t="s">
        <v>1845</v>
      </c>
      <c r="G295" t="s">
        <v>2263</v>
      </c>
      <c r="H295" t="s">
        <v>1967</v>
      </c>
      <c r="I295" t="s">
        <v>3488</v>
      </c>
    </row>
    <row r="296" spans="1:9">
      <c r="A296" s="174" t="s">
        <v>3613</v>
      </c>
      <c r="B296" t="s">
        <v>1679</v>
      </c>
      <c r="C296" t="s">
        <v>1853</v>
      </c>
      <c r="D296" t="s">
        <v>1850</v>
      </c>
      <c r="E296" t="s">
        <v>1845</v>
      </c>
      <c r="G296" t="s">
        <v>2263</v>
      </c>
      <c r="H296" t="s">
        <v>1967</v>
      </c>
      <c r="I296" t="s">
        <v>3488</v>
      </c>
    </row>
    <row r="297" spans="1:9">
      <c r="A297" s="174" t="s">
        <v>3613</v>
      </c>
      <c r="B297" t="s">
        <v>1679</v>
      </c>
      <c r="C297" t="s">
        <v>1854</v>
      </c>
      <c r="D297" t="s">
        <v>1855</v>
      </c>
      <c r="E297" t="s">
        <v>1845</v>
      </c>
      <c r="G297" t="s">
        <v>2263</v>
      </c>
      <c r="H297" t="s">
        <v>1967</v>
      </c>
      <c r="I297" t="s">
        <v>3488</v>
      </c>
    </row>
    <row r="298" spans="1:9">
      <c r="A298" s="174" t="s">
        <v>3613</v>
      </c>
      <c r="B298" t="s">
        <v>1679</v>
      </c>
      <c r="C298" t="s">
        <v>1856</v>
      </c>
      <c r="E298" t="s">
        <v>1845</v>
      </c>
      <c r="G298" t="s">
        <v>2263</v>
      </c>
      <c r="H298" t="s">
        <v>1967</v>
      </c>
      <c r="I298" t="s">
        <v>3488</v>
      </c>
    </row>
    <row r="299" spans="1:9">
      <c r="A299" s="174" t="s">
        <v>3613</v>
      </c>
      <c r="B299" t="s">
        <v>1679</v>
      </c>
      <c r="C299" t="s">
        <v>1857</v>
      </c>
      <c r="E299" t="s">
        <v>1845</v>
      </c>
      <c r="G299" t="s">
        <v>2263</v>
      </c>
      <c r="H299" t="s">
        <v>1967</v>
      </c>
      <c r="I299" t="s">
        <v>3488</v>
      </c>
    </row>
    <row r="300" spans="1:9">
      <c r="A300" s="174" t="s">
        <v>3613</v>
      </c>
      <c r="B300" t="s">
        <v>1679</v>
      </c>
      <c r="C300" t="s">
        <v>1858</v>
      </c>
      <c r="E300" t="s">
        <v>1845</v>
      </c>
      <c r="G300" t="s">
        <v>2263</v>
      </c>
      <c r="H300" t="s">
        <v>1967</v>
      </c>
      <c r="I300" t="s">
        <v>3488</v>
      </c>
    </row>
    <row r="301" spans="1:9">
      <c r="A301" s="174" t="s">
        <v>3613</v>
      </c>
      <c r="B301" t="s">
        <v>1680</v>
      </c>
      <c r="C301" t="s">
        <v>1996</v>
      </c>
      <c r="D301" t="s">
        <v>1997</v>
      </c>
      <c r="E301" t="s">
        <v>120</v>
      </c>
      <c r="G301" t="s">
        <v>2263</v>
      </c>
      <c r="H301" t="s">
        <v>120</v>
      </c>
      <c r="I301" t="s">
        <v>3490</v>
      </c>
    </row>
    <row r="302" spans="1:9">
      <c r="A302" s="174" t="s">
        <v>3613</v>
      </c>
      <c r="B302" t="s">
        <v>1680</v>
      </c>
      <c r="C302" t="s">
        <v>1998</v>
      </c>
      <c r="D302" t="s">
        <v>1999</v>
      </c>
      <c r="E302" t="s">
        <v>120</v>
      </c>
      <c r="G302" t="s">
        <v>2263</v>
      </c>
      <c r="H302" t="s">
        <v>120</v>
      </c>
      <c r="I302" t="s">
        <v>3490</v>
      </c>
    </row>
    <row r="303" spans="1:9">
      <c r="A303" s="174" t="s">
        <v>3613</v>
      </c>
      <c r="B303" t="s">
        <v>1680</v>
      </c>
      <c r="C303" t="s">
        <v>2000</v>
      </c>
      <c r="D303" t="s">
        <v>1999</v>
      </c>
      <c r="E303" t="s">
        <v>2001</v>
      </c>
      <c r="F303" t="s">
        <v>2002</v>
      </c>
      <c r="G303" t="s">
        <v>2263</v>
      </c>
      <c r="H303" t="s">
        <v>120</v>
      </c>
      <c r="I303" t="s">
        <v>3490</v>
      </c>
    </row>
    <row r="304" spans="1:9">
      <c r="A304" s="174" t="s">
        <v>3613</v>
      </c>
      <c r="B304" t="s">
        <v>1680</v>
      </c>
      <c r="C304" t="s">
        <v>2003</v>
      </c>
      <c r="D304" t="s">
        <v>2004</v>
      </c>
      <c r="E304" t="s">
        <v>120</v>
      </c>
      <c r="G304" t="s">
        <v>2263</v>
      </c>
      <c r="H304" t="s">
        <v>120</v>
      </c>
      <c r="I304" t="s">
        <v>3490</v>
      </c>
    </row>
    <row r="305" spans="1:9">
      <c r="A305" s="174" t="s">
        <v>3613</v>
      </c>
      <c r="B305" t="s">
        <v>1680</v>
      </c>
      <c r="C305" t="s">
        <v>1860</v>
      </c>
      <c r="E305" t="s">
        <v>1861</v>
      </c>
      <c r="G305" t="s">
        <v>2263</v>
      </c>
      <c r="H305" t="s">
        <v>120</v>
      </c>
      <c r="I305" t="s">
        <v>3490</v>
      </c>
    </row>
    <row r="306" spans="1:9">
      <c r="A306" s="174" t="s">
        <v>3613</v>
      </c>
      <c r="B306" t="s">
        <v>1680</v>
      </c>
      <c r="C306" t="s">
        <v>1863</v>
      </c>
      <c r="E306" t="s">
        <v>1845</v>
      </c>
      <c r="G306" t="s">
        <v>2263</v>
      </c>
      <c r="H306" t="s">
        <v>1967</v>
      </c>
      <c r="I306" t="s">
        <v>3490</v>
      </c>
    </row>
    <row r="307" spans="1:9">
      <c r="A307" s="174" t="s">
        <v>3613</v>
      </c>
      <c r="B307" t="s">
        <v>1680</v>
      </c>
      <c r="C307" t="s">
        <v>1864</v>
      </c>
      <c r="E307" t="s">
        <v>1845</v>
      </c>
      <c r="G307" t="s">
        <v>2263</v>
      </c>
      <c r="H307" t="s">
        <v>1967</v>
      </c>
      <c r="I307" t="s">
        <v>3490</v>
      </c>
    </row>
    <row r="308" spans="1:9">
      <c r="A308" s="174" t="s">
        <v>3613</v>
      </c>
      <c r="B308" t="s">
        <v>1680</v>
      </c>
      <c r="C308" t="s">
        <v>2005</v>
      </c>
      <c r="D308" t="s">
        <v>1999</v>
      </c>
      <c r="E308" t="s">
        <v>2006</v>
      </c>
      <c r="G308" t="s">
        <v>2263</v>
      </c>
      <c r="H308" t="s">
        <v>2006</v>
      </c>
      <c r="I308" t="s">
        <v>3490</v>
      </c>
    </row>
    <row r="309" spans="1:9">
      <c r="A309" s="174" t="s">
        <v>3613</v>
      </c>
      <c r="B309" t="s">
        <v>1680</v>
      </c>
      <c r="C309" t="s">
        <v>2007</v>
      </c>
      <c r="D309" t="s">
        <v>2004</v>
      </c>
      <c r="E309" t="s">
        <v>120</v>
      </c>
      <c r="G309" t="s">
        <v>2263</v>
      </c>
      <c r="H309" t="s">
        <v>120</v>
      </c>
      <c r="I309" t="s">
        <v>3490</v>
      </c>
    </row>
    <row r="310" spans="1:9">
      <c r="A310" s="174" t="s">
        <v>3613</v>
      </c>
      <c r="B310" t="s">
        <v>1682</v>
      </c>
      <c r="C310" t="s">
        <v>2009</v>
      </c>
      <c r="E310" t="s">
        <v>2006</v>
      </c>
      <c r="G310" t="s">
        <v>2263</v>
      </c>
      <c r="H310" t="s">
        <v>2006</v>
      </c>
      <c r="I310" t="s">
        <v>3492</v>
      </c>
    </row>
    <row r="311" spans="1:9">
      <c r="A311" s="174" t="s">
        <v>3613</v>
      </c>
      <c r="B311" t="s">
        <v>1682</v>
      </c>
      <c r="C311" t="s">
        <v>2010</v>
      </c>
      <c r="E311" t="s">
        <v>2006</v>
      </c>
      <c r="G311" t="s">
        <v>2263</v>
      </c>
      <c r="H311" t="s">
        <v>2006</v>
      </c>
      <c r="I311" t="s">
        <v>3492</v>
      </c>
    </row>
    <row r="312" spans="1:9">
      <c r="A312" s="174" t="s">
        <v>3613</v>
      </c>
      <c r="B312" t="s">
        <v>1682</v>
      </c>
      <c r="C312" t="s">
        <v>1916</v>
      </c>
      <c r="E312" t="s">
        <v>1917</v>
      </c>
      <c r="G312" t="s">
        <v>2263</v>
      </c>
      <c r="H312" t="s">
        <v>2006</v>
      </c>
      <c r="I312" t="s">
        <v>3492</v>
      </c>
    </row>
    <row r="313" spans="1:9">
      <c r="A313" s="174" t="s">
        <v>3613</v>
      </c>
      <c r="B313" t="s">
        <v>1682</v>
      </c>
      <c r="C313" t="s">
        <v>2011</v>
      </c>
      <c r="D313" t="s">
        <v>1999</v>
      </c>
      <c r="E313" t="s">
        <v>120</v>
      </c>
      <c r="G313" t="s">
        <v>2263</v>
      </c>
      <c r="H313" t="s">
        <v>120</v>
      </c>
      <c r="I313" t="s">
        <v>3492</v>
      </c>
    </row>
    <row r="314" spans="1:9">
      <c r="A314" s="174" t="s">
        <v>3613</v>
      </c>
      <c r="B314" t="s">
        <v>1682</v>
      </c>
      <c r="C314" t="s">
        <v>2012</v>
      </c>
      <c r="D314" t="s">
        <v>1999</v>
      </c>
      <c r="E314" t="s">
        <v>120</v>
      </c>
      <c r="G314" t="s">
        <v>2263</v>
      </c>
      <c r="H314" t="s">
        <v>120</v>
      </c>
      <c r="I314" t="s">
        <v>3492</v>
      </c>
    </row>
    <row r="315" spans="1:9">
      <c r="A315" s="174" t="s">
        <v>3613</v>
      </c>
      <c r="B315" t="s">
        <v>1682</v>
      </c>
      <c r="C315" t="s">
        <v>2013</v>
      </c>
      <c r="D315" t="s">
        <v>1855</v>
      </c>
      <c r="E315" t="s">
        <v>120</v>
      </c>
      <c r="G315" t="s">
        <v>2263</v>
      </c>
      <c r="H315" t="s">
        <v>120</v>
      </c>
      <c r="I315" t="s">
        <v>3492</v>
      </c>
    </row>
    <row r="316" spans="1:9">
      <c r="A316" s="174" t="s">
        <v>3613</v>
      </c>
      <c r="B316" t="s">
        <v>1682</v>
      </c>
      <c r="C316" t="s">
        <v>2014</v>
      </c>
      <c r="D316" t="s">
        <v>2015</v>
      </c>
      <c r="E316" t="s">
        <v>2006</v>
      </c>
      <c r="G316" t="s">
        <v>2263</v>
      </c>
      <c r="H316" t="s">
        <v>2006</v>
      </c>
      <c r="I316" t="s">
        <v>3492</v>
      </c>
    </row>
    <row r="317" spans="1:9">
      <c r="A317" s="174" t="s">
        <v>3613</v>
      </c>
      <c r="B317" t="s">
        <v>1682</v>
      </c>
      <c r="C317" t="s">
        <v>2016</v>
      </c>
      <c r="D317" t="s">
        <v>2015</v>
      </c>
      <c r="E317" t="s">
        <v>2006</v>
      </c>
      <c r="G317" t="s">
        <v>2263</v>
      </c>
      <c r="H317" t="s">
        <v>2006</v>
      </c>
      <c r="I317" t="s">
        <v>3492</v>
      </c>
    </row>
    <row r="318" spans="1:9">
      <c r="A318" s="174" t="s">
        <v>3613</v>
      </c>
      <c r="B318" t="s">
        <v>1682</v>
      </c>
      <c r="C318" t="s">
        <v>1866</v>
      </c>
      <c r="E318" t="s">
        <v>1845</v>
      </c>
      <c r="G318" t="s">
        <v>2263</v>
      </c>
      <c r="H318" t="s">
        <v>1967</v>
      </c>
      <c r="I318" t="s">
        <v>3492</v>
      </c>
    </row>
    <row r="319" spans="1:9">
      <c r="A319" s="174" t="s">
        <v>3613</v>
      </c>
      <c r="B319" t="s">
        <v>1682</v>
      </c>
      <c r="C319" t="s">
        <v>2017</v>
      </c>
      <c r="D319" t="s">
        <v>2015</v>
      </c>
      <c r="E319" t="s">
        <v>120</v>
      </c>
      <c r="F319" t="s">
        <v>2018</v>
      </c>
      <c r="G319" t="s">
        <v>2263</v>
      </c>
      <c r="H319" t="s">
        <v>120</v>
      </c>
      <c r="I319" t="s">
        <v>3492</v>
      </c>
    </row>
    <row r="320" spans="1:9">
      <c r="A320" s="174" t="s">
        <v>3613</v>
      </c>
      <c r="B320" t="s">
        <v>1683</v>
      </c>
      <c r="C320" t="s">
        <v>2020</v>
      </c>
      <c r="D320" t="s">
        <v>2021</v>
      </c>
      <c r="E320" t="s">
        <v>120</v>
      </c>
      <c r="G320" t="s">
        <v>2263</v>
      </c>
      <c r="H320" t="s">
        <v>120</v>
      </c>
      <c r="I320" t="s">
        <v>3496</v>
      </c>
    </row>
    <row r="321" spans="1:9">
      <c r="A321" s="174" t="s">
        <v>3613</v>
      </c>
      <c r="B321" t="s">
        <v>1683</v>
      </c>
      <c r="C321" t="s">
        <v>2022</v>
      </c>
      <c r="D321" t="s">
        <v>1951</v>
      </c>
      <c r="E321" t="s">
        <v>120</v>
      </c>
      <c r="G321" t="s">
        <v>2263</v>
      </c>
      <c r="H321" t="s">
        <v>120</v>
      </c>
      <c r="I321" t="s">
        <v>3496</v>
      </c>
    </row>
    <row r="322" spans="1:9">
      <c r="A322" s="174" t="s">
        <v>3613</v>
      </c>
      <c r="B322" t="s">
        <v>1683</v>
      </c>
      <c r="C322" t="s">
        <v>2023</v>
      </c>
      <c r="D322" t="s">
        <v>1951</v>
      </c>
      <c r="E322" t="s">
        <v>120</v>
      </c>
      <c r="G322" t="s">
        <v>2263</v>
      </c>
      <c r="H322" t="s">
        <v>120</v>
      </c>
      <c r="I322" t="s">
        <v>3496</v>
      </c>
    </row>
    <row r="323" spans="1:9">
      <c r="A323" s="174" t="s">
        <v>3613</v>
      </c>
      <c r="B323" t="s">
        <v>1685</v>
      </c>
      <c r="C323" t="s">
        <v>2025</v>
      </c>
      <c r="D323" t="s">
        <v>1869</v>
      </c>
      <c r="E323" t="s">
        <v>2006</v>
      </c>
      <c r="F323" t="s">
        <v>2026</v>
      </c>
      <c r="G323" t="s">
        <v>2263</v>
      </c>
      <c r="H323" t="s">
        <v>2006</v>
      </c>
      <c r="I323" t="s">
        <v>3500</v>
      </c>
    </row>
    <row r="324" spans="1:9">
      <c r="A324" s="174" t="s">
        <v>3613</v>
      </c>
      <c r="B324" t="s">
        <v>1685</v>
      </c>
      <c r="C324" t="s">
        <v>2027</v>
      </c>
      <c r="D324" t="s">
        <v>1923</v>
      </c>
      <c r="E324" t="s">
        <v>120</v>
      </c>
      <c r="F324" t="s">
        <v>2028</v>
      </c>
      <c r="G324" t="s">
        <v>2263</v>
      </c>
      <c r="H324" t="s">
        <v>120</v>
      </c>
      <c r="I324" t="s">
        <v>3500</v>
      </c>
    </row>
    <row r="325" spans="1:9">
      <c r="A325" s="174" t="s">
        <v>3613</v>
      </c>
      <c r="B325" t="s">
        <v>1685</v>
      </c>
      <c r="C325" t="s">
        <v>2029</v>
      </c>
      <c r="D325" t="s">
        <v>1920</v>
      </c>
      <c r="E325" t="s">
        <v>120</v>
      </c>
      <c r="F325" t="s">
        <v>2030</v>
      </c>
      <c r="G325" t="s">
        <v>2263</v>
      </c>
      <c r="H325" t="s">
        <v>120</v>
      </c>
      <c r="I325" t="s">
        <v>3500</v>
      </c>
    </row>
    <row r="326" spans="1:9">
      <c r="A326" s="174" t="s">
        <v>3613</v>
      </c>
      <c r="B326" t="s">
        <v>1685</v>
      </c>
      <c r="C326" t="s">
        <v>2031</v>
      </c>
      <c r="D326" t="s">
        <v>2032</v>
      </c>
      <c r="E326" t="s">
        <v>120</v>
      </c>
      <c r="F326" t="s">
        <v>2033</v>
      </c>
      <c r="G326" t="s">
        <v>2263</v>
      </c>
      <c r="H326" t="s">
        <v>120</v>
      </c>
      <c r="I326" t="s">
        <v>3500</v>
      </c>
    </row>
    <row r="327" spans="1:9">
      <c r="A327" s="174" t="s">
        <v>3613</v>
      </c>
      <c r="B327" t="s">
        <v>1685</v>
      </c>
      <c r="C327" t="s">
        <v>1874</v>
      </c>
      <c r="E327" t="s">
        <v>1845</v>
      </c>
      <c r="G327" t="s">
        <v>2263</v>
      </c>
      <c r="H327" t="s">
        <v>1967</v>
      </c>
      <c r="I327" t="s">
        <v>3500</v>
      </c>
    </row>
    <row r="328" spans="1:9">
      <c r="A328" s="174" t="s">
        <v>3613</v>
      </c>
      <c r="B328" t="s">
        <v>1689</v>
      </c>
      <c r="C328" t="s">
        <v>2035</v>
      </c>
      <c r="D328" t="s">
        <v>1923</v>
      </c>
      <c r="E328" t="s">
        <v>120</v>
      </c>
      <c r="F328" t="s">
        <v>2036</v>
      </c>
      <c r="G328" t="s">
        <v>2263</v>
      </c>
      <c r="H328" t="s">
        <v>120</v>
      </c>
      <c r="I328" t="s">
        <v>3504</v>
      </c>
    </row>
    <row r="329" spans="1:9">
      <c r="A329" s="174" t="s">
        <v>3613</v>
      </c>
      <c r="B329" t="s">
        <v>1689</v>
      </c>
      <c r="C329" t="s">
        <v>2037</v>
      </c>
      <c r="D329" t="s">
        <v>1923</v>
      </c>
      <c r="E329" t="s">
        <v>120</v>
      </c>
      <c r="G329" t="s">
        <v>2263</v>
      </c>
      <c r="H329" t="s">
        <v>120</v>
      </c>
      <c r="I329" t="s">
        <v>3504</v>
      </c>
    </row>
    <row r="330" spans="1:9">
      <c r="A330" s="174" t="s">
        <v>3613</v>
      </c>
      <c r="B330" t="s">
        <v>1689</v>
      </c>
      <c r="C330" t="s">
        <v>2038</v>
      </c>
      <c r="D330" t="s">
        <v>2039</v>
      </c>
      <c r="E330" t="s">
        <v>120</v>
      </c>
      <c r="F330" t="s">
        <v>2040</v>
      </c>
      <c r="G330" t="s">
        <v>2263</v>
      </c>
      <c r="H330" t="s">
        <v>120</v>
      </c>
      <c r="I330" t="s">
        <v>3504</v>
      </c>
    </row>
    <row r="331" spans="1:9">
      <c r="A331" s="174" t="s">
        <v>3613</v>
      </c>
      <c r="B331" t="s">
        <v>1689</v>
      </c>
      <c r="C331" t="s">
        <v>2041</v>
      </c>
      <c r="D331" t="s">
        <v>1928</v>
      </c>
      <c r="E331" t="s">
        <v>120</v>
      </c>
      <c r="F331" t="s">
        <v>2036</v>
      </c>
      <c r="G331" t="s">
        <v>2263</v>
      </c>
      <c r="H331" t="s">
        <v>120</v>
      </c>
      <c r="I331" t="s">
        <v>3504</v>
      </c>
    </row>
    <row r="332" spans="1:9">
      <c r="A332" s="174" t="s">
        <v>3613</v>
      </c>
      <c r="B332" t="s">
        <v>1689</v>
      </c>
      <c r="C332" t="s">
        <v>2042</v>
      </c>
      <c r="D332" t="s">
        <v>1928</v>
      </c>
      <c r="E332" t="s">
        <v>120</v>
      </c>
      <c r="F332" t="s">
        <v>2043</v>
      </c>
      <c r="G332" t="s">
        <v>2263</v>
      </c>
      <c r="H332" t="s">
        <v>120</v>
      </c>
      <c r="I332" t="s">
        <v>3504</v>
      </c>
    </row>
    <row r="333" spans="1:9">
      <c r="A333" s="174" t="s">
        <v>3613</v>
      </c>
      <c r="B333" t="s">
        <v>1689</v>
      </c>
      <c r="C333" t="s">
        <v>2044</v>
      </c>
      <c r="D333" t="s">
        <v>2045</v>
      </c>
      <c r="E333" t="s">
        <v>2006</v>
      </c>
      <c r="G333" t="s">
        <v>2263</v>
      </c>
      <c r="H333" t="s">
        <v>2006</v>
      </c>
      <c r="I333" t="s">
        <v>3504</v>
      </c>
    </row>
    <row r="334" spans="1:9">
      <c r="A334" s="174" t="s">
        <v>3613</v>
      </c>
      <c r="B334" t="s">
        <v>1689</v>
      </c>
      <c r="C334" t="s">
        <v>1929</v>
      </c>
      <c r="D334" t="s">
        <v>1923</v>
      </c>
      <c r="E334" t="s">
        <v>1930</v>
      </c>
      <c r="F334" t="s">
        <v>1932</v>
      </c>
      <c r="G334" t="s">
        <v>2263</v>
      </c>
      <c r="H334" t="s">
        <v>2280</v>
      </c>
      <c r="I334" t="s">
        <v>3504</v>
      </c>
    </row>
    <row r="335" spans="1:9">
      <c r="A335" s="174" t="s">
        <v>3613</v>
      </c>
      <c r="B335" t="s">
        <v>1689</v>
      </c>
      <c r="C335" t="s">
        <v>2048</v>
      </c>
      <c r="D335" t="s">
        <v>2045</v>
      </c>
      <c r="E335" t="s">
        <v>2049</v>
      </c>
      <c r="G335" t="s">
        <v>2263</v>
      </c>
      <c r="H335" t="s">
        <v>120</v>
      </c>
      <c r="I335" t="s">
        <v>3504</v>
      </c>
    </row>
    <row r="336" spans="1:9">
      <c r="A336" s="174" t="s">
        <v>3613</v>
      </c>
      <c r="B336" t="s">
        <v>1689</v>
      </c>
      <c r="C336" t="s">
        <v>2050</v>
      </c>
      <c r="D336" t="s">
        <v>1879</v>
      </c>
      <c r="E336" t="s">
        <v>120</v>
      </c>
      <c r="F336" t="s">
        <v>2051</v>
      </c>
      <c r="G336" t="s">
        <v>2263</v>
      </c>
      <c r="H336" t="s">
        <v>120</v>
      </c>
      <c r="I336" t="s">
        <v>3504</v>
      </c>
    </row>
    <row r="337" spans="1:9">
      <c r="A337" s="174" t="s">
        <v>3613</v>
      </c>
      <c r="B337" t="s">
        <v>1692</v>
      </c>
      <c r="C337" t="s">
        <v>2053</v>
      </c>
      <c r="D337" t="s">
        <v>2054</v>
      </c>
      <c r="E337" t="s">
        <v>120</v>
      </c>
      <c r="G337" t="s">
        <v>2263</v>
      </c>
      <c r="H337" t="s">
        <v>120</v>
      </c>
      <c r="I337" t="s">
        <v>3508</v>
      </c>
    </row>
    <row r="338" spans="1:9">
      <c r="A338" s="174" t="s">
        <v>3613</v>
      </c>
      <c r="B338" t="s">
        <v>1692</v>
      </c>
      <c r="C338" t="s">
        <v>2055</v>
      </c>
      <c r="D338" t="s">
        <v>2054</v>
      </c>
      <c r="E338" t="s">
        <v>2006</v>
      </c>
      <c r="F338" t="s">
        <v>2056</v>
      </c>
      <c r="G338" t="s">
        <v>2263</v>
      </c>
      <c r="H338" t="s">
        <v>2006</v>
      </c>
      <c r="I338" t="s">
        <v>3508</v>
      </c>
    </row>
    <row r="339" spans="1:9">
      <c r="A339" s="174" t="s">
        <v>3613</v>
      </c>
      <c r="B339" t="s">
        <v>1692</v>
      </c>
      <c r="C339" t="s">
        <v>2057</v>
      </c>
      <c r="D339" t="s">
        <v>2058</v>
      </c>
      <c r="E339" t="s">
        <v>2059</v>
      </c>
      <c r="G339" t="s">
        <v>2263</v>
      </c>
      <c r="H339" t="s">
        <v>120</v>
      </c>
      <c r="I339" t="s">
        <v>3508</v>
      </c>
    </row>
    <row r="340" spans="1:9">
      <c r="A340" s="174" t="s">
        <v>3613</v>
      </c>
      <c r="B340" t="s">
        <v>1692</v>
      </c>
      <c r="C340" t="s">
        <v>1937</v>
      </c>
      <c r="D340" t="s">
        <v>1938</v>
      </c>
      <c r="E340" t="s">
        <v>1939</v>
      </c>
      <c r="F340" t="s">
        <v>1941</v>
      </c>
      <c r="G340" t="s">
        <v>2263</v>
      </c>
      <c r="H340" t="s">
        <v>2060</v>
      </c>
      <c r="I340" t="s">
        <v>3508</v>
      </c>
    </row>
    <row r="341" spans="1:9">
      <c r="A341" s="174" t="s">
        <v>3613</v>
      </c>
      <c r="B341" t="s">
        <v>1692</v>
      </c>
      <c r="C341" t="s">
        <v>2061</v>
      </c>
      <c r="D341" t="s">
        <v>1938</v>
      </c>
      <c r="E341" t="s">
        <v>1977</v>
      </c>
      <c r="F341" t="s">
        <v>2062</v>
      </c>
      <c r="G341" t="s">
        <v>2263</v>
      </c>
      <c r="H341" t="s">
        <v>120</v>
      </c>
      <c r="I341" t="s">
        <v>3508</v>
      </c>
    </row>
    <row r="342" spans="1:9">
      <c r="A342" s="174" t="s">
        <v>3613</v>
      </c>
      <c r="B342" t="s">
        <v>1692</v>
      </c>
      <c r="C342" t="s">
        <v>2063</v>
      </c>
      <c r="D342" t="s">
        <v>2054</v>
      </c>
      <c r="E342" t="s">
        <v>2064</v>
      </c>
      <c r="G342" t="s">
        <v>2263</v>
      </c>
      <c r="H342" t="s">
        <v>120</v>
      </c>
      <c r="I342" t="s">
        <v>3508</v>
      </c>
    </row>
    <row r="343" spans="1:9">
      <c r="A343" s="174" t="s">
        <v>3613</v>
      </c>
      <c r="B343" t="s">
        <v>1692</v>
      </c>
      <c r="C343" t="s">
        <v>2065</v>
      </c>
      <c r="D343" t="s">
        <v>2054</v>
      </c>
      <c r="E343" t="s">
        <v>2066</v>
      </c>
      <c r="F343" t="s">
        <v>2067</v>
      </c>
      <c r="G343" t="s">
        <v>2263</v>
      </c>
      <c r="H343" t="s">
        <v>120</v>
      </c>
      <c r="I343" t="s">
        <v>3508</v>
      </c>
    </row>
    <row r="344" spans="1:9">
      <c r="A344" s="174" t="s">
        <v>3613</v>
      </c>
      <c r="B344" t="s">
        <v>1692</v>
      </c>
      <c r="C344" t="s">
        <v>2068</v>
      </c>
      <c r="D344" t="s">
        <v>2054</v>
      </c>
      <c r="E344" t="s">
        <v>2069</v>
      </c>
      <c r="G344" t="s">
        <v>2263</v>
      </c>
      <c r="H344" t="s">
        <v>120</v>
      </c>
      <c r="I344" t="s">
        <v>3508</v>
      </c>
    </row>
    <row r="345" spans="1:9">
      <c r="A345" s="174" t="s">
        <v>3613</v>
      </c>
      <c r="B345" t="s">
        <v>1694</v>
      </c>
      <c r="C345" t="s">
        <v>1943</v>
      </c>
      <c r="D345" t="s">
        <v>1886</v>
      </c>
      <c r="E345" t="s">
        <v>1944</v>
      </c>
      <c r="F345" t="s">
        <v>1945</v>
      </c>
      <c r="G345" t="s">
        <v>2263</v>
      </c>
      <c r="H345" t="s">
        <v>120</v>
      </c>
      <c r="I345" t="s">
        <v>3512</v>
      </c>
    </row>
    <row r="346" spans="1:9">
      <c r="A346" s="174" t="s">
        <v>3613</v>
      </c>
      <c r="B346" t="s">
        <v>1694</v>
      </c>
      <c r="C346" t="s">
        <v>2071</v>
      </c>
      <c r="D346" t="s">
        <v>1879</v>
      </c>
      <c r="E346" t="s">
        <v>2072</v>
      </c>
      <c r="F346" t="s">
        <v>2073</v>
      </c>
      <c r="G346" t="s">
        <v>2263</v>
      </c>
      <c r="H346" t="s">
        <v>120</v>
      </c>
      <c r="I346" t="s">
        <v>3512</v>
      </c>
    </row>
    <row r="347" spans="1:9">
      <c r="A347" s="174" t="s">
        <v>3613</v>
      </c>
      <c r="B347" t="s">
        <v>1694</v>
      </c>
      <c r="C347" t="s">
        <v>2074</v>
      </c>
      <c r="D347" t="s">
        <v>2075</v>
      </c>
      <c r="E347" t="s">
        <v>2076</v>
      </c>
      <c r="F347" t="s">
        <v>2077</v>
      </c>
      <c r="G347" t="s">
        <v>2263</v>
      </c>
      <c r="H347" t="s">
        <v>120</v>
      </c>
      <c r="I347" t="s">
        <v>3512</v>
      </c>
    </row>
    <row r="348" spans="1:9">
      <c r="A348" s="174" t="s">
        <v>3613</v>
      </c>
      <c r="B348" t="s">
        <v>1694</v>
      </c>
      <c r="C348" t="s">
        <v>2078</v>
      </c>
      <c r="D348" t="s">
        <v>1886</v>
      </c>
      <c r="E348" t="s">
        <v>120</v>
      </c>
      <c r="F348" t="s">
        <v>2079</v>
      </c>
      <c r="G348" t="s">
        <v>2263</v>
      </c>
      <c r="H348" t="s">
        <v>120</v>
      </c>
      <c r="I348" t="s">
        <v>3512</v>
      </c>
    </row>
    <row r="349" spans="1:9">
      <c r="A349" s="174" t="s">
        <v>3613</v>
      </c>
      <c r="B349" t="s">
        <v>1694</v>
      </c>
      <c r="C349" t="s">
        <v>1888</v>
      </c>
      <c r="E349" t="s">
        <v>1845</v>
      </c>
      <c r="G349" t="s">
        <v>2263</v>
      </c>
      <c r="H349" t="s">
        <v>1967</v>
      </c>
      <c r="I349" t="s">
        <v>3512</v>
      </c>
    </row>
    <row r="350" spans="1:9">
      <c r="A350" s="174" t="s">
        <v>3613</v>
      </c>
      <c r="B350" t="s">
        <v>1694</v>
      </c>
      <c r="C350" t="s">
        <v>2080</v>
      </c>
      <c r="E350" t="s">
        <v>120</v>
      </c>
      <c r="G350" t="s">
        <v>2263</v>
      </c>
      <c r="H350" t="s">
        <v>120</v>
      </c>
      <c r="I350" t="s">
        <v>3512</v>
      </c>
    </row>
    <row r="351" spans="1:9">
      <c r="A351" s="174" t="s">
        <v>3613</v>
      </c>
      <c r="B351" t="s">
        <v>1694</v>
      </c>
      <c r="C351" t="s">
        <v>2081</v>
      </c>
      <c r="D351" t="s">
        <v>1886</v>
      </c>
      <c r="E351" t="s">
        <v>2082</v>
      </c>
      <c r="F351" t="s">
        <v>2083</v>
      </c>
      <c r="G351" t="s">
        <v>2263</v>
      </c>
      <c r="H351" t="s">
        <v>2082</v>
      </c>
      <c r="I351" t="s">
        <v>3512</v>
      </c>
    </row>
    <row r="352" spans="1:9">
      <c r="A352" s="174" t="s">
        <v>3613</v>
      </c>
      <c r="B352" t="s">
        <v>3391</v>
      </c>
      <c r="C352" t="s">
        <v>1890</v>
      </c>
      <c r="E352" t="s">
        <v>1845</v>
      </c>
      <c r="F352" t="s">
        <v>1891</v>
      </c>
      <c r="G352" t="s">
        <v>2263</v>
      </c>
      <c r="H352" t="s">
        <v>1967</v>
      </c>
    </row>
    <row r="353" spans="1:9">
      <c r="A353" s="174" t="s">
        <v>3613</v>
      </c>
      <c r="B353" t="s">
        <v>3391</v>
      </c>
      <c r="C353" t="s">
        <v>2085</v>
      </c>
      <c r="D353" t="s">
        <v>2086</v>
      </c>
      <c r="E353" t="s">
        <v>2087</v>
      </c>
      <c r="F353" t="s">
        <v>1953</v>
      </c>
      <c r="G353" t="s">
        <v>2263</v>
      </c>
      <c r="H353" t="s">
        <v>120</v>
      </c>
    </row>
    <row r="354" spans="1:9">
      <c r="A354" s="174" t="s">
        <v>3613</v>
      </c>
      <c r="B354" t="s">
        <v>3391</v>
      </c>
      <c r="C354" t="s">
        <v>2088</v>
      </c>
      <c r="D354" t="s">
        <v>1948</v>
      </c>
      <c r="E354" t="s">
        <v>120</v>
      </c>
      <c r="F354" t="s">
        <v>2089</v>
      </c>
      <c r="G354" t="s">
        <v>2263</v>
      </c>
      <c r="H354" t="s">
        <v>120</v>
      </c>
    </row>
    <row r="355" spans="1:9">
      <c r="A355" s="174" t="s">
        <v>3613</v>
      </c>
      <c r="B355" t="s">
        <v>3391</v>
      </c>
      <c r="C355" t="s">
        <v>2090</v>
      </c>
      <c r="D355" t="s">
        <v>2086</v>
      </c>
      <c r="E355" t="s">
        <v>120</v>
      </c>
      <c r="F355" t="s">
        <v>2089</v>
      </c>
      <c r="G355" t="s">
        <v>2263</v>
      </c>
      <c r="H355" t="s">
        <v>120</v>
      </c>
    </row>
    <row r="356" spans="1:9">
      <c r="A356" s="174" t="s">
        <v>3613</v>
      </c>
      <c r="B356" t="s">
        <v>3391</v>
      </c>
      <c r="C356" t="s">
        <v>2091</v>
      </c>
      <c r="D356" t="s">
        <v>2092</v>
      </c>
      <c r="E356" t="s">
        <v>2006</v>
      </c>
      <c r="F356" t="s">
        <v>2093</v>
      </c>
      <c r="G356" t="s">
        <v>2263</v>
      </c>
      <c r="H356" t="s">
        <v>2006</v>
      </c>
    </row>
    <row r="357" spans="1:9">
      <c r="A357" s="174" t="s">
        <v>3613</v>
      </c>
      <c r="B357" t="s">
        <v>3391</v>
      </c>
      <c r="C357" t="s">
        <v>2094</v>
      </c>
      <c r="D357" t="s">
        <v>2095</v>
      </c>
      <c r="E357" t="s">
        <v>2059</v>
      </c>
      <c r="F357" t="s">
        <v>2096</v>
      </c>
      <c r="G357" t="s">
        <v>2263</v>
      </c>
      <c r="H357" t="s">
        <v>120</v>
      </c>
    </row>
    <row r="358" spans="1:9">
      <c r="A358" s="174" t="s">
        <v>3614</v>
      </c>
      <c r="B358" t="s">
        <v>1670</v>
      </c>
      <c r="C358" t="s">
        <v>1897</v>
      </c>
      <c r="E358" t="s">
        <v>1396</v>
      </c>
      <c r="G358" t="s">
        <v>2263</v>
      </c>
      <c r="H358" t="s">
        <v>1396</v>
      </c>
      <c r="I358" t="s">
        <v>3472</v>
      </c>
    </row>
    <row r="359" spans="1:9">
      <c r="A359" s="174" t="s">
        <v>3614</v>
      </c>
      <c r="B359" t="s">
        <v>1670</v>
      </c>
      <c r="C359" t="s">
        <v>1898</v>
      </c>
      <c r="E359" t="s">
        <v>1899</v>
      </c>
      <c r="G359" t="s">
        <v>2263</v>
      </c>
      <c r="H359" t="s">
        <v>1396</v>
      </c>
      <c r="I359" t="s">
        <v>3472</v>
      </c>
    </row>
    <row r="360" spans="1:9">
      <c r="A360" s="174" t="s">
        <v>3614</v>
      </c>
      <c r="B360" t="s">
        <v>1689</v>
      </c>
      <c r="C360" t="s">
        <v>1929</v>
      </c>
      <c r="D360" t="s">
        <v>1923</v>
      </c>
      <c r="E360" t="s">
        <v>1930</v>
      </c>
      <c r="F360" t="s">
        <v>1932</v>
      </c>
      <c r="G360" t="s">
        <v>2263</v>
      </c>
      <c r="H360" t="s">
        <v>1931</v>
      </c>
      <c r="I360" t="s">
        <v>3504</v>
      </c>
    </row>
    <row r="361" spans="1:9">
      <c r="A361" s="174" t="s">
        <v>3614</v>
      </c>
      <c r="B361" t="s">
        <v>1692</v>
      </c>
      <c r="C361" t="s">
        <v>1937</v>
      </c>
      <c r="D361" t="s">
        <v>1938</v>
      </c>
      <c r="E361" t="s">
        <v>1939</v>
      </c>
      <c r="F361" t="s">
        <v>1941</v>
      </c>
      <c r="G361" t="s">
        <v>2263</v>
      </c>
      <c r="H361" t="s">
        <v>1940</v>
      </c>
      <c r="I361" t="s">
        <v>3508</v>
      </c>
    </row>
    <row r="362" spans="1:9">
      <c r="A362" s="174" t="s">
        <v>3615</v>
      </c>
      <c r="B362" t="s">
        <v>1670</v>
      </c>
      <c r="C362" t="s">
        <v>1893</v>
      </c>
      <c r="D362" t="s">
        <v>1894</v>
      </c>
      <c r="E362" t="s">
        <v>1565</v>
      </c>
      <c r="F362" t="s">
        <v>1896</v>
      </c>
      <c r="G362" t="s">
        <v>2263</v>
      </c>
      <c r="H362" t="s">
        <v>120</v>
      </c>
      <c r="I362" t="s">
        <v>3472</v>
      </c>
    </row>
    <row r="363" spans="1:9">
      <c r="A363" s="174" t="s">
        <v>3615</v>
      </c>
      <c r="B363" t="s">
        <v>1670</v>
      </c>
      <c r="C363" t="s">
        <v>1897</v>
      </c>
      <c r="E363" t="s">
        <v>1396</v>
      </c>
      <c r="G363" t="s">
        <v>2263</v>
      </c>
      <c r="H363" t="s">
        <v>1396</v>
      </c>
      <c r="I363" t="s">
        <v>3472</v>
      </c>
    </row>
    <row r="364" spans="1:9">
      <c r="A364" s="174" t="s">
        <v>3615</v>
      </c>
      <c r="B364" t="s">
        <v>1670</v>
      </c>
      <c r="C364" t="s">
        <v>1898</v>
      </c>
      <c r="E364" t="s">
        <v>1899</v>
      </c>
      <c r="G364" t="s">
        <v>2263</v>
      </c>
      <c r="H364" t="s">
        <v>1899</v>
      </c>
      <c r="I364" t="s">
        <v>3472</v>
      </c>
    </row>
    <row r="365" spans="1:9">
      <c r="A365" s="174" t="s">
        <v>3615</v>
      </c>
      <c r="B365" t="s">
        <v>1670</v>
      </c>
      <c r="C365" t="s">
        <v>1957</v>
      </c>
      <c r="D365" t="s">
        <v>1832</v>
      </c>
      <c r="E365" t="s">
        <v>120</v>
      </c>
      <c r="G365" t="s">
        <v>2263</v>
      </c>
      <c r="H365" t="s">
        <v>120</v>
      </c>
      <c r="I365" t="s">
        <v>3472</v>
      </c>
    </row>
    <row r="366" spans="1:9">
      <c r="A366" s="174" t="s">
        <v>3615</v>
      </c>
      <c r="B366" t="s">
        <v>1670</v>
      </c>
      <c r="C366" t="s">
        <v>1958</v>
      </c>
      <c r="D366" t="s">
        <v>1842</v>
      </c>
      <c r="E366" t="s">
        <v>120</v>
      </c>
      <c r="F366" t="s">
        <v>1959</v>
      </c>
      <c r="G366" t="s">
        <v>2263</v>
      </c>
      <c r="H366" t="s">
        <v>120</v>
      </c>
      <c r="I366" t="s">
        <v>3472</v>
      </c>
    </row>
    <row r="367" spans="1:9">
      <c r="A367" s="174" t="s">
        <v>3615</v>
      </c>
      <c r="B367" t="s">
        <v>1670</v>
      </c>
      <c r="C367" t="s">
        <v>1960</v>
      </c>
      <c r="E367" t="s">
        <v>120</v>
      </c>
      <c r="G367" t="s">
        <v>2263</v>
      </c>
      <c r="H367" t="s">
        <v>120</v>
      </c>
      <c r="I367" t="s">
        <v>3472</v>
      </c>
    </row>
    <row r="368" spans="1:9">
      <c r="A368" s="174" t="s">
        <v>3615</v>
      </c>
      <c r="B368" t="s">
        <v>1672</v>
      </c>
      <c r="C368" t="s">
        <v>1962</v>
      </c>
      <c r="D368" t="s">
        <v>1850</v>
      </c>
      <c r="E368" t="s">
        <v>120</v>
      </c>
      <c r="G368" t="s">
        <v>2263</v>
      </c>
      <c r="H368" t="s">
        <v>120</v>
      </c>
      <c r="I368" t="s">
        <v>3476</v>
      </c>
    </row>
    <row r="369" spans="1:9">
      <c r="A369" s="174" t="s">
        <v>3615</v>
      </c>
      <c r="B369" t="s">
        <v>1672</v>
      </c>
      <c r="C369" t="s">
        <v>1963</v>
      </c>
      <c r="D369" t="s">
        <v>1964</v>
      </c>
      <c r="E369" t="s">
        <v>120</v>
      </c>
      <c r="F369" t="s">
        <v>1965</v>
      </c>
      <c r="G369" t="s">
        <v>2263</v>
      </c>
      <c r="H369" t="s">
        <v>120</v>
      </c>
      <c r="I369" t="s">
        <v>3476</v>
      </c>
    </row>
    <row r="370" spans="1:9">
      <c r="A370" s="174" t="s">
        <v>3615</v>
      </c>
      <c r="B370" t="s">
        <v>1672</v>
      </c>
      <c r="C370" t="s">
        <v>1966</v>
      </c>
      <c r="D370" t="s">
        <v>1964</v>
      </c>
      <c r="E370" t="s">
        <v>120</v>
      </c>
      <c r="G370" t="s">
        <v>2263</v>
      </c>
      <c r="H370" t="s">
        <v>120</v>
      </c>
      <c r="I370" t="s">
        <v>3476</v>
      </c>
    </row>
    <row r="371" spans="1:9">
      <c r="A371" s="174" t="s">
        <v>3615</v>
      </c>
      <c r="B371" t="s">
        <v>1672</v>
      </c>
      <c r="C371" t="s">
        <v>1844</v>
      </c>
      <c r="E371" t="s">
        <v>1845</v>
      </c>
      <c r="F371" t="s">
        <v>1847</v>
      </c>
      <c r="G371" t="s">
        <v>2263</v>
      </c>
      <c r="H371" t="s">
        <v>1967</v>
      </c>
      <c r="I371" t="s">
        <v>3476</v>
      </c>
    </row>
    <row r="372" spans="1:9">
      <c r="A372" s="174" t="s">
        <v>3615</v>
      </c>
      <c r="B372" t="s">
        <v>1672</v>
      </c>
      <c r="C372" t="s">
        <v>1968</v>
      </c>
      <c r="D372" t="s">
        <v>1969</v>
      </c>
      <c r="E372" t="s">
        <v>120</v>
      </c>
      <c r="F372" t="s">
        <v>1970</v>
      </c>
      <c r="G372" t="s">
        <v>2263</v>
      </c>
      <c r="H372" t="s">
        <v>120</v>
      </c>
      <c r="I372" t="s">
        <v>3476</v>
      </c>
    </row>
    <row r="373" spans="1:9">
      <c r="A373" s="174" t="s">
        <v>3615</v>
      </c>
      <c r="B373" t="s">
        <v>3161</v>
      </c>
      <c r="C373" t="s">
        <v>1972</v>
      </c>
      <c r="D373" t="s">
        <v>1973</v>
      </c>
      <c r="E373" t="s">
        <v>120</v>
      </c>
      <c r="G373" t="s">
        <v>2263</v>
      </c>
      <c r="H373" t="s">
        <v>120</v>
      </c>
      <c r="I373" t="s">
        <v>3480</v>
      </c>
    </row>
    <row r="374" spans="1:9">
      <c r="A374" s="174" t="s">
        <v>3615</v>
      </c>
      <c r="B374" t="s">
        <v>3161</v>
      </c>
      <c r="C374" t="s">
        <v>1974</v>
      </c>
      <c r="D374" t="s">
        <v>1973</v>
      </c>
      <c r="E374" t="s">
        <v>1975</v>
      </c>
      <c r="G374" t="s">
        <v>2263</v>
      </c>
      <c r="H374" t="s">
        <v>2284</v>
      </c>
      <c r="I374" t="s">
        <v>3480</v>
      </c>
    </row>
    <row r="375" spans="1:9">
      <c r="A375" s="174" t="s">
        <v>3615</v>
      </c>
      <c r="B375" t="s">
        <v>3161</v>
      </c>
      <c r="C375" t="s">
        <v>1976</v>
      </c>
      <c r="D375" t="s">
        <v>1973</v>
      </c>
      <c r="E375" t="s">
        <v>1977</v>
      </c>
      <c r="F375" t="s">
        <v>1978</v>
      </c>
      <c r="G375" t="s">
        <v>2263</v>
      </c>
      <c r="H375" t="s">
        <v>120</v>
      </c>
      <c r="I375" t="s">
        <v>3480</v>
      </c>
    </row>
    <row r="376" spans="1:9">
      <c r="A376" s="174" t="s">
        <v>3615</v>
      </c>
      <c r="B376" t="s">
        <v>3161</v>
      </c>
      <c r="C376" t="s">
        <v>1979</v>
      </c>
      <c r="D376" t="s">
        <v>1973</v>
      </c>
      <c r="E376" t="s">
        <v>120</v>
      </c>
      <c r="G376" t="s">
        <v>2263</v>
      </c>
      <c r="H376" t="s">
        <v>120</v>
      </c>
      <c r="I376" t="s">
        <v>3480</v>
      </c>
    </row>
    <row r="377" spans="1:9">
      <c r="A377" s="174" t="s">
        <v>3615</v>
      </c>
      <c r="B377" t="s">
        <v>1677</v>
      </c>
      <c r="C377" t="s">
        <v>1981</v>
      </c>
      <c r="D377" t="s">
        <v>1982</v>
      </c>
      <c r="E377" t="s">
        <v>1983</v>
      </c>
      <c r="G377" t="s">
        <v>2263</v>
      </c>
      <c r="H377" t="s">
        <v>120</v>
      </c>
      <c r="I377" t="s">
        <v>3484</v>
      </c>
    </row>
    <row r="378" spans="1:9">
      <c r="A378" s="174" t="s">
        <v>3615</v>
      </c>
      <c r="B378" t="s">
        <v>1677</v>
      </c>
      <c r="C378" t="s">
        <v>1984</v>
      </c>
      <c r="D378" t="s">
        <v>1906</v>
      </c>
      <c r="E378" t="s">
        <v>120</v>
      </c>
      <c r="G378" t="s">
        <v>2263</v>
      </c>
      <c r="H378" t="s">
        <v>120</v>
      </c>
      <c r="I378" t="s">
        <v>3484</v>
      </c>
    </row>
    <row r="379" spans="1:9">
      <c r="A379" s="174" t="s">
        <v>3615</v>
      </c>
      <c r="B379" t="s">
        <v>1677</v>
      </c>
      <c r="C379" t="s">
        <v>1985</v>
      </c>
      <c r="D379" t="s">
        <v>1982</v>
      </c>
      <c r="E379" t="s">
        <v>1986</v>
      </c>
      <c r="G379" t="s">
        <v>2263</v>
      </c>
      <c r="H379" t="s">
        <v>120</v>
      </c>
      <c r="I379" t="s">
        <v>3484</v>
      </c>
    </row>
    <row r="380" spans="1:9">
      <c r="A380" s="174" t="s">
        <v>3615</v>
      </c>
      <c r="B380" t="s">
        <v>1677</v>
      </c>
      <c r="C380" t="s">
        <v>1908</v>
      </c>
      <c r="D380" t="s">
        <v>1906</v>
      </c>
      <c r="E380" t="s">
        <v>1909</v>
      </c>
      <c r="F380" t="s">
        <v>1910</v>
      </c>
      <c r="G380" t="s">
        <v>2263</v>
      </c>
      <c r="H380" t="s">
        <v>120</v>
      </c>
      <c r="I380" t="s">
        <v>3484</v>
      </c>
    </row>
    <row r="381" spans="1:9">
      <c r="A381" s="174" t="s">
        <v>3615</v>
      </c>
      <c r="B381" t="s">
        <v>1677</v>
      </c>
      <c r="C381" t="s">
        <v>1987</v>
      </c>
      <c r="D381" t="s">
        <v>1988</v>
      </c>
      <c r="E381" t="s">
        <v>120</v>
      </c>
      <c r="F381" t="s">
        <v>1989</v>
      </c>
      <c r="G381" t="s">
        <v>2263</v>
      </c>
      <c r="H381" t="s">
        <v>120</v>
      </c>
      <c r="I381" t="s">
        <v>3484</v>
      </c>
    </row>
    <row r="382" spans="1:9">
      <c r="A382" s="174" t="s">
        <v>3615</v>
      </c>
      <c r="B382" t="s">
        <v>1677</v>
      </c>
      <c r="C382" t="s">
        <v>1990</v>
      </c>
      <c r="D382" t="s">
        <v>1988</v>
      </c>
      <c r="E382" t="s">
        <v>120</v>
      </c>
      <c r="G382" t="s">
        <v>2263</v>
      </c>
      <c r="H382" t="s">
        <v>120</v>
      </c>
      <c r="I382" t="s">
        <v>3484</v>
      </c>
    </row>
    <row r="383" spans="1:9">
      <c r="A383" s="174" t="s">
        <v>3615</v>
      </c>
      <c r="B383" t="s">
        <v>1679</v>
      </c>
      <c r="C383" t="s">
        <v>1992</v>
      </c>
      <c r="D383" t="s">
        <v>1993</v>
      </c>
      <c r="E383" t="s">
        <v>120</v>
      </c>
      <c r="F383" t="s">
        <v>1994</v>
      </c>
      <c r="G383" t="s">
        <v>2263</v>
      </c>
      <c r="H383" t="s">
        <v>120</v>
      </c>
      <c r="I383" t="s">
        <v>3488</v>
      </c>
    </row>
    <row r="384" spans="1:9">
      <c r="A384" s="174" t="s">
        <v>3615</v>
      </c>
      <c r="B384" t="s">
        <v>1679</v>
      </c>
      <c r="C384" t="s">
        <v>1849</v>
      </c>
      <c r="D384" t="s">
        <v>1850</v>
      </c>
      <c r="E384" t="s">
        <v>1851</v>
      </c>
      <c r="G384" t="s">
        <v>2263</v>
      </c>
      <c r="H384" t="s">
        <v>1967</v>
      </c>
      <c r="I384" t="s">
        <v>3488</v>
      </c>
    </row>
    <row r="385" spans="1:9">
      <c r="A385" s="174" t="s">
        <v>3615</v>
      </c>
      <c r="B385" t="s">
        <v>1679</v>
      </c>
      <c r="C385" t="s">
        <v>1852</v>
      </c>
      <c r="D385" t="s">
        <v>1850</v>
      </c>
      <c r="E385" t="s">
        <v>1845</v>
      </c>
      <c r="G385" t="s">
        <v>2263</v>
      </c>
      <c r="H385" t="s">
        <v>1967</v>
      </c>
      <c r="I385" t="s">
        <v>3488</v>
      </c>
    </row>
    <row r="386" spans="1:9">
      <c r="A386" s="174" t="s">
        <v>3615</v>
      </c>
      <c r="B386" t="s">
        <v>1679</v>
      </c>
      <c r="C386" t="s">
        <v>1853</v>
      </c>
      <c r="D386" t="s">
        <v>1850</v>
      </c>
      <c r="E386" t="s">
        <v>1845</v>
      </c>
      <c r="G386" t="s">
        <v>2263</v>
      </c>
      <c r="H386" t="s">
        <v>1967</v>
      </c>
      <c r="I386" t="s">
        <v>3488</v>
      </c>
    </row>
    <row r="387" spans="1:9">
      <c r="A387" s="174" t="s">
        <v>3615</v>
      </c>
      <c r="B387" t="s">
        <v>1679</v>
      </c>
      <c r="C387" t="s">
        <v>1854</v>
      </c>
      <c r="D387" t="s">
        <v>1855</v>
      </c>
      <c r="E387" t="s">
        <v>1845</v>
      </c>
      <c r="G387" t="s">
        <v>2263</v>
      </c>
      <c r="H387" t="s">
        <v>1967</v>
      </c>
      <c r="I387" t="s">
        <v>3488</v>
      </c>
    </row>
    <row r="388" spans="1:9">
      <c r="A388" s="174" t="s">
        <v>3615</v>
      </c>
      <c r="B388" t="s">
        <v>1679</v>
      </c>
      <c r="C388" t="s">
        <v>1856</v>
      </c>
      <c r="E388" t="s">
        <v>1845</v>
      </c>
      <c r="G388" t="s">
        <v>2263</v>
      </c>
      <c r="H388" t="s">
        <v>1967</v>
      </c>
      <c r="I388" t="s">
        <v>3488</v>
      </c>
    </row>
    <row r="389" spans="1:9">
      <c r="A389" s="174" t="s">
        <v>3615</v>
      </c>
      <c r="B389" t="s">
        <v>1679</v>
      </c>
      <c r="C389" t="s">
        <v>1857</v>
      </c>
      <c r="E389" t="s">
        <v>1845</v>
      </c>
      <c r="G389" t="s">
        <v>2263</v>
      </c>
      <c r="H389" t="s">
        <v>1967</v>
      </c>
      <c r="I389" t="s">
        <v>3488</v>
      </c>
    </row>
    <row r="390" spans="1:9">
      <c r="A390" s="174" t="s">
        <v>3615</v>
      </c>
      <c r="B390" t="s">
        <v>1679</v>
      </c>
      <c r="C390" t="s">
        <v>1858</v>
      </c>
      <c r="E390" t="s">
        <v>1845</v>
      </c>
      <c r="G390" t="s">
        <v>2263</v>
      </c>
      <c r="H390" t="s">
        <v>1967</v>
      </c>
      <c r="I390" t="s">
        <v>3488</v>
      </c>
    </row>
    <row r="391" spans="1:9">
      <c r="A391" s="174" t="s">
        <v>3615</v>
      </c>
      <c r="B391" t="s">
        <v>1680</v>
      </c>
      <c r="C391" t="s">
        <v>1996</v>
      </c>
      <c r="D391" t="s">
        <v>1997</v>
      </c>
      <c r="E391" t="s">
        <v>120</v>
      </c>
      <c r="G391" t="s">
        <v>2263</v>
      </c>
      <c r="H391" t="s">
        <v>120</v>
      </c>
      <c r="I391" t="s">
        <v>3490</v>
      </c>
    </row>
    <row r="392" spans="1:9">
      <c r="A392" s="174" t="s">
        <v>3615</v>
      </c>
      <c r="B392" t="s">
        <v>1680</v>
      </c>
      <c r="C392" t="s">
        <v>1998</v>
      </c>
      <c r="D392" t="s">
        <v>1999</v>
      </c>
      <c r="E392" t="s">
        <v>120</v>
      </c>
      <c r="G392" t="s">
        <v>2263</v>
      </c>
      <c r="H392" t="s">
        <v>120</v>
      </c>
      <c r="I392" t="s">
        <v>3490</v>
      </c>
    </row>
    <row r="393" spans="1:9">
      <c r="A393" s="174" t="s">
        <v>3615</v>
      </c>
      <c r="B393" t="s">
        <v>1680</v>
      </c>
      <c r="C393" t="s">
        <v>2000</v>
      </c>
      <c r="D393" t="s">
        <v>1999</v>
      </c>
      <c r="E393" t="s">
        <v>2001</v>
      </c>
      <c r="F393" t="s">
        <v>2002</v>
      </c>
      <c r="G393" t="s">
        <v>2263</v>
      </c>
      <c r="H393" t="s">
        <v>120</v>
      </c>
      <c r="I393" t="s">
        <v>3490</v>
      </c>
    </row>
    <row r="394" spans="1:9">
      <c r="A394" s="174" t="s">
        <v>3615</v>
      </c>
      <c r="B394" t="s">
        <v>1680</v>
      </c>
      <c r="C394" t="s">
        <v>2003</v>
      </c>
      <c r="D394" t="s">
        <v>2004</v>
      </c>
      <c r="E394" t="s">
        <v>120</v>
      </c>
      <c r="G394" t="s">
        <v>2263</v>
      </c>
      <c r="H394" t="s">
        <v>120</v>
      </c>
      <c r="I394" t="s">
        <v>3490</v>
      </c>
    </row>
    <row r="395" spans="1:9">
      <c r="A395" s="174" t="s">
        <v>3615</v>
      </c>
      <c r="B395" t="s">
        <v>1680</v>
      </c>
      <c r="C395" t="s">
        <v>1860</v>
      </c>
      <c r="E395" t="s">
        <v>1861</v>
      </c>
      <c r="G395" t="s">
        <v>2263</v>
      </c>
      <c r="H395" t="s">
        <v>120</v>
      </c>
      <c r="I395" t="s">
        <v>3490</v>
      </c>
    </row>
    <row r="396" spans="1:9">
      <c r="A396" s="174" t="s">
        <v>3615</v>
      </c>
      <c r="B396" t="s">
        <v>1680</v>
      </c>
      <c r="C396" t="s">
        <v>1863</v>
      </c>
      <c r="E396" t="s">
        <v>1845</v>
      </c>
      <c r="G396" t="s">
        <v>2263</v>
      </c>
      <c r="H396" t="s">
        <v>1967</v>
      </c>
      <c r="I396" t="s">
        <v>3490</v>
      </c>
    </row>
    <row r="397" spans="1:9">
      <c r="A397" s="174" t="s">
        <v>3615</v>
      </c>
      <c r="B397" t="s">
        <v>1680</v>
      </c>
      <c r="C397" t="s">
        <v>1864</v>
      </c>
      <c r="E397" t="s">
        <v>1845</v>
      </c>
      <c r="G397" t="s">
        <v>2263</v>
      </c>
      <c r="H397" t="s">
        <v>1967</v>
      </c>
      <c r="I397" t="s">
        <v>3490</v>
      </c>
    </row>
    <row r="398" spans="1:9">
      <c r="A398" s="174" t="s">
        <v>3615</v>
      </c>
      <c r="B398" t="s">
        <v>1680</v>
      </c>
      <c r="C398" t="s">
        <v>2005</v>
      </c>
      <c r="D398" t="s">
        <v>1999</v>
      </c>
      <c r="E398" t="s">
        <v>2006</v>
      </c>
      <c r="G398" t="s">
        <v>2263</v>
      </c>
      <c r="H398" t="s">
        <v>2006</v>
      </c>
      <c r="I398" t="s">
        <v>3490</v>
      </c>
    </row>
    <row r="399" spans="1:9">
      <c r="A399" s="174" t="s">
        <v>3615</v>
      </c>
      <c r="B399" t="s">
        <v>1680</v>
      </c>
      <c r="C399" t="s">
        <v>2007</v>
      </c>
      <c r="D399" t="s">
        <v>2004</v>
      </c>
      <c r="E399" t="s">
        <v>120</v>
      </c>
      <c r="G399" t="s">
        <v>2263</v>
      </c>
      <c r="H399" t="s">
        <v>120</v>
      </c>
      <c r="I399" t="s">
        <v>3490</v>
      </c>
    </row>
    <row r="400" spans="1:9">
      <c r="A400" s="174" t="s">
        <v>3615</v>
      </c>
      <c r="B400" t="s">
        <v>1682</v>
      </c>
      <c r="C400" t="s">
        <v>2009</v>
      </c>
      <c r="E400" t="s">
        <v>2006</v>
      </c>
      <c r="G400" t="s">
        <v>2263</v>
      </c>
      <c r="H400" t="s">
        <v>2006</v>
      </c>
      <c r="I400" t="s">
        <v>3492</v>
      </c>
    </row>
    <row r="401" spans="1:9">
      <c r="A401" s="174" t="s">
        <v>3615</v>
      </c>
      <c r="B401" t="s">
        <v>1682</v>
      </c>
      <c r="C401" t="s">
        <v>2010</v>
      </c>
      <c r="E401" t="s">
        <v>2006</v>
      </c>
      <c r="G401" t="s">
        <v>2263</v>
      </c>
      <c r="H401" t="s">
        <v>2006</v>
      </c>
      <c r="I401" t="s">
        <v>3492</v>
      </c>
    </row>
    <row r="402" spans="1:9">
      <c r="A402" s="174" t="s">
        <v>3615</v>
      </c>
      <c r="B402" t="s">
        <v>1682</v>
      </c>
      <c r="C402" t="s">
        <v>1916</v>
      </c>
      <c r="E402" t="s">
        <v>1917</v>
      </c>
      <c r="G402" t="s">
        <v>2263</v>
      </c>
      <c r="H402" t="s">
        <v>2006</v>
      </c>
      <c r="I402" t="s">
        <v>3492</v>
      </c>
    </row>
    <row r="403" spans="1:9">
      <c r="A403" s="174" t="s">
        <v>3615</v>
      </c>
      <c r="B403" t="s">
        <v>1682</v>
      </c>
      <c r="C403" t="s">
        <v>2011</v>
      </c>
      <c r="D403" t="s">
        <v>1999</v>
      </c>
      <c r="E403" t="s">
        <v>120</v>
      </c>
      <c r="G403" t="s">
        <v>2263</v>
      </c>
      <c r="H403" t="s">
        <v>120</v>
      </c>
      <c r="I403" t="s">
        <v>3492</v>
      </c>
    </row>
    <row r="404" spans="1:9">
      <c r="A404" s="174" t="s">
        <v>3615</v>
      </c>
      <c r="B404" t="s">
        <v>1682</v>
      </c>
      <c r="C404" t="s">
        <v>2012</v>
      </c>
      <c r="D404" t="s">
        <v>1999</v>
      </c>
      <c r="E404" t="s">
        <v>120</v>
      </c>
      <c r="G404" t="s">
        <v>2263</v>
      </c>
      <c r="H404" t="s">
        <v>120</v>
      </c>
      <c r="I404" t="s">
        <v>3492</v>
      </c>
    </row>
    <row r="405" spans="1:9">
      <c r="A405" s="174" t="s">
        <v>3615</v>
      </c>
      <c r="B405" t="s">
        <v>1682</v>
      </c>
      <c r="C405" t="s">
        <v>2013</v>
      </c>
      <c r="D405" t="s">
        <v>1855</v>
      </c>
      <c r="E405" t="s">
        <v>120</v>
      </c>
      <c r="G405" t="s">
        <v>2263</v>
      </c>
      <c r="H405" t="s">
        <v>120</v>
      </c>
      <c r="I405" t="s">
        <v>3492</v>
      </c>
    </row>
    <row r="406" spans="1:9">
      <c r="A406" s="174" t="s">
        <v>3615</v>
      </c>
      <c r="B406" t="s">
        <v>1682</v>
      </c>
      <c r="C406" t="s">
        <v>2014</v>
      </c>
      <c r="D406" t="s">
        <v>2015</v>
      </c>
      <c r="E406" t="s">
        <v>2006</v>
      </c>
      <c r="G406" t="s">
        <v>2263</v>
      </c>
      <c r="H406" t="s">
        <v>2006</v>
      </c>
      <c r="I406" t="s">
        <v>3492</v>
      </c>
    </row>
    <row r="407" spans="1:9">
      <c r="A407" s="174" t="s">
        <v>3615</v>
      </c>
      <c r="B407" t="s">
        <v>1682</v>
      </c>
      <c r="C407" t="s">
        <v>2016</v>
      </c>
      <c r="D407" t="s">
        <v>2015</v>
      </c>
      <c r="E407" t="s">
        <v>2006</v>
      </c>
      <c r="G407" t="s">
        <v>2263</v>
      </c>
      <c r="H407" t="s">
        <v>2006</v>
      </c>
      <c r="I407" t="s">
        <v>3492</v>
      </c>
    </row>
    <row r="408" spans="1:9">
      <c r="A408" s="174" t="s">
        <v>3615</v>
      </c>
      <c r="B408" t="s">
        <v>1682</v>
      </c>
      <c r="C408" t="s">
        <v>1866</v>
      </c>
      <c r="E408" t="s">
        <v>1845</v>
      </c>
      <c r="G408" t="s">
        <v>2263</v>
      </c>
      <c r="H408" t="s">
        <v>1967</v>
      </c>
      <c r="I408" t="s">
        <v>3492</v>
      </c>
    </row>
    <row r="409" spans="1:9">
      <c r="A409" s="174" t="s">
        <v>3615</v>
      </c>
      <c r="B409" t="s">
        <v>1682</v>
      </c>
      <c r="C409" t="s">
        <v>2017</v>
      </c>
      <c r="D409" t="s">
        <v>2015</v>
      </c>
      <c r="E409" t="s">
        <v>120</v>
      </c>
      <c r="F409" t="s">
        <v>2018</v>
      </c>
      <c r="G409" t="s">
        <v>2263</v>
      </c>
      <c r="H409" t="s">
        <v>120</v>
      </c>
      <c r="I409" t="s">
        <v>3492</v>
      </c>
    </row>
    <row r="410" spans="1:9">
      <c r="A410" s="174" t="s">
        <v>3615</v>
      </c>
      <c r="B410" t="s">
        <v>1683</v>
      </c>
      <c r="C410" t="s">
        <v>2020</v>
      </c>
      <c r="D410" t="s">
        <v>2021</v>
      </c>
      <c r="E410" t="s">
        <v>120</v>
      </c>
      <c r="G410" t="s">
        <v>2263</v>
      </c>
      <c r="H410" t="s">
        <v>120</v>
      </c>
      <c r="I410" t="s">
        <v>3496</v>
      </c>
    </row>
    <row r="411" spans="1:9">
      <c r="A411" s="174" t="s">
        <v>3615</v>
      </c>
      <c r="B411" t="s">
        <v>1683</v>
      </c>
      <c r="C411" t="s">
        <v>2022</v>
      </c>
      <c r="D411" t="s">
        <v>1951</v>
      </c>
      <c r="E411" t="s">
        <v>120</v>
      </c>
      <c r="G411" t="s">
        <v>2263</v>
      </c>
      <c r="H411" t="s">
        <v>120</v>
      </c>
      <c r="I411" t="s">
        <v>3496</v>
      </c>
    </row>
    <row r="412" spans="1:9">
      <c r="A412" s="174" t="s">
        <v>3615</v>
      </c>
      <c r="B412" t="s">
        <v>1683</v>
      </c>
      <c r="C412" t="s">
        <v>2023</v>
      </c>
      <c r="D412" t="s">
        <v>1951</v>
      </c>
      <c r="E412" t="s">
        <v>120</v>
      </c>
      <c r="G412" t="s">
        <v>2263</v>
      </c>
      <c r="H412" t="s">
        <v>120</v>
      </c>
      <c r="I412" t="s">
        <v>3496</v>
      </c>
    </row>
    <row r="413" spans="1:9">
      <c r="A413" s="174" t="s">
        <v>3615</v>
      </c>
      <c r="B413" t="s">
        <v>1685</v>
      </c>
      <c r="C413" t="s">
        <v>2025</v>
      </c>
      <c r="D413" t="s">
        <v>1869</v>
      </c>
      <c r="E413" t="s">
        <v>2006</v>
      </c>
      <c r="F413" t="s">
        <v>2026</v>
      </c>
      <c r="G413" t="s">
        <v>2263</v>
      </c>
      <c r="H413" t="s">
        <v>2006</v>
      </c>
      <c r="I413" t="s">
        <v>3500</v>
      </c>
    </row>
    <row r="414" spans="1:9">
      <c r="A414" s="174" t="s">
        <v>3615</v>
      </c>
      <c r="B414" t="s">
        <v>1685</v>
      </c>
      <c r="C414" t="s">
        <v>2027</v>
      </c>
      <c r="D414" t="s">
        <v>1923</v>
      </c>
      <c r="E414" t="s">
        <v>120</v>
      </c>
      <c r="F414" t="s">
        <v>2028</v>
      </c>
      <c r="G414" t="s">
        <v>2263</v>
      </c>
      <c r="H414" t="s">
        <v>120</v>
      </c>
      <c r="I414" t="s">
        <v>3500</v>
      </c>
    </row>
    <row r="415" spans="1:9">
      <c r="A415" s="174" t="s">
        <v>3615</v>
      </c>
      <c r="B415" t="s">
        <v>1685</v>
      </c>
      <c r="C415" t="s">
        <v>2029</v>
      </c>
      <c r="D415" t="s">
        <v>1920</v>
      </c>
      <c r="E415" t="s">
        <v>120</v>
      </c>
      <c r="F415" t="s">
        <v>2030</v>
      </c>
      <c r="G415" t="s">
        <v>2263</v>
      </c>
      <c r="H415" t="s">
        <v>120</v>
      </c>
      <c r="I415" t="s">
        <v>3500</v>
      </c>
    </row>
    <row r="416" spans="1:9">
      <c r="A416" s="174" t="s">
        <v>3615</v>
      </c>
      <c r="B416" t="s">
        <v>1685</v>
      </c>
      <c r="C416" t="s">
        <v>2031</v>
      </c>
      <c r="D416" t="s">
        <v>2032</v>
      </c>
      <c r="E416" t="s">
        <v>120</v>
      </c>
      <c r="F416" t="s">
        <v>2033</v>
      </c>
      <c r="G416" t="s">
        <v>2263</v>
      </c>
      <c r="H416" t="s">
        <v>120</v>
      </c>
      <c r="I416" t="s">
        <v>3500</v>
      </c>
    </row>
    <row r="417" spans="1:9">
      <c r="A417" s="174" t="s">
        <v>3615</v>
      </c>
      <c r="B417" t="s">
        <v>1685</v>
      </c>
      <c r="C417" t="s">
        <v>1874</v>
      </c>
      <c r="E417" t="s">
        <v>1845</v>
      </c>
      <c r="G417" t="s">
        <v>2263</v>
      </c>
      <c r="H417" t="s">
        <v>1967</v>
      </c>
      <c r="I417" t="s">
        <v>3500</v>
      </c>
    </row>
    <row r="418" spans="1:9">
      <c r="A418" s="174" t="s">
        <v>3615</v>
      </c>
      <c r="B418" t="s">
        <v>1689</v>
      </c>
      <c r="C418" t="s">
        <v>2035</v>
      </c>
      <c r="D418" t="s">
        <v>1923</v>
      </c>
      <c r="E418" t="s">
        <v>120</v>
      </c>
      <c r="F418" t="s">
        <v>2036</v>
      </c>
      <c r="G418" t="s">
        <v>2263</v>
      </c>
      <c r="H418" t="s">
        <v>120</v>
      </c>
      <c r="I418" t="s">
        <v>3504</v>
      </c>
    </row>
    <row r="419" spans="1:9">
      <c r="A419" s="174" t="s">
        <v>3615</v>
      </c>
      <c r="B419" t="s">
        <v>1689</v>
      </c>
      <c r="C419" t="s">
        <v>2037</v>
      </c>
      <c r="D419" t="s">
        <v>1923</v>
      </c>
      <c r="E419" t="s">
        <v>120</v>
      </c>
      <c r="G419" t="s">
        <v>2263</v>
      </c>
      <c r="H419" t="s">
        <v>120</v>
      </c>
      <c r="I419" t="s">
        <v>3504</v>
      </c>
    </row>
    <row r="420" spans="1:9">
      <c r="A420" s="174" t="s">
        <v>3615</v>
      </c>
      <c r="B420" t="s">
        <v>1689</v>
      </c>
      <c r="C420" t="s">
        <v>2038</v>
      </c>
      <c r="D420" t="s">
        <v>2039</v>
      </c>
      <c r="E420" t="s">
        <v>120</v>
      </c>
      <c r="F420" t="s">
        <v>2040</v>
      </c>
      <c r="G420" t="s">
        <v>2263</v>
      </c>
      <c r="H420" t="s">
        <v>120</v>
      </c>
      <c r="I420" t="s">
        <v>3504</v>
      </c>
    </row>
    <row r="421" spans="1:9">
      <c r="A421" s="174" t="s">
        <v>3615</v>
      </c>
      <c r="B421" t="s">
        <v>1689</v>
      </c>
      <c r="C421" t="s">
        <v>2041</v>
      </c>
      <c r="D421" t="s">
        <v>1928</v>
      </c>
      <c r="E421" t="s">
        <v>120</v>
      </c>
      <c r="F421" t="s">
        <v>2036</v>
      </c>
      <c r="G421" t="s">
        <v>2263</v>
      </c>
      <c r="H421" t="s">
        <v>120</v>
      </c>
      <c r="I421" t="s">
        <v>3504</v>
      </c>
    </row>
    <row r="422" spans="1:9">
      <c r="A422" s="174" t="s">
        <v>3615</v>
      </c>
      <c r="B422" t="s">
        <v>1689</v>
      </c>
      <c r="C422" t="s">
        <v>2042</v>
      </c>
      <c r="D422" t="s">
        <v>1928</v>
      </c>
      <c r="E422" t="s">
        <v>120</v>
      </c>
      <c r="F422" t="s">
        <v>2043</v>
      </c>
      <c r="G422" t="s">
        <v>2263</v>
      </c>
      <c r="H422" t="s">
        <v>120</v>
      </c>
      <c r="I422" t="s">
        <v>3504</v>
      </c>
    </row>
    <row r="423" spans="1:9">
      <c r="A423" s="174" t="s">
        <v>3615</v>
      </c>
      <c r="B423" t="s">
        <v>1689</v>
      </c>
      <c r="C423" t="s">
        <v>2044</v>
      </c>
      <c r="D423" t="s">
        <v>2045</v>
      </c>
      <c r="E423" t="s">
        <v>2006</v>
      </c>
      <c r="G423" t="s">
        <v>2263</v>
      </c>
      <c r="H423" t="s">
        <v>2006</v>
      </c>
      <c r="I423" t="s">
        <v>3504</v>
      </c>
    </row>
    <row r="424" spans="1:9">
      <c r="A424" s="174" t="s">
        <v>3615</v>
      </c>
      <c r="B424" t="s">
        <v>1689</v>
      </c>
      <c r="C424" t="s">
        <v>1929</v>
      </c>
      <c r="D424" t="s">
        <v>1923</v>
      </c>
      <c r="E424" t="s">
        <v>1930</v>
      </c>
      <c r="F424" t="s">
        <v>1932</v>
      </c>
      <c r="G424" t="s">
        <v>2263</v>
      </c>
      <c r="H424" t="s">
        <v>2287</v>
      </c>
      <c r="I424" t="s">
        <v>3504</v>
      </c>
    </row>
    <row r="425" spans="1:9">
      <c r="A425" s="174" t="s">
        <v>3615</v>
      </c>
      <c r="B425" t="s">
        <v>1689</v>
      </c>
      <c r="C425" t="s">
        <v>2048</v>
      </c>
      <c r="D425" t="s">
        <v>2045</v>
      </c>
      <c r="E425" t="s">
        <v>2049</v>
      </c>
      <c r="G425" t="s">
        <v>2263</v>
      </c>
      <c r="H425" t="s">
        <v>120</v>
      </c>
      <c r="I425" t="s">
        <v>3504</v>
      </c>
    </row>
    <row r="426" spans="1:9">
      <c r="A426" s="174" t="s">
        <v>3615</v>
      </c>
      <c r="B426" t="s">
        <v>1689</v>
      </c>
      <c r="C426" t="s">
        <v>2050</v>
      </c>
      <c r="D426" t="s">
        <v>1879</v>
      </c>
      <c r="E426" t="s">
        <v>120</v>
      </c>
      <c r="F426" t="s">
        <v>2051</v>
      </c>
      <c r="G426" t="s">
        <v>2263</v>
      </c>
      <c r="H426" t="s">
        <v>120</v>
      </c>
      <c r="I426" t="s">
        <v>3504</v>
      </c>
    </row>
    <row r="427" spans="1:9">
      <c r="A427" s="174" t="s">
        <v>3615</v>
      </c>
      <c r="B427" t="s">
        <v>1692</v>
      </c>
      <c r="C427" t="s">
        <v>2053</v>
      </c>
      <c r="D427" t="s">
        <v>2054</v>
      </c>
      <c r="E427" t="s">
        <v>120</v>
      </c>
      <c r="G427" t="s">
        <v>2263</v>
      </c>
      <c r="H427" t="s">
        <v>120</v>
      </c>
      <c r="I427" t="s">
        <v>3508</v>
      </c>
    </row>
    <row r="428" spans="1:9">
      <c r="A428" s="174" t="s">
        <v>3615</v>
      </c>
      <c r="B428" t="s">
        <v>1692</v>
      </c>
      <c r="C428" t="s">
        <v>2055</v>
      </c>
      <c r="D428" t="s">
        <v>2054</v>
      </c>
      <c r="E428" t="s">
        <v>2006</v>
      </c>
      <c r="F428" t="s">
        <v>2056</v>
      </c>
      <c r="G428" t="s">
        <v>2263</v>
      </c>
      <c r="H428" t="s">
        <v>2006</v>
      </c>
      <c r="I428" t="s">
        <v>3508</v>
      </c>
    </row>
    <row r="429" spans="1:9">
      <c r="A429" s="174" t="s">
        <v>3615</v>
      </c>
      <c r="B429" t="s">
        <v>1692</v>
      </c>
      <c r="C429" t="s">
        <v>2057</v>
      </c>
      <c r="D429" t="s">
        <v>2058</v>
      </c>
      <c r="E429" t="s">
        <v>2059</v>
      </c>
      <c r="G429" t="s">
        <v>2263</v>
      </c>
      <c r="H429" t="s">
        <v>120</v>
      </c>
      <c r="I429" t="s">
        <v>3508</v>
      </c>
    </row>
    <row r="430" spans="1:9">
      <c r="A430" s="174" t="s">
        <v>3615</v>
      </c>
      <c r="B430" t="s">
        <v>1692</v>
      </c>
      <c r="C430" t="s">
        <v>1937</v>
      </c>
      <c r="D430" t="s">
        <v>1938</v>
      </c>
      <c r="E430" t="s">
        <v>1939</v>
      </c>
      <c r="F430" t="s">
        <v>1941</v>
      </c>
      <c r="G430" t="s">
        <v>2263</v>
      </c>
      <c r="H430" t="s">
        <v>2289</v>
      </c>
      <c r="I430" t="s">
        <v>3508</v>
      </c>
    </row>
    <row r="431" spans="1:9">
      <c r="A431" s="174" t="s">
        <v>3615</v>
      </c>
      <c r="B431" t="s">
        <v>1692</v>
      </c>
      <c r="C431" t="s">
        <v>2061</v>
      </c>
      <c r="D431" t="s">
        <v>1938</v>
      </c>
      <c r="E431" t="s">
        <v>1977</v>
      </c>
      <c r="F431" t="s">
        <v>2062</v>
      </c>
      <c r="G431" t="s">
        <v>2263</v>
      </c>
      <c r="H431" t="s">
        <v>120</v>
      </c>
      <c r="I431" t="s">
        <v>3508</v>
      </c>
    </row>
    <row r="432" spans="1:9">
      <c r="A432" s="174" t="s">
        <v>3615</v>
      </c>
      <c r="B432" t="s">
        <v>1692</v>
      </c>
      <c r="C432" t="s">
        <v>2063</v>
      </c>
      <c r="D432" t="s">
        <v>2054</v>
      </c>
      <c r="E432" t="s">
        <v>2064</v>
      </c>
      <c r="G432" t="s">
        <v>2263</v>
      </c>
      <c r="H432" t="s">
        <v>120</v>
      </c>
      <c r="I432" t="s">
        <v>3508</v>
      </c>
    </row>
    <row r="433" spans="1:9">
      <c r="A433" s="174" t="s">
        <v>3615</v>
      </c>
      <c r="B433" t="s">
        <v>1692</v>
      </c>
      <c r="C433" t="s">
        <v>2065</v>
      </c>
      <c r="D433" t="s">
        <v>2054</v>
      </c>
      <c r="E433" t="s">
        <v>2066</v>
      </c>
      <c r="F433" t="s">
        <v>2067</v>
      </c>
      <c r="G433" t="s">
        <v>2263</v>
      </c>
      <c r="H433" t="s">
        <v>120</v>
      </c>
      <c r="I433" t="s">
        <v>3508</v>
      </c>
    </row>
    <row r="434" spans="1:9">
      <c r="A434" s="174" t="s">
        <v>3615</v>
      </c>
      <c r="B434" t="s">
        <v>1692</v>
      </c>
      <c r="C434" t="s">
        <v>2068</v>
      </c>
      <c r="D434" t="s">
        <v>2054</v>
      </c>
      <c r="E434" t="s">
        <v>2069</v>
      </c>
      <c r="G434" t="s">
        <v>2263</v>
      </c>
      <c r="H434" t="s">
        <v>120</v>
      </c>
      <c r="I434" t="s">
        <v>3508</v>
      </c>
    </row>
    <row r="435" spans="1:9">
      <c r="A435" s="174" t="s">
        <v>3615</v>
      </c>
      <c r="B435" t="s">
        <v>1694</v>
      </c>
      <c r="C435" t="s">
        <v>1943</v>
      </c>
      <c r="D435" t="s">
        <v>1886</v>
      </c>
      <c r="E435" t="s">
        <v>1944</v>
      </c>
      <c r="F435" t="s">
        <v>1945</v>
      </c>
      <c r="G435" t="s">
        <v>2263</v>
      </c>
      <c r="H435" t="s">
        <v>120</v>
      </c>
      <c r="I435" t="s">
        <v>3512</v>
      </c>
    </row>
    <row r="436" spans="1:9">
      <c r="A436" s="174" t="s">
        <v>3615</v>
      </c>
      <c r="B436" t="s">
        <v>1694</v>
      </c>
      <c r="C436" t="s">
        <v>2071</v>
      </c>
      <c r="D436" t="s">
        <v>1879</v>
      </c>
      <c r="E436" t="s">
        <v>2072</v>
      </c>
      <c r="F436" t="s">
        <v>2073</v>
      </c>
      <c r="G436" t="s">
        <v>2263</v>
      </c>
      <c r="H436" t="s">
        <v>120</v>
      </c>
      <c r="I436" t="s">
        <v>3512</v>
      </c>
    </row>
    <row r="437" spans="1:9">
      <c r="A437" s="174" t="s">
        <v>3615</v>
      </c>
      <c r="B437" t="s">
        <v>1694</v>
      </c>
      <c r="C437" t="s">
        <v>2074</v>
      </c>
      <c r="D437" t="s">
        <v>2075</v>
      </c>
      <c r="E437" t="s">
        <v>2076</v>
      </c>
      <c r="F437" t="s">
        <v>2077</v>
      </c>
      <c r="G437" t="s">
        <v>2263</v>
      </c>
      <c r="H437" t="s">
        <v>120</v>
      </c>
      <c r="I437" t="s">
        <v>3512</v>
      </c>
    </row>
    <row r="438" spans="1:9">
      <c r="A438" s="174" t="s">
        <v>3615</v>
      </c>
      <c r="B438" t="s">
        <v>1694</v>
      </c>
      <c r="C438" t="s">
        <v>2078</v>
      </c>
      <c r="D438" t="s">
        <v>1886</v>
      </c>
      <c r="E438" t="s">
        <v>120</v>
      </c>
      <c r="F438" t="s">
        <v>2079</v>
      </c>
      <c r="G438" t="s">
        <v>2263</v>
      </c>
      <c r="H438" t="s">
        <v>120</v>
      </c>
      <c r="I438" t="s">
        <v>3512</v>
      </c>
    </row>
    <row r="439" spans="1:9">
      <c r="A439" s="174" t="s">
        <v>3615</v>
      </c>
      <c r="B439" t="s">
        <v>1694</v>
      </c>
      <c r="C439" t="s">
        <v>1888</v>
      </c>
      <c r="E439" t="s">
        <v>1845</v>
      </c>
      <c r="G439" t="s">
        <v>2263</v>
      </c>
      <c r="H439" t="s">
        <v>1967</v>
      </c>
      <c r="I439" t="s">
        <v>3512</v>
      </c>
    </row>
    <row r="440" spans="1:9">
      <c r="A440" s="174" t="s">
        <v>3615</v>
      </c>
      <c r="B440" t="s">
        <v>1694</v>
      </c>
      <c r="C440" t="s">
        <v>2080</v>
      </c>
      <c r="E440" t="s">
        <v>120</v>
      </c>
      <c r="G440" t="s">
        <v>2263</v>
      </c>
      <c r="H440" t="s">
        <v>120</v>
      </c>
      <c r="I440" t="s">
        <v>3512</v>
      </c>
    </row>
    <row r="441" spans="1:9">
      <c r="A441" s="174" t="s">
        <v>3615</v>
      </c>
      <c r="B441" t="s">
        <v>1694</v>
      </c>
      <c r="C441" t="s">
        <v>2081</v>
      </c>
      <c r="D441" t="s">
        <v>1886</v>
      </c>
      <c r="E441" t="s">
        <v>2082</v>
      </c>
      <c r="F441" t="s">
        <v>2083</v>
      </c>
      <c r="G441" t="s">
        <v>2263</v>
      </c>
      <c r="H441" t="s">
        <v>2082</v>
      </c>
      <c r="I441" t="s">
        <v>3512</v>
      </c>
    </row>
    <row r="442" spans="1:9">
      <c r="A442" s="174" t="s">
        <v>3615</v>
      </c>
      <c r="B442" t="s">
        <v>3391</v>
      </c>
      <c r="C442" t="s">
        <v>1890</v>
      </c>
      <c r="E442" t="s">
        <v>1845</v>
      </c>
      <c r="F442" t="s">
        <v>1891</v>
      </c>
      <c r="G442" t="s">
        <v>2263</v>
      </c>
      <c r="H442" t="s">
        <v>1967</v>
      </c>
    </row>
    <row r="443" spans="1:9">
      <c r="A443" s="174" t="s">
        <v>3615</v>
      </c>
      <c r="B443" t="s">
        <v>3391</v>
      </c>
      <c r="C443" t="s">
        <v>2085</v>
      </c>
      <c r="D443" t="s">
        <v>2086</v>
      </c>
      <c r="E443" t="s">
        <v>2087</v>
      </c>
      <c r="F443" t="s">
        <v>1953</v>
      </c>
      <c r="G443" t="s">
        <v>2263</v>
      </c>
      <c r="H443" t="s">
        <v>120</v>
      </c>
    </row>
    <row r="444" spans="1:9">
      <c r="A444" s="174" t="s">
        <v>3615</v>
      </c>
      <c r="B444" t="s">
        <v>3391</v>
      </c>
      <c r="C444" t="s">
        <v>2088</v>
      </c>
      <c r="D444" t="s">
        <v>1948</v>
      </c>
      <c r="E444" t="s">
        <v>120</v>
      </c>
      <c r="F444" t="s">
        <v>2089</v>
      </c>
      <c r="G444" t="s">
        <v>2263</v>
      </c>
      <c r="H444" t="s">
        <v>120</v>
      </c>
    </row>
    <row r="445" spans="1:9">
      <c r="A445" s="174" t="s">
        <v>3615</v>
      </c>
      <c r="B445" t="s">
        <v>3391</v>
      </c>
      <c r="C445" t="s">
        <v>2090</v>
      </c>
      <c r="D445" t="s">
        <v>2086</v>
      </c>
      <c r="E445" t="s">
        <v>120</v>
      </c>
      <c r="F445" t="s">
        <v>2089</v>
      </c>
      <c r="G445" t="s">
        <v>2263</v>
      </c>
      <c r="H445" t="s">
        <v>120</v>
      </c>
    </row>
    <row r="446" spans="1:9">
      <c r="A446" s="174" t="s">
        <v>3615</v>
      </c>
      <c r="B446" t="s">
        <v>3391</v>
      </c>
      <c r="C446" t="s">
        <v>2091</v>
      </c>
      <c r="D446" t="s">
        <v>2092</v>
      </c>
      <c r="E446" t="s">
        <v>2006</v>
      </c>
      <c r="F446" t="s">
        <v>2093</v>
      </c>
      <c r="G446" t="s">
        <v>2263</v>
      </c>
      <c r="H446" t="s">
        <v>2006</v>
      </c>
    </row>
    <row r="447" spans="1:9">
      <c r="A447" s="174" t="s">
        <v>3615</v>
      </c>
      <c r="B447" t="s">
        <v>3391</v>
      </c>
      <c r="C447" t="s">
        <v>2094</v>
      </c>
      <c r="D447" t="s">
        <v>2095</v>
      </c>
      <c r="E447" t="s">
        <v>2059</v>
      </c>
      <c r="F447" t="s">
        <v>2096</v>
      </c>
      <c r="G447" t="s">
        <v>2263</v>
      </c>
      <c r="H447" t="s">
        <v>120</v>
      </c>
    </row>
    <row r="448" spans="1:9">
      <c r="A448" s="174" t="s">
        <v>3616</v>
      </c>
      <c r="B448" t="s">
        <v>1670</v>
      </c>
      <c r="C448" t="s">
        <v>1831</v>
      </c>
      <c r="D448" t="s">
        <v>1832</v>
      </c>
      <c r="E448" t="s">
        <v>1833</v>
      </c>
      <c r="F448" t="s">
        <v>1836</v>
      </c>
      <c r="G448" t="s">
        <v>2263</v>
      </c>
      <c r="H448" t="s">
        <v>1835</v>
      </c>
      <c r="I448" t="s">
        <v>3472</v>
      </c>
    </row>
    <row r="449" spans="1:9">
      <c r="A449" s="174" t="s">
        <v>3616</v>
      </c>
      <c r="B449" t="s">
        <v>1670</v>
      </c>
      <c r="C449" t="s">
        <v>1897</v>
      </c>
      <c r="E449" t="s">
        <v>1396</v>
      </c>
      <c r="G449" t="s">
        <v>2263</v>
      </c>
      <c r="H449" t="s">
        <v>1396</v>
      </c>
      <c r="I449" t="s">
        <v>3472</v>
      </c>
    </row>
    <row r="450" spans="1:9">
      <c r="A450" s="174" t="s">
        <v>3616</v>
      </c>
      <c r="B450" t="s">
        <v>1670</v>
      </c>
      <c r="C450" t="s">
        <v>1898</v>
      </c>
      <c r="E450" t="s">
        <v>1899</v>
      </c>
      <c r="G450" t="s">
        <v>2263</v>
      </c>
      <c r="H450" t="s">
        <v>1396</v>
      </c>
      <c r="I450" t="s">
        <v>3472</v>
      </c>
    </row>
    <row r="451" spans="1:9">
      <c r="A451" s="174" t="s">
        <v>3616</v>
      </c>
      <c r="B451" t="s">
        <v>1670</v>
      </c>
      <c r="C451" t="s">
        <v>1837</v>
      </c>
      <c r="D451" t="s">
        <v>1838</v>
      </c>
      <c r="E451" t="s">
        <v>1833</v>
      </c>
      <c r="G451" t="s">
        <v>2263</v>
      </c>
      <c r="H451" t="s">
        <v>1835</v>
      </c>
      <c r="I451" t="s">
        <v>3472</v>
      </c>
    </row>
    <row r="452" spans="1:9">
      <c r="A452" s="174" t="s">
        <v>3616</v>
      </c>
      <c r="B452" t="s">
        <v>1670</v>
      </c>
      <c r="C452" t="s">
        <v>1840</v>
      </c>
      <c r="D452" t="s">
        <v>1838</v>
      </c>
      <c r="E452" t="s">
        <v>1833</v>
      </c>
      <c r="G452" t="s">
        <v>2263</v>
      </c>
      <c r="H452" t="s">
        <v>1835</v>
      </c>
      <c r="I452" t="s">
        <v>3472</v>
      </c>
    </row>
    <row r="453" spans="1:9">
      <c r="A453" s="174" t="s">
        <v>3616</v>
      </c>
      <c r="B453" t="s">
        <v>1670</v>
      </c>
      <c r="C453" t="s">
        <v>1841</v>
      </c>
      <c r="D453" t="s">
        <v>1842</v>
      </c>
      <c r="E453" t="s">
        <v>1833</v>
      </c>
      <c r="G453" t="s">
        <v>2263</v>
      </c>
      <c r="H453" t="s">
        <v>1835</v>
      </c>
      <c r="I453" t="s">
        <v>3472</v>
      </c>
    </row>
    <row r="454" spans="1:9">
      <c r="A454" s="174" t="s">
        <v>3616</v>
      </c>
      <c r="B454" t="s">
        <v>1672</v>
      </c>
      <c r="C454" t="s">
        <v>1844</v>
      </c>
      <c r="E454" t="s">
        <v>1845</v>
      </c>
      <c r="F454" t="s">
        <v>1847</v>
      </c>
      <c r="G454" t="s">
        <v>2263</v>
      </c>
      <c r="H454" t="s">
        <v>1846</v>
      </c>
      <c r="I454" t="s">
        <v>3476</v>
      </c>
    </row>
    <row r="455" spans="1:9">
      <c r="A455" s="174" t="s">
        <v>3616</v>
      </c>
      <c r="B455" t="s">
        <v>3161</v>
      </c>
      <c r="C455" t="s">
        <v>1974</v>
      </c>
      <c r="D455" t="s">
        <v>1973</v>
      </c>
      <c r="E455" t="s">
        <v>1975</v>
      </c>
      <c r="G455" t="s">
        <v>2263</v>
      </c>
      <c r="H455" t="s">
        <v>2292</v>
      </c>
      <c r="I455" t="s">
        <v>3480</v>
      </c>
    </row>
    <row r="456" spans="1:9">
      <c r="A456" s="174" t="s">
        <v>3616</v>
      </c>
      <c r="B456" t="s">
        <v>1677</v>
      </c>
      <c r="C456" t="s">
        <v>2103</v>
      </c>
      <c r="D456" t="s">
        <v>1879</v>
      </c>
      <c r="E456" t="s">
        <v>2104</v>
      </c>
      <c r="G456" t="s">
        <v>2263</v>
      </c>
      <c r="H456" t="s">
        <v>2101</v>
      </c>
      <c r="I456" t="s">
        <v>3484</v>
      </c>
    </row>
    <row r="457" spans="1:9">
      <c r="A457" s="174" t="s">
        <v>3616</v>
      </c>
      <c r="B457" t="s">
        <v>1677</v>
      </c>
      <c r="C457" t="s">
        <v>1908</v>
      </c>
      <c r="D457" t="s">
        <v>1906</v>
      </c>
      <c r="E457" t="s">
        <v>1909</v>
      </c>
      <c r="F457" t="s">
        <v>1910</v>
      </c>
      <c r="G457" t="s">
        <v>2263</v>
      </c>
      <c r="H457" t="s">
        <v>2101</v>
      </c>
      <c r="I457" t="s">
        <v>3484</v>
      </c>
    </row>
    <row r="458" spans="1:9">
      <c r="A458" s="174" t="s">
        <v>3616</v>
      </c>
      <c r="B458" t="s">
        <v>1679</v>
      </c>
      <c r="C458" t="s">
        <v>1849</v>
      </c>
      <c r="D458" t="s">
        <v>1850</v>
      </c>
      <c r="E458" t="s">
        <v>1851</v>
      </c>
      <c r="G458" t="s">
        <v>2263</v>
      </c>
      <c r="H458" t="s">
        <v>1846</v>
      </c>
      <c r="I458" t="s">
        <v>3488</v>
      </c>
    </row>
    <row r="459" spans="1:9">
      <c r="A459" s="174" t="s">
        <v>3616</v>
      </c>
      <c r="B459" t="s">
        <v>1679</v>
      </c>
      <c r="C459" t="s">
        <v>1852</v>
      </c>
      <c r="D459" t="s">
        <v>1850</v>
      </c>
      <c r="E459" t="s">
        <v>1845</v>
      </c>
      <c r="G459" t="s">
        <v>2263</v>
      </c>
      <c r="H459" t="s">
        <v>1846</v>
      </c>
      <c r="I459" t="s">
        <v>3488</v>
      </c>
    </row>
    <row r="460" spans="1:9">
      <c r="A460" s="174" t="s">
        <v>3616</v>
      </c>
      <c r="B460" t="s">
        <v>1679</v>
      </c>
      <c r="C460" t="s">
        <v>1853</v>
      </c>
      <c r="D460" t="s">
        <v>1850</v>
      </c>
      <c r="E460" t="s">
        <v>1845</v>
      </c>
      <c r="G460" t="s">
        <v>2263</v>
      </c>
      <c r="H460" t="s">
        <v>1846</v>
      </c>
      <c r="I460" t="s">
        <v>3488</v>
      </c>
    </row>
    <row r="461" spans="1:9">
      <c r="A461" s="174" t="s">
        <v>3616</v>
      </c>
      <c r="B461" t="s">
        <v>1679</v>
      </c>
      <c r="C461" t="s">
        <v>1854</v>
      </c>
      <c r="D461" t="s">
        <v>1855</v>
      </c>
      <c r="E461" t="s">
        <v>1845</v>
      </c>
      <c r="G461" t="s">
        <v>2263</v>
      </c>
      <c r="H461" t="s">
        <v>1846</v>
      </c>
      <c r="I461" t="s">
        <v>3488</v>
      </c>
    </row>
    <row r="462" spans="1:9">
      <c r="A462" s="174" t="s">
        <v>3616</v>
      </c>
      <c r="B462" t="s">
        <v>1679</v>
      </c>
      <c r="C462" t="s">
        <v>1856</v>
      </c>
      <c r="E462" t="s">
        <v>1845</v>
      </c>
      <c r="G462" t="s">
        <v>2263</v>
      </c>
      <c r="H462" t="s">
        <v>1846</v>
      </c>
      <c r="I462" t="s">
        <v>3488</v>
      </c>
    </row>
    <row r="463" spans="1:9">
      <c r="A463" s="174" t="s">
        <v>3616</v>
      </c>
      <c r="B463" t="s">
        <v>1679</v>
      </c>
      <c r="C463" t="s">
        <v>1857</v>
      </c>
      <c r="E463" t="s">
        <v>1845</v>
      </c>
      <c r="G463" t="s">
        <v>2263</v>
      </c>
      <c r="H463" t="s">
        <v>1846</v>
      </c>
      <c r="I463" t="s">
        <v>3488</v>
      </c>
    </row>
    <row r="464" spans="1:9">
      <c r="A464" s="174" t="s">
        <v>3616</v>
      </c>
      <c r="B464" t="s">
        <v>1679</v>
      </c>
      <c r="C464" t="s">
        <v>1858</v>
      </c>
      <c r="E464" t="s">
        <v>1845</v>
      </c>
      <c r="G464" t="s">
        <v>2263</v>
      </c>
      <c r="H464" t="s">
        <v>1846</v>
      </c>
      <c r="I464" t="s">
        <v>3488</v>
      </c>
    </row>
    <row r="465" spans="1:9">
      <c r="A465" s="174" t="s">
        <v>3616</v>
      </c>
      <c r="B465" t="s">
        <v>1680</v>
      </c>
      <c r="C465" t="s">
        <v>1863</v>
      </c>
      <c r="E465" t="s">
        <v>1845</v>
      </c>
      <c r="G465" t="s">
        <v>2263</v>
      </c>
      <c r="H465" t="s">
        <v>1846</v>
      </c>
      <c r="I465" t="s">
        <v>3490</v>
      </c>
    </row>
    <row r="466" spans="1:9">
      <c r="A466" s="174" t="s">
        <v>3616</v>
      </c>
      <c r="B466" t="s">
        <v>1680</v>
      </c>
      <c r="C466" t="s">
        <v>1864</v>
      </c>
      <c r="E466" t="s">
        <v>1845</v>
      </c>
      <c r="G466" t="s">
        <v>2263</v>
      </c>
      <c r="H466" t="s">
        <v>1846</v>
      </c>
      <c r="I466" t="s">
        <v>3490</v>
      </c>
    </row>
    <row r="467" spans="1:9">
      <c r="A467" s="174" t="s">
        <v>3616</v>
      </c>
      <c r="B467" t="s">
        <v>1682</v>
      </c>
      <c r="C467" t="s">
        <v>1866</v>
      </c>
      <c r="E467" t="s">
        <v>1845</v>
      </c>
      <c r="G467" t="s">
        <v>2263</v>
      </c>
      <c r="H467" t="s">
        <v>1846</v>
      </c>
      <c r="I467" t="s">
        <v>3492</v>
      </c>
    </row>
    <row r="468" spans="1:9">
      <c r="A468" s="174" t="s">
        <v>3616</v>
      </c>
      <c r="B468" t="s">
        <v>1685</v>
      </c>
      <c r="C468" t="s">
        <v>1868</v>
      </c>
      <c r="D468" t="s">
        <v>1869</v>
      </c>
      <c r="E468" t="s">
        <v>1833</v>
      </c>
      <c r="F468" t="s">
        <v>1870</v>
      </c>
      <c r="G468" t="s">
        <v>2263</v>
      </c>
      <c r="H468" t="s">
        <v>1835</v>
      </c>
      <c r="I468" t="s">
        <v>3500</v>
      </c>
    </row>
    <row r="469" spans="1:9">
      <c r="A469" s="174" t="s">
        <v>3616</v>
      </c>
      <c r="B469" t="s">
        <v>1685</v>
      </c>
      <c r="C469" t="s">
        <v>1871</v>
      </c>
      <c r="D469" t="s">
        <v>1872</v>
      </c>
      <c r="E469" t="s">
        <v>1833</v>
      </c>
      <c r="F469" t="s">
        <v>1873</v>
      </c>
      <c r="G469" t="s">
        <v>2263</v>
      </c>
      <c r="H469" t="s">
        <v>1835</v>
      </c>
      <c r="I469" t="s">
        <v>3500</v>
      </c>
    </row>
    <row r="470" spans="1:9">
      <c r="A470" s="174" t="s">
        <v>3616</v>
      </c>
      <c r="B470" t="s">
        <v>1685</v>
      </c>
      <c r="C470" t="s">
        <v>1874</v>
      </c>
      <c r="E470" t="s">
        <v>1845</v>
      </c>
      <c r="G470" t="s">
        <v>2263</v>
      </c>
      <c r="H470" t="s">
        <v>1846</v>
      </c>
      <c r="I470" t="s">
        <v>3500</v>
      </c>
    </row>
    <row r="471" spans="1:9">
      <c r="A471" s="174" t="s">
        <v>3616</v>
      </c>
      <c r="B471" t="s">
        <v>1689</v>
      </c>
      <c r="C471" t="s">
        <v>1929</v>
      </c>
      <c r="D471" t="s">
        <v>1923</v>
      </c>
      <c r="E471" t="s">
        <v>1930</v>
      </c>
      <c r="F471" t="s">
        <v>1932</v>
      </c>
      <c r="G471" t="s">
        <v>2263</v>
      </c>
      <c r="H471" t="s">
        <v>2293</v>
      </c>
      <c r="I471" t="s">
        <v>3504</v>
      </c>
    </row>
    <row r="472" spans="1:9">
      <c r="A472" s="174" t="s">
        <v>3616</v>
      </c>
      <c r="B472" t="s">
        <v>1689</v>
      </c>
      <c r="C472" t="s">
        <v>1876</v>
      </c>
      <c r="E472" t="s">
        <v>1833</v>
      </c>
      <c r="F472" t="s">
        <v>1877</v>
      </c>
      <c r="G472" t="s">
        <v>2263</v>
      </c>
      <c r="H472" t="s">
        <v>1835</v>
      </c>
      <c r="I472" t="s">
        <v>3504</v>
      </c>
    </row>
    <row r="473" spans="1:9">
      <c r="A473" s="174" t="s">
        <v>3616</v>
      </c>
      <c r="B473" t="s">
        <v>1689</v>
      </c>
      <c r="C473" t="s">
        <v>1878</v>
      </c>
      <c r="D473" t="s">
        <v>1879</v>
      </c>
      <c r="E473" t="s">
        <v>1880</v>
      </c>
      <c r="G473" t="s">
        <v>2263</v>
      </c>
      <c r="H473" t="s">
        <v>1881</v>
      </c>
      <c r="I473" t="s">
        <v>3504</v>
      </c>
    </row>
    <row r="474" spans="1:9">
      <c r="A474" s="174" t="s">
        <v>3616</v>
      </c>
      <c r="B474" t="s">
        <v>1692</v>
      </c>
      <c r="C474" t="s">
        <v>2057</v>
      </c>
      <c r="D474" t="s">
        <v>2058</v>
      </c>
      <c r="E474" t="s">
        <v>2059</v>
      </c>
      <c r="G474" t="s">
        <v>2263</v>
      </c>
      <c r="H474" t="s">
        <v>2101</v>
      </c>
      <c r="I474" t="s">
        <v>3508</v>
      </c>
    </row>
    <row r="475" spans="1:9">
      <c r="A475" s="174" t="s">
        <v>3616</v>
      </c>
      <c r="B475" t="s">
        <v>1692</v>
      </c>
      <c r="C475" t="s">
        <v>1937</v>
      </c>
      <c r="D475" t="s">
        <v>1938</v>
      </c>
      <c r="E475" t="s">
        <v>1939</v>
      </c>
      <c r="F475" t="s">
        <v>1941</v>
      </c>
      <c r="G475" t="s">
        <v>2263</v>
      </c>
      <c r="H475" t="s">
        <v>2294</v>
      </c>
      <c r="I475" t="s">
        <v>3508</v>
      </c>
    </row>
    <row r="476" spans="1:9">
      <c r="A476" s="174" t="s">
        <v>3616</v>
      </c>
      <c r="B476" t="s">
        <v>1694</v>
      </c>
      <c r="C476" t="s">
        <v>1883</v>
      </c>
      <c r="E476" t="s">
        <v>1833</v>
      </c>
      <c r="F476" t="s">
        <v>1884</v>
      </c>
      <c r="G476" t="s">
        <v>2263</v>
      </c>
      <c r="H476" t="s">
        <v>1835</v>
      </c>
      <c r="I476" t="s">
        <v>3512</v>
      </c>
    </row>
    <row r="477" spans="1:9">
      <c r="A477" s="174" t="s">
        <v>3616</v>
      </c>
      <c r="B477" t="s">
        <v>1694</v>
      </c>
      <c r="C477" t="s">
        <v>1885</v>
      </c>
      <c r="D477" t="s">
        <v>1886</v>
      </c>
      <c r="E477" t="s">
        <v>1833</v>
      </c>
      <c r="F477" t="s">
        <v>1887</v>
      </c>
      <c r="G477" t="s">
        <v>2263</v>
      </c>
      <c r="H477" t="s">
        <v>1835</v>
      </c>
      <c r="I477" t="s">
        <v>3512</v>
      </c>
    </row>
    <row r="478" spans="1:9">
      <c r="A478" s="174" t="s">
        <v>3616</v>
      </c>
      <c r="B478" t="s">
        <v>1694</v>
      </c>
      <c r="C478" t="s">
        <v>1888</v>
      </c>
      <c r="E478" t="s">
        <v>1845</v>
      </c>
      <c r="G478" t="s">
        <v>2263</v>
      </c>
      <c r="H478" t="s">
        <v>1846</v>
      </c>
      <c r="I478" t="s">
        <v>3512</v>
      </c>
    </row>
    <row r="479" spans="1:9">
      <c r="A479" s="174" t="s">
        <v>3616</v>
      </c>
      <c r="B479" t="s">
        <v>3391</v>
      </c>
      <c r="C479" t="s">
        <v>1890</v>
      </c>
      <c r="E479" t="s">
        <v>1845</v>
      </c>
      <c r="F479" t="s">
        <v>1891</v>
      </c>
      <c r="G479" t="s">
        <v>2263</v>
      </c>
      <c r="H479" t="s">
        <v>1846</v>
      </c>
    </row>
    <row r="480" spans="1:9">
      <c r="A480" s="174" t="s">
        <v>3616</v>
      </c>
      <c r="B480" t="s">
        <v>3391</v>
      </c>
      <c r="C480" t="s">
        <v>2094</v>
      </c>
      <c r="D480" t="s">
        <v>2095</v>
      </c>
      <c r="E480" t="s">
        <v>2059</v>
      </c>
      <c r="F480" t="s">
        <v>2096</v>
      </c>
      <c r="G480" t="s">
        <v>2263</v>
      </c>
      <c r="H480" t="s">
        <v>2101</v>
      </c>
    </row>
    <row r="481" spans="1:9">
      <c r="A481" s="174" t="s">
        <v>3616</v>
      </c>
      <c r="B481" t="s">
        <v>3391</v>
      </c>
      <c r="C481" t="s">
        <v>2115</v>
      </c>
      <c r="D481" t="s">
        <v>1951</v>
      </c>
      <c r="E481" t="s">
        <v>2101</v>
      </c>
      <c r="F481" t="s">
        <v>1891</v>
      </c>
      <c r="G481" t="s">
        <v>2263</v>
      </c>
      <c r="H481" t="s">
        <v>2101</v>
      </c>
    </row>
    <row r="482" spans="1:9">
      <c r="A482" s="174" t="s">
        <v>3617</v>
      </c>
      <c r="B482" t="s">
        <v>1670</v>
      </c>
      <c r="C482" t="s">
        <v>1831</v>
      </c>
      <c r="D482" t="s">
        <v>1832</v>
      </c>
      <c r="E482" t="s">
        <v>1833</v>
      </c>
      <c r="F482" t="s">
        <v>1836</v>
      </c>
      <c r="G482" t="s">
        <v>2263</v>
      </c>
      <c r="H482" t="s">
        <v>1835</v>
      </c>
      <c r="I482" t="s">
        <v>3472</v>
      </c>
    </row>
    <row r="483" spans="1:9">
      <c r="A483" s="174" t="s">
        <v>3617</v>
      </c>
      <c r="B483" t="s">
        <v>1670</v>
      </c>
      <c r="C483" t="s">
        <v>1893</v>
      </c>
      <c r="D483" t="s">
        <v>1894</v>
      </c>
      <c r="E483" t="s">
        <v>1565</v>
      </c>
      <c r="F483" t="s">
        <v>1896</v>
      </c>
      <c r="G483" t="s">
        <v>2263</v>
      </c>
      <c r="H483" t="s">
        <v>120</v>
      </c>
      <c r="I483" t="s">
        <v>3472</v>
      </c>
    </row>
    <row r="484" spans="1:9">
      <c r="A484" s="174" t="s">
        <v>3617</v>
      </c>
      <c r="B484" t="s">
        <v>1670</v>
      </c>
      <c r="C484" t="s">
        <v>1897</v>
      </c>
      <c r="E484" t="s">
        <v>1396</v>
      </c>
      <c r="G484" t="s">
        <v>2263</v>
      </c>
      <c r="H484" t="s">
        <v>1396</v>
      </c>
      <c r="I484" t="s">
        <v>3472</v>
      </c>
    </row>
    <row r="485" spans="1:9">
      <c r="A485" s="174" t="s">
        <v>3617</v>
      </c>
      <c r="B485" t="s">
        <v>1670</v>
      </c>
      <c r="C485" t="s">
        <v>1898</v>
      </c>
      <c r="E485" t="s">
        <v>1899</v>
      </c>
      <c r="G485" t="s">
        <v>2263</v>
      </c>
      <c r="H485" t="s">
        <v>2161</v>
      </c>
      <c r="I485" t="s">
        <v>3472</v>
      </c>
    </row>
    <row r="486" spans="1:9">
      <c r="A486" s="174" t="s">
        <v>3617</v>
      </c>
      <c r="B486" t="s">
        <v>1670</v>
      </c>
      <c r="C486" t="s">
        <v>1957</v>
      </c>
      <c r="D486" t="s">
        <v>1832</v>
      </c>
      <c r="E486" t="s">
        <v>120</v>
      </c>
      <c r="G486" t="s">
        <v>2263</v>
      </c>
      <c r="H486" t="s">
        <v>120</v>
      </c>
      <c r="I486" t="s">
        <v>3472</v>
      </c>
    </row>
    <row r="487" spans="1:9">
      <c r="A487" s="174" t="s">
        <v>3617</v>
      </c>
      <c r="B487" t="s">
        <v>1670</v>
      </c>
      <c r="C487" t="s">
        <v>1958</v>
      </c>
      <c r="D487" t="s">
        <v>1842</v>
      </c>
      <c r="E487" t="s">
        <v>120</v>
      </c>
      <c r="F487" t="s">
        <v>1959</v>
      </c>
      <c r="G487" t="s">
        <v>2263</v>
      </c>
      <c r="H487" t="s">
        <v>120</v>
      </c>
      <c r="I487" t="s">
        <v>3472</v>
      </c>
    </row>
    <row r="488" spans="1:9">
      <c r="A488" s="174" t="s">
        <v>3617</v>
      </c>
      <c r="B488" t="s">
        <v>1670</v>
      </c>
      <c r="C488" t="s">
        <v>1960</v>
      </c>
      <c r="E488" t="s">
        <v>120</v>
      </c>
      <c r="G488" t="s">
        <v>2263</v>
      </c>
      <c r="H488" t="s">
        <v>120</v>
      </c>
      <c r="I488" t="s">
        <v>3472</v>
      </c>
    </row>
    <row r="489" spans="1:9">
      <c r="A489" s="174" t="s">
        <v>3617</v>
      </c>
      <c r="B489" t="s">
        <v>1670</v>
      </c>
      <c r="C489" t="s">
        <v>1837</v>
      </c>
      <c r="D489" t="s">
        <v>1838</v>
      </c>
      <c r="E489" t="s">
        <v>1833</v>
      </c>
      <c r="G489" t="s">
        <v>2263</v>
      </c>
      <c r="H489" t="s">
        <v>1835</v>
      </c>
      <c r="I489" t="s">
        <v>3472</v>
      </c>
    </row>
    <row r="490" spans="1:9">
      <c r="A490" s="174" t="s">
        <v>3617</v>
      </c>
      <c r="B490" t="s">
        <v>1670</v>
      </c>
      <c r="C490" t="s">
        <v>1840</v>
      </c>
      <c r="D490" t="s">
        <v>1838</v>
      </c>
      <c r="E490" t="s">
        <v>1833</v>
      </c>
      <c r="G490" t="s">
        <v>2263</v>
      </c>
      <c r="H490" t="s">
        <v>1835</v>
      </c>
      <c r="I490" t="s">
        <v>3472</v>
      </c>
    </row>
    <row r="491" spans="1:9">
      <c r="A491" s="174" t="s">
        <v>3617</v>
      </c>
      <c r="B491" t="s">
        <v>1670</v>
      </c>
      <c r="C491" t="s">
        <v>1841</v>
      </c>
      <c r="D491" t="s">
        <v>1842</v>
      </c>
      <c r="E491" t="s">
        <v>1833</v>
      </c>
      <c r="G491" t="s">
        <v>2263</v>
      </c>
      <c r="H491" t="s">
        <v>1835</v>
      </c>
      <c r="I491" t="s">
        <v>3472</v>
      </c>
    </row>
    <row r="492" spans="1:9">
      <c r="A492" s="174" t="s">
        <v>3617</v>
      </c>
      <c r="B492" t="s">
        <v>1672</v>
      </c>
      <c r="C492" t="s">
        <v>1962</v>
      </c>
      <c r="D492" t="s">
        <v>1850</v>
      </c>
      <c r="E492" t="s">
        <v>120</v>
      </c>
      <c r="G492" t="s">
        <v>2263</v>
      </c>
      <c r="H492" t="s">
        <v>120</v>
      </c>
      <c r="I492" t="s">
        <v>3476</v>
      </c>
    </row>
    <row r="493" spans="1:9">
      <c r="A493" s="174" t="s">
        <v>3617</v>
      </c>
      <c r="B493" t="s">
        <v>1672</v>
      </c>
      <c r="C493" t="s">
        <v>1963</v>
      </c>
      <c r="D493" t="s">
        <v>1964</v>
      </c>
      <c r="E493" t="s">
        <v>120</v>
      </c>
      <c r="F493" t="s">
        <v>1965</v>
      </c>
      <c r="G493" t="s">
        <v>2263</v>
      </c>
      <c r="H493" t="s">
        <v>120</v>
      </c>
      <c r="I493" t="s">
        <v>3476</v>
      </c>
    </row>
    <row r="494" spans="1:9">
      <c r="A494" s="174" t="s">
        <v>3617</v>
      </c>
      <c r="B494" t="s">
        <v>1672</v>
      </c>
      <c r="C494" t="s">
        <v>1966</v>
      </c>
      <c r="D494" t="s">
        <v>1964</v>
      </c>
      <c r="E494" t="s">
        <v>120</v>
      </c>
      <c r="G494" t="s">
        <v>2263</v>
      </c>
      <c r="H494" t="s">
        <v>120</v>
      </c>
      <c r="I494" t="s">
        <v>3476</v>
      </c>
    </row>
    <row r="495" spans="1:9">
      <c r="A495" s="174" t="s">
        <v>3617</v>
      </c>
      <c r="B495" t="s">
        <v>1672</v>
      </c>
      <c r="C495" t="s">
        <v>1844</v>
      </c>
      <c r="E495" t="s">
        <v>1845</v>
      </c>
      <c r="F495" t="s">
        <v>1847</v>
      </c>
      <c r="G495" t="s">
        <v>2263</v>
      </c>
      <c r="H495" t="s">
        <v>2212</v>
      </c>
      <c r="I495" t="s">
        <v>3476</v>
      </c>
    </row>
    <row r="496" spans="1:9">
      <c r="A496" s="174" t="s">
        <v>3617</v>
      </c>
      <c r="B496" t="s">
        <v>1672</v>
      </c>
      <c r="C496" t="s">
        <v>1968</v>
      </c>
      <c r="D496" t="s">
        <v>1969</v>
      </c>
      <c r="E496" t="s">
        <v>120</v>
      </c>
      <c r="F496" t="s">
        <v>1970</v>
      </c>
      <c r="G496" t="s">
        <v>2263</v>
      </c>
      <c r="H496" t="s">
        <v>120</v>
      </c>
      <c r="I496" t="s">
        <v>3476</v>
      </c>
    </row>
    <row r="497" spans="1:9">
      <c r="A497" s="174" t="s">
        <v>3617</v>
      </c>
      <c r="B497" t="s">
        <v>3161</v>
      </c>
      <c r="C497" t="s">
        <v>1972</v>
      </c>
      <c r="D497" t="s">
        <v>1973</v>
      </c>
      <c r="E497" t="s">
        <v>120</v>
      </c>
      <c r="G497" t="s">
        <v>2263</v>
      </c>
      <c r="H497" t="s">
        <v>120</v>
      </c>
      <c r="I497" t="s">
        <v>3480</v>
      </c>
    </row>
    <row r="498" spans="1:9">
      <c r="A498" s="174" t="s">
        <v>3617</v>
      </c>
      <c r="B498" t="s">
        <v>3161</v>
      </c>
      <c r="C498" t="s">
        <v>1974</v>
      </c>
      <c r="D498" t="s">
        <v>1973</v>
      </c>
      <c r="E498" t="s">
        <v>1975</v>
      </c>
      <c r="G498" t="s">
        <v>2263</v>
      </c>
      <c r="H498" t="s">
        <v>2214</v>
      </c>
      <c r="I498" t="s">
        <v>3480</v>
      </c>
    </row>
    <row r="499" spans="1:9">
      <c r="A499" s="174" t="s">
        <v>3617</v>
      </c>
      <c r="B499" t="s">
        <v>3161</v>
      </c>
      <c r="C499" t="s">
        <v>1976</v>
      </c>
      <c r="D499" t="s">
        <v>1973</v>
      </c>
      <c r="E499" t="s">
        <v>1977</v>
      </c>
      <c r="F499" t="s">
        <v>1978</v>
      </c>
      <c r="G499" t="s">
        <v>2263</v>
      </c>
      <c r="H499" t="s">
        <v>120</v>
      </c>
      <c r="I499" t="s">
        <v>3480</v>
      </c>
    </row>
    <row r="500" spans="1:9">
      <c r="A500" s="174" t="s">
        <v>3617</v>
      </c>
      <c r="B500" t="s">
        <v>3161</v>
      </c>
      <c r="C500" t="s">
        <v>1979</v>
      </c>
      <c r="D500" t="s">
        <v>1973</v>
      </c>
      <c r="E500" t="s">
        <v>120</v>
      </c>
      <c r="G500" t="s">
        <v>2263</v>
      </c>
      <c r="H500" t="s">
        <v>120</v>
      </c>
      <c r="I500" t="s">
        <v>3480</v>
      </c>
    </row>
    <row r="501" spans="1:9">
      <c r="A501" s="174" t="s">
        <v>3617</v>
      </c>
      <c r="B501" t="s">
        <v>1677</v>
      </c>
      <c r="C501" t="s">
        <v>1981</v>
      </c>
      <c r="D501" t="s">
        <v>1982</v>
      </c>
      <c r="E501" t="s">
        <v>1983</v>
      </c>
      <c r="G501" t="s">
        <v>2263</v>
      </c>
      <c r="H501" t="s">
        <v>120</v>
      </c>
      <c r="I501" t="s">
        <v>3484</v>
      </c>
    </row>
    <row r="502" spans="1:9">
      <c r="A502" s="174" t="s">
        <v>3617</v>
      </c>
      <c r="B502" t="s">
        <v>1677</v>
      </c>
      <c r="C502" t="s">
        <v>1984</v>
      </c>
      <c r="D502" t="s">
        <v>1906</v>
      </c>
      <c r="E502" t="s">
        <v>120</v>
      </c>
      <c r="G502" t="s">
        <v>2263</v>
      </c>
      <c r="H502" t="s">
        <v>120</v>
      </c>
      <c r="I502" t="s">
        <v>3484</v>
      </c>
    </row>
    <row r="503" spans="1:9">
      <c r="A503" s="174" t="s">
        <v>3617</v>
      </c>
      <c r="B503" t="s">
        <v>1677</v>
      </c>
      <c r="C503" t="s">
        <v>1985</v>
      </c>
      <c r="D503" t="s">
        <v>1982</v>
      </c>
      <c r="E503" t="s">
        <v>1986</v>
      </c>
      <c r="G503" t="s">
        <v>2263</v>
      </c>
      <c r="H503" t="s">
        <v>120</v>
      </c>
      <c r="I503" t="s">
        <v>3484</v>
      </c>
    </row>
    <row r="504" spans="1:9">
      <c r="A504" s="174" t="s">
        <v>3617</v>
      </c>
      <c r="B504" t="s">
        <v>1677</v>
      </c>
      <c r="C504" t="s">
        <v>1908</v>
      </c>
      <c r="D504" t="s">
        <v>1906</v>
      </c>
      <c r="E504" t="s">
        <v>1909</v>
      </c>
      <c r="F504" t="s">
        <v>1910</v>
      </c>
      <c r="G504" t="s">
        <v>2263</v>
      </c>
      <c r="H504" t="s">
        <v>120</v>
      </c>
      <c r="I504" t="s">
        <v>3484</v>
      </c>
    </row>
    <row r="505" spans="1:9">
      <c r="A505" s="174" t="s">
        <v>3617</v>
      </c>
      <c r="B505" t="s">
        <v>1677</v>
      </c>
      <c r="C505" t="s">
        <v>1987</v>
      </c>
      <c r="D505" t="s">
        <v>1988</v>
      </c>
      <c r="E505" t="s">
        <v>120</v>
      </c>
      <c r="F505" t="s">
        <v>1989</v>
      </c>
      <c r="G505" t="s">
        <v>2263</v>
      </c>
      <c r="H505" t="s">
        <v>120</v>
      </c>
      <c r="I505" t="s">
        <v>3484</v>
      </c>
    </row>
    <row r="506" spans="1:9">
      <c r="A506" s="174" t="s">
        <v>3617</v>
      </c>
      <c r="B506" t="s">
        <v>1677</v>
      </c>
      <c r="C506" t="s">
        <v>1990</v>
      </c>
      <c r="D506" t="s">
        <v>1988</v>
      </c>
      <c r="E506" t="s">
        <v>120</v>
      </c>
      <c r="G506" t="s">
        <v>2263</v>
      </c>
      <c r="H506" t="s">
        <v>120</v>
      </c>
      <c r="I506" t="s">
        <v>3484</v>
      </c>
    </row>
    <row r="507" spans="1:9">
      <c r="A507" s="174" t="s">
        <v>3617</v>
      </c>
      <c r="B507" t="s">
        <v>1679</v>
      </c>
      <c r="C507" t="s">
        <v>1992</v>
      </c>
      <c r="D507" t="s">
        <v>1993</v>
      </c>
      <c r="E507" t="s">
        <v>120</v>
      </c>
      <c r="F507" t="s">
        <v>1994</v>
      </c>
      <c r="G507" t="s">
        <v>2263</v>
      </c>
      <c r="H507" t="s">
        <v>120</v>
      </c>
      <c r="I507" t="s">
        <v>3488</v>
      </c>
    </row>
    <row r="508" spans="1:9">
      <c r="A508" s="174" t="s">
        <v>3617</v>
      </c>
      <c r="B508" t="s">
        <v>1679</v>
      </c>
      <c r="C508" t="s">
        <v>1849</v>
      </c>
      <c r="D508" t="s">
        <v>1850</v>
      </c>
      <c r="E508" t="s">
        <v>1851</v>
      </c>
      <c r="G508" t="s">
        <v>2263</v>
      </c>
      <c r="H508" t="s">
        <v>2212</v>
      </c>
      <c r="I508" t="s">
        <v>3488</v>
      </c>
    </row>
    <row r="509" spans="1:9">
      <c r="A509" s="174" t="s">
        <v>3617</v>
      </c>
      <c r="B509" t="s">
        <v>1679</v>
      </c>
      <c r="C509" t="s">
        <v>1852</v>
      </c>
      <c r="D509" t="s">
        <v>1850</v>
      </c>
      <c r="E509" t="s">
        <v>1845</v>
      </c>
      <c r="G509" t="s">
        <v>2263</v>
      </c>
      <c r="H509" t="s">
        <v>2212</v>
      </c>
      <c r="I509" t="s">
        <v>3488</v>
      </c>
    </row>
    <row r="510" spans="1:9">
      <c r="A510" s="174" t="s">
        <v>3617</v>
      </c>
      <c r="B510" t="s">
        <v>1679</v>
      </c>
      <c r="C510" t="s">
        <v>1853</v>
      </c>
      <c r="D510" t="s">
        <v>1850</v>
      </c>
      <c r="E510" t="s">
        <v>1845</v>
      </c>
      <c r="G510" t="s">
        <v>2263</v>
      </c>
      <c r="H510" t="s">
        <v>2212</v>
      </c>
      <c r="I510" t="s">
        <v>3488</v>
      </c>
    </row>
    <row r="511" spans="1:9">
      <c r="A511" s="174" t="s">
        <v>3617</v>
      </c>
      <c r="B511" t="s">
        <v>1679</v>
      </c>
      <c r="C511" t="s">
        <v>1854</v>
      </c>
      <c r="D511" t="s">
        <v>1855</v>
      </c>
      <c r="E511" t="s">
        <v>1845</v>
      </c>
      <c r="G511" t="s">
        <v>2263</v>
      </c>
      <c r="H511" t="s">
        <v>2212</v>
      </c>
      <c r="I511" t="s">
        <v>3488</v>
      </c>
    </row>
    <row r="512" spans="1:9">
      <c r="A512" s="174" t="s">
        <v>3617</v>
      </c>
      <c r="B512" t="s">
        <v>1679</v>
      </c>
      <c r="C512" t="s">
        <v>1856</v>
      </c>
      <c r="E512" t="s">
        <v>1845</v>
      </c>
      <c r="G512" t="s">
        <v>2263</v>
      </c>
      <c r="H512" t="s">
        <v>2212</v>
      </c>
      <c r="I512" t="s">
        <v>3488</v>
      </c>
    </row>
    <row r="513" spans="1:9">
      <c r="A513" s="174" t="s">
        <v>3617</v>
      </c>
      <c r="B513" t="s">
        <v>1679</v>
      </c>
      <c r="C513" t="s">
        <v>1857</v>
      </c>
      <c r="E513" t="s">
        <v>1845</v>
      </c>
      <c r="G513" t="s">
        <v>2263</v>
      </c>
      <c r="H513" t="s">
        <v>2212</v>
      </c>
      <c r="I513" t="s">
        <v>3488</v>
      </c>
    </row>
    <row r="514" spans="1:9">
      <c r="A514" s="174" t="s">
        <v>3617</v>
      </c>
      <c r="B514" t="s">
        <v>1679</v>
      </c>
      <c r="C514" t="s">
        <v>1858</v>
      </c>
      <c r="E514" t="s">
        <v>1845</v>
      </c>
      <c r="G514" t="s">
        <v>2263</v>
      </c>
      <c r="H514" t="s">
        <v>2212</v>
      </c>
      <c r="I514" t="s">
        <v>3488</v>
      </c>
    </row>
    <row r="515" spans="1:9">
      <c r="A515" s="174" t="s">
        <v>3617</v>
      </c>
      <c r="B515" t="s">
        <v>1680</v>
      </c>
      <c r="C515" t="s">
        <v>1996</v>
      </c>
      <c r="D515" t="s">
        <v>1997</v>
      </c>
      <c r="E515" t="s">
        <v>120</v>
      </c>
      <c r="G515" t="s">
        <v>2263</v>
      </c>
      <c r="H515" t="s">
        <v>120</v>
      </c>
      <c r="I515" t="s">
        <v>3490</v>
      </c>
    </row>
    <row r="516" spans="1:9">
      <c r="A516" s="174" t="s">
        <v>3617</v>
      </c>
      <c r="B516" t="s">
        <v>1680</v>
      </c>
      <c r="C516" t="s">
        <v>1998</v>
      </c>
      <c r="D516" t="s">
        <v>1999</v>
      </c>
      <c r="E516" t="s">
        <v>120</v>
      </c>
      <c r="G516" t="s">
        <v>2263</v>
      </c>
      <c r="H516" t="s">
        <v>120</v>
      </c>
      <c r="I516" t="s">
        <v>3490</v>
      </c>
    </row>
    <row r="517" spans="1:9">
      <c r="A517" s="174" t="s">
        <v>3617</v>
      </c>
      <c r="B517" t="s">
        <v>1680</v>
      </c>
      <c r="C517" t="s">
        <v>2000</v>
      </c>
      <c r="D517" t="s">
        <v>1999</v>
      </c>
      <c r="E517" t="s">
        <v>2001</v>
      </c>
      <c r="F517" t="s">
        <v>2002</v>
      </c>
      <c r="G517" t="s">
        <v>2263</v>
      </c>
      <c r="H517" t="s">
        <v>120</v>
      </c>
      <c r="I517" t="s">
        <v>3490</v>
      </c>
    </row>
    <row r="518" spans="1:9">
      <c r="A518" s="174" t="s">
        <v>3617</v>
      </c>
      <c r="B518" t="s">
        <v>1680</v>
      </c>
      <c r="C518" t="s">
        <v>2003</v>
      </c>
      <c r="D518" t="s">
        <v>2004</v>
      </c>
      <c r="E518" t="s">
        <v>120</v>
      </c>
      <c r="G518" t="s">
        <v>2263</v>
      </c>
      <c r="H518" t="s">
        <v>120</v>
      </c>
      <c r="I518" t="s">
        <v>3490</v>
      </c>
    </row>
    <row r="519" spans="1:9">
      <c r="A519" s="174" t="s">
        <v>3617</v>
      </c>
      <c r="B519" t="s">
        <v>1680</v>
      </c>
      <c r="C519" t="s">
        <v>1860</v>
      </c>
      <c r="E519" t="s">
        <v>1861</v>
      </c>
      <c r="G519" t="s">
        <v>2263</v>
      </c>
      <c r="H519" t="s">
        <v>120</v>
      </c>
      <c r="I519" t="s">
        <v>3490</v>
      </c>
    </row>
    <row r="520" spans="1:9">
      <c r="A520" s="174" t="s">
        <v>3617</v>
      </c>
      <c r="B520" t="s">
        <v>1680</v>
      </c>
      <c r="C520" t="s">
        <v>1863</v>
      </c>
      <c r="E520" t="s">
        <v>1845</v>
      </c>
      <c r="G520" t="s">
        <v>2263</v>
      </c>
      <c r="H520" t="s">
        <v>2212</v>
      </c>
      <c r="I520" t="s">
        <v>3490</v>
      </c>
    </row>
    <row r="521" spans="1:9">
      <c r="A521" s="174" t="s">
        <v>3617</v>
      </c>
      <c r="B521" t="s">
        <v>1680</v>
      </c>
      <c r="C521" t="s">
        <v>1864</v>
      </c>
      <c r="E521" t="s">
        <v>1845</v>
      </c>
      <c r="G521" t="s">
        <v>2263</v>
      </c>
      <c r="H521" t="s">
        <v>2212</v>
      </c>
      <c r="I521" t="s">
        <v>3490</v>
      </c>
    </row>
    <row r="522" spans="1:9">
      <c r="A522" s="174" t="s">
        <v>3617</v>
      </c>
      <c r="B522" t="s">
        <v>1680</v>
      </c>
      <c r="C522" t="s">
        <v>2005</v>
      </c>
      <c r="D522" t="s">
        <v>1999</v>
      </c>
      <c r="E522" t="s">
        <v>2006</v>
      </c>
      <c r="G522" t="s">
        <v>2263</v>
      </c>
      <c r="H522" t="s">
        <v>2006</v>
      </c>
      <c r="I522" t="s">
        <v>3490</v>
      </c>
    </row>
    <row r="523" spans="1:9">
      <c r="A523" s="174" t="s">
        <v>3617</v>
      </c>
      <c r="B523" t="s">
        <v>1680</v>
      </c>
      <c r="C523" t="s">
        <v>2007</v>
      </c>
      <c r="D523" t="s">
        <v>2004</v>
      </c>
      <c r="E523" t="s">
        <v>120</v>
      </c>
      <c r="G523" t="s">
        <v>2263</v>
      </c>
      <c r="H523" t="s">
        <v>120</v>
      </c>
      <c r="I523" t="s">
        <v>3490</v>
      </c>
    </row>
    <row r="524" spans="1:9">
      <c r="A524" s="174" t="s">
        <v>3617</v>
      </c>
      <c r="B524" t="s">
        <v>1682</v>
      </c>
      <c r="C524" t="s">
        <v>2219</v>
      </c>
      <c r="D524" t="s">
        <v>1999</v>
      </c>
      <c r="E524" t="s">
        <v>2220</v>
      </c>
      <c r="G524" t="s">
        <v>2263</v>
      </c>
      <c r="H524" t="s">
        <v>804</v>
      </c>
      <c r="I524" t="s">
        <v>3492</v>
      </c>
    </row>
    <row r="525" spans="1:9">
      <c r="A525" s="174" t="s">
        <v>3617</v>
      </c>
      <c r="B525" t="s">
        <v>1682</v>
      </c>
      <c r="C525" t="s">
        <v>2221</v>
      </c>
      <c r="D525" t="s">
        <v>1855</v>
      </c>
      <c r="E525" t="s">
        <v>2220</v>
      </c>
      <c r="G525" t="s">
        <v>2263</v>
      </c>
      <c r="H525" t="s">
        <v>804</v>
      </c>
      <c r="I525" t="s">
        <v>3492</v>
      </c>
    </row>
    <row r="526" spans="1:9">
      <c r="A526" s="174" t="s">
        <v>3617</v>
      </c>
      <c r="B526" t="s">
        <v>1682</v>
      </c>
      <c r="C526" t="s">
        <v>2009</v>
      </c>
      <c r="E526" t="s">
        <v>2006</v>
      </c>
      <c r="G526" t="s">
        <v>2263</v>
      </c>
      <c r="H526" t="s">
        <v>2006</v>
      </c>
      <c r="I526" t="s">
        <v>3492</v>
      </c>
    </row>
    <row r="527" spans="1:9">
      <c r="A527" s="174" t="s">
        <v>3617</v>
      </c>
      <c r="B527" t="s">
        <v>1682</v>
      </c>
      <c r="C527" t="s">
        <v>2010</v>
      </c>
      <c r="E527" t="s">
        <v>2006</v>
      </c>
      <c r="G527" t="s">
        <v>2263</v>
      </c>
      <c r="H527" t="s">
        <v>2006</v>
      </c>
      <c r="I527" t="s">
        <v>3492</v>
      </c>
    </row>
    <row r="528" spans="1:9">
      <c r="A528" s="174" t="s">
        <v>3617</v>
      </c>
      <c r="B528" t="s">
        <v>1682</v>
      </c>
      <c r="C528" t="s">
        <v>1916</v>
      </c>
      <c r="E528" t="s">
        <v>1917</v>
      </c>
      <c r="G528" t="s">
        <v>2263</v>
      </c>
      <c r="H528" t="s">
        <v>2006</v>
      </c>
      <c r="I528" t="s">
        <v>3492</v>
      </c>
    </row>
    <row r="529" spans="1:9">
      <c r="A529" s="174" t="s">
        <v>3617</v>
      </c>
      <c r="B529" t="s">
        <v>1682</v>
      </c>
      <c r="C529" t="s">
        <v>2011</v>
      </c>
      <c r="D529" t="s">
        <v>1999</v>
      </c>
      <c r="E529" t="s">
        <v>120</v>
      </c>
      <c r="G529" t="s">
        <v>2263</v>
      </c>
      <c r="H529" t="s">
        <v>120</v>
      </c>
      <c r="I529" t="s">
        <v>3492</v>
      </c>
    </row>
    <row r="530" spans="1:9">
      <c r="A530" s="174" t="s">
        <v>3617</v>
      </c>
      <c r="B530" t="s">
        <v>1682</v>
      </c>
      <c r="C530" t="s">
        <v>2012</v>
      </c>
      <c r="D530" t="s">
        <v>1999</v>
      </c>
      <c r="E530" t="s">
        <v>120</v>
      </c>
      <c r="G530" t="s">
        <v>2263</v>
      </c>
      <c r="H530" t="s">
        <v>120</v>
      </c>
      <c r="I530" t="s">
        <v>3492</v>
      </c>
    </row>
    <row r="531" spans="1:9">
      <c r="A531" s="174" t="s">
        <v>3617</v>
      </c>
      <c r="B531" t="s">
        <v>1682</v>
      </c>
      <c r="C531" t="s">
        <v>2013</v>
      </c>
      <c r="D531" t="s">
        <v>1855</v>
      </c>
      <c r="E531" t="s">
        <v>120</v>
      </c>
      <c r="G531" t="s">
        <v>2263</v>
      </c>
      <c r="H531" t="s">
        <v>120</v>
      </c>
      <c r="I531" t="s">
        <v>3492</v>
      </c>
    </row>
    <row r="532" spans="1:9">
      <c r="A532" s="174" t="s">
        <v>3617</v>
      </c>
      <c r="B532" t="s">
        <v>1682</v>
      </c>
      <c r="C532" t="s">
        <v>2014</v>
      </c>
      <c r="D532" t="s">
        <v>2015</v>
      </c>
      <c r="E532" t="s">
        <v>2006</v>
      </c>
      <c r="G532" t="s">
        <v>2263</v>
      </c>
      <c r="H532" t="s">
        <v>2006</v>
      </c>
      <c r="I532" t="s">
        <v>3492</v>
      </c>
    </row>
    <row r="533" spans="1:9">
      <c r="A533" s="174" t="s">
        <v>3617</v>
      </c>
      <c r="B533" t="s">
        <v>1682</v>
      </c>
      <c r="C533" t="s">
        <v>2016</v>
      </c>
      <c r="D533" t="s">
        <v>2015</v>
      </c>
      <c r="E533" t="s">
        <v>2006</v>
      </c>
      <c r="G533" t="s">
        <v>2263</v>
      </c>
      <c r="H533" t="s">
        <v>2006</v>
      </c>
      <c r="I533" t="s">
        <v>3492</v>
      </c>
    </row>
    <row r="534" spans="1:9">
      <c r="A534" s="174" t="s">
        <v>3617</v>
      </c>
      <c r="B534" t="s">
        <v>1682</v>
      </c>
      <c r="C534" t="s">
        <v>1866</v>
      </c>
      <c r="E534" t="s">
        <v>1845</v>
      </c>
      <c r="G534" t="s">
        <v>2263</v>
      </c>
      <c r="H534" t="s">
        <v>2212</v>
      </c>
      <c r="I534" t="s">
        <v>3492</v>
      </c>
    </row>
    <row r="535" spans="1:9">
      <c r="A535" s="174" t="s">
        <v>3617</v>
      </c>
      <c r="B535" t="s">
        <v>1682</v>
      </c>
      <c r="C535" t="s">
        <v>2017</v>
      </c>
      <c r="D535" t="s">
        <v>2015</v>
      </c>
      <c r="E535" t="s">
        <v>120</v>
      </c>
      <c r="F535" t="s">
        <v>2018</v>
      </c>
      <c r="G535" t="s">
        <v>2263</v>
      </c>
      <c r="H535" t="s">
        <v>120</v>
      </c>
      <c r="I535" t="s">
        <v>3492</v>
      </c>
    </row>
    <row r="536" spans="1:9">
      <c r="A536" s="174" t="s">
        <v>3617</v>
      </c>
      <c r="B536" t="s">
        <v>1683</v>
      </c>
      <c r="C536" t="s">
        <v>2020</v>
      </c>
      <c r="D536" t="s">
        <v>2021</v>
      </c>
      <c r="E536" t="s">
        <v>120</v>
      </c>
      <c r="G536" t="s">
        <v>2263</v>
      </c>
      <c r="H536" t="s">
        <v>120</v>
      </c>
      <c r="I536" t="s">
        <v>3496</v>
      </c>
    </row>
    <row r="537" spans="1:9">
      <c r="A537" s="174" t="s">
        <v>3617</v>
      </c>
      <c r="B537" t="s">
        <v>1683</v>
      </c>
      <c r="C537" t="s">
        <v>2022</v>
      </c>
      <c r="D537" t="s">
        <v>1951</v>
      </c>
      <c r="E537" t="s">
        <v>120</v>
      </c>
      <c r="G537" t="s">
        <v>2263</v>
      </c>
      <c r="H537" t="s">
        <v>120</v>
      </c>
      <c r="I537" t="s">
        <v>3496</v>
      </c>
    </row>
    <row r="538" spans="1:9">
      <c r="A538" s="174" t="s">
        <v>3617</v>
      </c>
      <c r="B538" t="s">
        <v>1683</v>
      </c>
      <c r="C538" t="s">
        <v>2023</v>
      </c>
      <c r="D538" t="s">
        <v>1951</v>
      </c>
      <c r="E538" t="s">
        <v>120</v>
      </c>
      <c r="G538" t="s">
        <v>2263</v>
      </c>
      <c r="H538" t="s">
        <v>120</v>
      </c>
      <c r="I538" t="s">
        <v>3496</v>
      </c>
    </row>
    <row r="539" spans="1:9">
      <c r="A539" s="174" t="s">
        <v>3617</v>
      </c>
      <c r="B539" t="s">
        <v>1685</v>
      </c>
      <c r="C539" t="s">
        <v>1868</v>
      </c>
      <c r="D539" t="s">
        <v>1869</v>
      </c>
      <c r="E539" t="s">
        <v>1833</v>
      </c>
      <c r="F539" t="s">
        <v>1870</v>
      </c>
      <c r="G539" t="s">
        <v>2263</v>
      </c>
      <c r="H539" t="s">
        <v>1835</v>
      </c>
      <c r="I539" t="s">
        <v>3500</v>
      </c>
    </row>
    <row r="540" spans="1:9">
      <c r="A540" s="174" t="s">
        <v>3617</v>
      </c>
      <c r="B540" t="s">
        <v>1685</v>
      </c>
      <c r="C540" t="s">
        <v>1871</v>
      </c>
      <c r="D540" t="s">
        <v>1872</v>
      </c>
      <c r="E540" t="s">
        <v>1833</v>
      </c>
      <c r="F540" t="s">
        <v>1873</v>
      </c>
      <c r="G540" t="s">
        <v>2263</v>
      </c>
      <c r="H540" t="s">
        <v>1835</v>
      </c>
      <c r="I540" t="s">
        <v>3500</v>
      </c>
    </row>
    <row r="541" spans="1:9">
      <c r="A541" s="174" t="s">
        <v>3617</v>
      </c>
      <c r="B541" t="s">
        <v>1685</v>
      </c>
      <c r="C541" t="s">
        <v>2025</v>
      </c>
      <c r="D541" t="s">
        <v>1869</v>
      </c>
      <c r="E541" t="s">
        <v>2006</v>
      </c>
      <c r="F541" t="s">
        <v>2026</v>
      </c>
      <c r="G541" t="s">
        <v>2263</v>
      </c>
      <c r="H541" t="s">
        <v>2006</v>
      </c>
      <c r="I541" t="s">
        <v>3500</v>
      </c>
    </row>
    <row r="542" spans="1:9">
      <c r="A542" s="174" t="s">
        <v>3617</v>
      </c>
      <c r="B542" t="s">
        <v>1685</v>
      </c>
      <c r="C542" t="s">
        <v>2027</v>
      </c>
      <c r="D542" t="s">
        <v>1923</v>
      </c>
      <c r="E542" t="s">
        <v>120</v>
      </c>
      <c r="F542" t="s">
        <v>2028</v>
      </c>
      <c r="G542" t="s">
        <v>2263</v>
      </c>
      <c r="H542" t="s">
        <v>120</v>
      </c>
      <c r="I542" t="s">
        <v>3500</v>
      </c>
    </row>
    <row r="543" spans="1:9">
      <c r="A543" s="174" t="s">
        <v>3617</v>
      </c>
      <c r="B543" t="s">
        <v>1685</v>
      </c>
      <c r="C543" t="s">
        <v>2029</v>
      </c>
      <c r="D543" t="s">
        <v>1920</v>
      </c>
      <c r="E543" t="s">
        <v>120</v>
      </c>
      <c r="F543" t="s">
        <v>2030</v>
      </c>
      <c r="G543" t="s">
        <v>2263</v>
      </c>
      <c r="H543" t="s">
        <v>120</v>
      </c>
      <c r="I543" t="s">
        <v>3500</v>
      </c>
    </row>
    <row r="544" spans="1:9">
      <c r="A544" s="174" t="s">
        <v>3617</v>
      </c>
      <c r="B544" t="s">
        <v>1685</v>
      </c>
      <c r="C544" t="s">
        <v>2031</v>
      </c>
      <c r="D544" t="s">
        <v>2032</v>
      </c>
      <c r="E544" t="s">
        <v>120</v>
      </c>
      <c r="F544" t="s">
        <v>2033</v>
      </c>
      <c r="G544" t="s">
        <v>2263</v>
      </c>
      <c r="H544" t="s">
        <v>120</v>
      </c>
      <c r="I544" t="s">
        <v>3500</v>
      </c>
    </row>
    <row r="545" spans="1:9">
      <c r="A545" s="174" t="s">
        <v>3617</v>
      </c>
      <c r="B545" t="s">
        <v>1685</v>
      </c>
      <c r="C545" t="s">
        <v>1874</v>
      </c>
      <c r="E545" t="s">
        <v>1845</v>
      </c>
      <c r="G545" t="s">
        <v>2263</v>
      </c>
      <c r="H545" t="s">
        <v>2212</v>
      </c>
      <c r="I545" t="s">
        <v>3500</v>
      </c>
    </row>
    <row r="546" spans="1:9">
      <c r="A546" s="174" t="s">
        <v>3617</v>
      </c>
      <c r="B546" t="s">
        <v>1689</v>
      </c>
      <c r="C546" t="s">
        <v>2035</v>
      </c>
      <c r="D546" t="s">
        <v>1923</v>
      </c>
      <c r="E546" t="s">
        <v>120</v>
      </c>
      <c r="F546" t="s">
        <v>2036</v>
      </c>
      <c r="G546" t="s">
        <v>2263</v>
      </c>
      <c r="H546" t="s">
        <v>120</v>
      </c>
      <c r="I546" t="s">
        <v>3504</v>
      </c>
    </row>
    <row r="547" spans="1:9">
      <c r="A547" s="174" t="s">
        <v>3617</v>
      </c>
      <c r="B547" t="s">
        <v>1689</v>
      </c>
      <c r="C547" t="s">
        <v>2037</v>
      </c>
      <c r="D547" t="s">
        <v>1923</v>
      </c>
      <c r="E547" t="s">
        <v>120</v>
      </c>
      <c r="G547" t="s">
        <v>2263</v>
      </c>
      <c r="H547" t="s">
        <v>120</v>
      </c>
      <c r="I547" t="s">
        <v>3504</v>
      </c>
    </row>
    <row r="548" spans="1:9">
      <c r="A548" s="174" t="s">
        <v>3617</v>
      </c>
      <c r="B548" t="s">
        <v>1689</v>
      </c>
      <c r="C548" t="s">
        <v>2038</v>
      </c>
      <c r="D548" t="s">
        <v>2039</v>
      </c>
      <c r="E548" t="s">
        <v>120</v>
      </c>
      <c r="F548" t="s">
        <v>2040</v>
      </c>
      <c r="G548" t="s">
        <v>2263</v>
      </c>
      <c r="H548" t="s">
        <v>120</v>
      </c>
      <c r="I548" t="s">
        <v>3504</v>
      </c>
    </row>
    <row r="549" spans="1:9">
      <c r="A549" s="174" t="s">
        <v>3617</v>
      </c>
      <c r="B549" t="s">
        <v>1689</v>
      </c>
      <c r="C549" t="s">
        <v>2041</v>
      </c>
      <c r="D549" t="s">
        <v>1928</v>
      </c>
      <c r="E549" t="s">
        <v>120</v>
      </c>
      <c r="F549" t="s">
        <v>2036</v>
      </c>
      <c r="G549" t="s">
        <v>2263</v>
      </c>
      <c r="H549" t="s">
        <v>120</v>
      </c>
      <c r="I549" t="s">
        <v>3504</v>
      </c>
    </row>
    <row r="550" spans="1:9">
      <c r="A550" s="174" t="s">
        <v>3617</v>
      </c>
      <c r="B550" t="s">
        <v>1689</v>
      </c>
      <c r="C550" t="s">
        <v>2042</v>
      </c>
      <c r="D550" t="s">
        <v>1928</v>
      </c>
      <c r="E550" t="s">
        <v>120</v>
      </c>
      <c r="F550" t="s">
        <v>2043</v>
      </c>
      <c r="G550" t="s">
        <v>2263</v>
      </c>
      <c r="H550" t="s">
        <v>120</v>
      </c>
      <c r="I550" t="s">
        <v>3504</v>
      </c>
    </row>
    <row r="551" spans="1:9">
      <c r="A551" s="174" t="s">
        <v>3617</v>
      </c>
      <c r="B551" t="s">
        <v>1689</v>
      </c>
      <c r="C551" t="s">
        <v>2044</v>
      </c>
      <c r="D551" t="s">
        <v>2045</v>
      </c>
      <c r="E551" t="s">
        <v>2006</v>
      </c>
      <c r="G551" t="s">
        <v>2263</v>
      </c>
      <c r="H551" t="s">
        <v>2006</v>
      </c>
      <c r="I551" t="s">
        <v>3504</v>
      </c>
    </row>
    <row r="552" spans="1:9">
      <c r="A552" s="174" t="s">
        <v>3617</v>
      </c>
      <c r="B552" t="s">
        <v>1689</v>
      </c>
      <c r="C552" t="s">
        <v>1929</v>
      </c>
      <c r="D552" t="s">
        <v>1923</v>
      </c>
      <c r="E552" t="s">
        <v>1930</v>
      </c>
      <c r="F552" t="s">
        <v>1932</v>
      </c>
      <c r="G552" t="s">
        <v>2263</v>
      </c>
      <c r="H552" t="s">
        <v>2296</v>
      </c>
      <c r="I552" t="s">
        <v>3504</v>
      </c>
    </row>
    <row r="553" spans="1:9">
      <c r="A553" s="174" t="s">
        <v>3617</v>
      </c>
      <c r="B553" t="s">
        <v>1689</v>
      </c>
      <c r="C553" t="s">
        <v>2048</v>
      </c>
      <c r="D553" t="s">
        <v>2045</v>
      </c>
      <c r="E553" t="s">
        <v>2049</v>
      </c>
      <c r="G553" t="s">
        <v>2263</v>
      </c>
      <c r="H553" t="s">
        <v>120</v>
      </c>
      <c r="I553" t="s">
        <v>3504</v>
      </c>
    </row>
    <row r="554" spans="1:9">
      <c r="A554" s="174" t="s">
        <v>3617</v>
      </c>
      <c r="B554" t="s">
        <v>1689</v>
      </c>
      <c r="C554" t="s">
        <v>1876</v>
      </c>
      <c r="E554" t="s">
        <v>1833</v>
      </c>
      <c r="F554" t="s">
        <v>1877</v>
      </c>
      <c r="G554" t="s">
        <v>2263</v>
      </c>
      <c r="H554" t="s">
        <v>1835</v>
      </c>
      <c r="I554" t="s">
        <v>3504</v>
      </c>
    </row>
    <row r="555" spans="1:9">
      <c r="A555" s="174" t="s">
        <v>3617</v>
      </c>
      <c r="B555" t="s">
        <v>1689</v>
      </c>
      <c r="C555" t="s">
        <v>2050</v>
      </c>
      <c r="D555" t="s">
        <v>1879</v>
      </c>
      <c r="E555" t="s">
        <v>120</v>
      </c>
      <c r="F555" t="s">
        <v>2051</v>
      </c>
      <c r="G555" t="s">
        <v>2263</v>
      </c>
      <c r="H555" t="s">
        <v>120</v>
      </c>
      <c r="I555" t="s">
        <v>3504</v>
      </c>
    </row>
    <row r="556" spans="1:9">
      <c r="A556" s="174" t="s">
        <v>3617</v>
      </c>
      <c r="B556" t="s">
        <v>1689</v>
      </c>
      <c r="C556" t="s">
        <v>1878</v>
      </c>
      <c r="D556" t="s">
        <v>1879</v>
      </c>
      <c r="E556" t="s">
        <v>1880</v>
      </c>
      <c r="G556" t="s">
        <v>2263</v>
      </c>
      <c r="H556" t="s">
        <v>1881</v>
      </c>
      <c r="I556" t="s">
        <v>3504</v>
      </c>
    </row>
    <row r="557" spans="1:9">
      <c r="A557" s="174" t="s">
        <v>3617</v>
      </c>
      <c r="B557" t="s">
        <v>1692</v>
      </c>
      <c r="C557" t="s">
        <v>2053</v>
      </c>
      <c r="D557" t="s">
        <v>2054</v>
      </c>
      <c r="E557" t="s">
        <v>120</v>
      </c>
      <c r="G557" t="s">
        <v>2263</v>
      </c>
      <c r="H557" t="s">
        <v>120</v>
      </c>
      <c r="I557" t="s">
        <v>3508</v>
      </c>
    </row>
    <row r="558" spans="1:9">
      <c r="A558" s="174" t="s">
        <v>3617</v>
      </c>
      <c r="B558" t="s">
        <v>1692</v>
      </c>
      <c r="C558" t="s">
        <v>2055</v>
      </c>
      <c r="D558" t="s">
        <v>2054</v>
      </c>
      <c r="E558" t="s">
        <v>2006</v>
      </c>
      <c r="F558" t="s">
        <v>2056</v>
      </c>
      <c r="G558" t="s">
        <v>2263</v>
      </c>
      <c r="H558" t="s">
        <v>2006</v>
      </c>
      <c r="I558" t="s">
        <v>3508</v>
      </c>
    </row>
    <row r="559" spans="1:9">
      <c r="A559" s="174" t="s">
        <v>3617</v>
      </c>
      <c r="B559" t="s">
        <v>1692</v>
      </c>
      <c r="C559" t="s">
        <v>2057</v>
      </c>
      <c r="D559" t="s">
        <v>2058</v>
      </c>
      <c r="E559" t="s">
        <v>2059</v>
      </c>
      <c r="G559" t="s">
        <v>2263</v>
      </c>
      <c r="H559" t="s">
        <v>120</v>
      </c>
      <c r="I559" t="s">
        <v>3508</v>
      </c>
    </row>
    <row r="560" spans="1:9">
      <c r="A560" s="174" t="s">
        <v>3617</v>
      </c>
      <c r="B560" t="s">
        <v>1692</v>
      </c>
      <c r="C560" t="s">
        <v>1937</v>
      </c>
      <c r="D560" t="s">
        <v>1938</v>
      </c>
      <c r="E560" t="s">
        <v>1939</v>
      </c>
      <c r="F560" t="s">
        <v>1941</v>
      </c>
      <c r="G560" t="s">
        <v>2263</v>
      </c>
      <c r="H560" t="s">
        <v>2297</v>
      </c>
      <c r="I560" t="s">
        <v>3508</v>
      </c>
    </row>
    <row r="561" spans="1:9">
      <c r="A561" s="174" t="s">
        <v>3617</v>
      </c>
      <c r="B561" t="s">
        <v>1692</v>
      </c>
      <c r="C561" t="s">
        <v>2061</v>
      </c>
      <c r="D561" t="s">
        <v>1938</v>
      </c>
      <c r="E561" t="s">
        <v>1977</v>
      </c>
      <c r="F561" t="s">
        <v>2062</v>
      </c>
      <c r="G561" t="s">
        <v>2263</v>
      </c>
      <c r="H561" t="s">
        <v>120</v>
      </c>
      <c r="I561" t="s">
        <v>3508</v>
      </c>
    </row>
    <row r="562" spans="1:9">
      <c r="A562" s="174" t="s">
        <v>3617</v>
      </c>
      <c r="B562" t="s">
        <v>1692</v>
      </c>
      <c r="C562" t="s">
        <v>2063</v>
      </c>
      <c r="D562" t="s">
        <v>2054</v>
      </c>
      <c r="E562" t="s">
        <v>2064</v>
      </c>
      <c r="G562" t="s">
        <v>2263</v>
      </c>
      <c r="H562" t="s">
        <v>120</v>
      </c>
      <c r="I562" t="s">
        <v>3508</v>
      </c>
    </row>
    <row r="563" spans="1:9">
      <c r="A563" s="174" t="s">
        <v>3617</v>
      </c>
      <c r="B563" t="s">
        <v>1692</v>
      </c>
      <c r="C563" t="s">
        <v>2065</v>
      </c>
      <c r="D563" t="s">
        <v>2054</v>
      </c>
      <c r="E563" t="s">
        <v>2066</v>
      </c>
      <c r="F563" t="s">
        <v>2067</v>
      </c>
      <c r="G563" t="s">
        <v>2263</v>
      </c>
      <c r="H563" t="s">
        <v>120</v>
      </c>
      <c r="I563" t="s">
        <v>3508</v>
      </c>
    </row>
    <row r="564" spans="1:9">
      <c r="A564" s="174" t="s">
        <v>3617</v>
      </c>
      <c r="B564" t="s">
        <v>1692</v>
      </c>
      <c r="C564" t="s">
        <v>2068</v>
      </c>
      <c r="D564" t="s">
        <v>2054</v>
      </c>
      <c r="E564" t="s">
        <v>2069</v>
      </c>
      <c r="G564" t="s">
        <v>2263</v>
      </c>
      <c r="H564" t="s">
        <v>120</v>
      </c>
      <c r="I564" t="s">
        <v>3508</v>
      </c>
    </row>
    <row r="565" spans="1:9">
      <c r="A565" s="174" t="s">
        <v>3617</v>
      </c>
      <c r="B565" t="s">
        <v>1694</v>
      </c>
      <c r="C565" t="s">
        <v>1883</v>
      </c>
      <c r="E565" t="s">
        <v>1833</v>
      </c>
      <c r="F565" t="s">
        <v>1884</v>
      </c>
      <c r="G565" t="s">
        <v>2263</v>
      </c>
      <c r="H565" t="s">
        <v>1835</v>
      </c>
      <c r="I565" t="s">
        <v>3512</v>
      </c>
    </row>
    <row r="566" spans="1:9">
      <c r="A566" s="174" t="s">
        <v>3617</v>
      </c>
      <c r="B566" t="s">
        <v>1694</v>
      </c>
      <c r="C566" t="s">
        <v>1943</v>
      </c>
      <c r="D566" t="s">
        <v>1886</v>
      </c>
      <c r="E566" t="s">
        <v>1944</v>
      </c>
      <c r="F566" t="s">
        <v>1945</v>
      </c>
      <c r="G566" t="s">
        <v>2263</v>
      </c>
      <c r="H566" t="s">
        <v>120</v>
      </c>
      <c r="I566" t="s">
        <v>3512</v>
      </c>
    </row>
    <row r="567" spans="1:9">
      <c r="A567" s="174" t="s">
        <v>3617</v>
      </c>
      <c r="B567" t="s">
        <v>1694</v>
      </c>
      <c r="C567" t="s">
        <v>2071</v>
      </c>
      <c r="D567" t="s">
        <v>1879</v>
      </c>
      <c r="E567" t="s">
        <v>2072</v>
      </c>
      <c r="F567" t="s">
        <v>2073</v>
      </c>
      <c r="G567" t="s">
        <v>2263</v>
      </c>
      <c r="H567" t="s">
        <v>120</v>
      </c>
      <c r="I567" t="s">
        <v>3512</v>
      </c>
    </row>
    <row r="568" spans="1:9">
      <c r="A568" s="174" t="s">
        <v>3617</v>
      </c>
      <c r="B568" t="s">
        <v>1694</v>
      </c>
      <c r="C568" t="s">
        <v>2074</v>
      </c>
      <c r="D568" t="s">
        <v>2075</v>
      </c>
      <c r="E568" t="s">
        <v>2076</v>
      </c>
      <c r="F568" t="s">
        <v>2077</v>
      </c>
      <c r="G568" t="s">
        <v>2263</v>
      </c>
      <c r="H568" t="s">
        <v>120</v>
      </c>
      <c r="I568" t="s">
        <v>3512</v>
      </c>
    </row>
    <row r="569" spans="1:9">
      <c r="A569" s="174" t="s">
        <v>3617</v>
      </c>
      <c r="B569" t="s">
        <v>1694</v>
      </c>
      <c r="C569" t="s">
        <v>2078</v>
      </c>
      <c r="D569" t="s">
        <v>1886</v>
      </c>
      <c r="E569" t="s">
        <v>120</v>
      </c>
      <c r="F569" t="s">
        <v>2079</v>
      </c>
      <c r="G569" t="s">
        <v>2263</v>
      </c>
      <c r="H569" t="s">
        <v>120</v>
      </c>
      <c r="I569" t="s">
        <v>3512</v>
      </c>
    </row>
    <row r="570" spans="1:9">
      <c r="A570" s="174" t="s">
        <v>3617</v>
      </c>
      <c r="B570" t="s">
        <v>1694</v>
      </c>
      <c r="C570" t="s">
        <v>1885</v>
      </c>
      <c r="D570" t="s">
        <v>1886</v>
      </c>
      <c r="E570" t="s">
        <v>1833</v>
      </c>
      <c r="F570" t="s">
        <v>1887</v>
      </c>
      <c r="G570" t="s">
        <v>2263</v>
      </c>
      <c r="H570" t="s">
        <v>1835</v>
      </c>
      <c r="I570" t="s">
        <v>3512</v>
      </c>
    </row>
    <row r="571" spans="1:9">
      <c r="A571" s="174" t="s">
        <v>3617</v>
      </c>
      <c r="B571" t="s">
        <v>1694</v>
      </c>
      <c r="C571" t="s">
        <v>1888</v>
      </c>
      <c r="E571" t="s">
        <v>1845</v>
      </c>
      <c r="G571" t="s">
        <v>2263</v>
      </c>
      <c r="H571" t="s">
        <v>2212</v>
      </c>
      <c r="I571" t="s">
        <v>3512</v>
      </c>
    </row>
    <row r="572" spans="1:9">
      <c r="A572" s="174" t="s">
        <v>3617</v>
      </c>
      <c r="B572" t="s">
        <v>1694</v>
      </c>
      <c r="C572" t="s">
        <v>2080</v>
      </c>
      <c r="E572" t="s">
        <v>120</v>
      </c>
      <c r="G572" t="s">
        <v>2263</v>
      </c>
      <c r="H572" t="s">
        <v>120</v>
      </c>
      <c r="I572" t="s">
        <v>3512</v>
      </c>
    </row>
    <row r="573" spans="1:9">
      <c r="A573" s="174" t="s">
        <v>3617</v>
      </c>
      <c r="B573" t="s">
        <v>1694</v>
      </c>
      <c r="C573" t="s">
        <v>2081</v>
      </c>
      <c r="D573" t="s">
        <v>1886</v>
      </c>
      <c r="E573" t="s">
        <v>2082</v>
      </c>
      <c r="F573" t="s">
        <v>2083</v>
      </c>
      <c r="G573" t="s">
        <v>2263</v>
      </c>
      <c r="H573" t="s">
        <v>2082</v>
      </c>
      <c r="I573" t="s">
        <v>3512</v>
      </c>
    </row>
    <row r="574" spans="1:9">
      <c r="A574" s="174" t="s">
        <v>3617</v>
      </c>
      <c r="B574" t="s">
        <v>3391</v>
      </c>
      <c r="C574" t="s">
        <v>1890</v>
      </c>
      <c r="E574" t="s">
        <v>1845</v>
      </c>
      <c r="F574" t="s">
        <v>1891</v>
      </c>
      <c r="G574" t="s">
        <v>2263</v>
      </c>
      <c r="H574" t="s">
        <v>2212</v>
      </c>
    </row>
    <row r="575" spans="1:9">
      <c r="A575" s="174" t="s">
        <v>3617</v>
      </c>
      <c r="B575" t="s">
        <v>3391</v>
      </c>
      <c r="C575" t="s">
        <v>2085</v>
      </c>
      <c r="D575" t="s">
        <v>2086</v>
      </c>
      <c r="E575" t="s">
        <v>2087</v>
      </c>
      <c r="F575" t="s">
        <v>1953</v>
      </c>
      <c r="G575" t="s">
        <v>2263</v>
      </c>
      <c r="H575" t="s">
        <v>120</v>
      </c>
    </row>
    <row r="576" spans="1:9">
      <c r="A576" s="174" t="s">
        <v>3617</v>
      </c>
      <c r="B576" t="s">
        <v>3391</v>
      </c>
      <c r="C576" t="s">
        <v>2088</v>
      </c>
      <c r="D576" t="s">
        <v>1948</v>
      </c>
      <c r="E576" t="s">
        <v>120</v>
      </c>
      <c r="F576" t="s">
        <v>2089</v>
      </c>
      <c r="G576" t="s">
        <v>2263</v>
      </c>
      <c r="H576" t="s">
        <v>120</v>
      </c>
    </row>
    <row r="577" spans="1:9">
      <c r="A577" s="174" t="s">
        <v>3617</v>
      </c>
      <c r="B577" t="s">
        <v>3391</v>
      </c>
      <c r="C577" t="s">
        <v>2090</v>
      </c>
      <c r="D577" t="s">
        <v>2086</v>
      </c>
      <c r="E577" t="s">
        <v>120</v>
      </c>
      <c r="F577" t="s">
        <v>2089</v>
      </c>
      <c r="G577" t="s">
        <v>2263</v>
      </c>
      <c r="H577" t="s">
        <v>120</v>
      </c>
    </row>
    <row r="578" spans="1:9">
      <c r="A578" s="174" t="s">
        <v>3617</v>
      </c>
      <c r="B578" t="s">
        <v>3391</v>
      </c>
      <c r="C578" t="s">
        <v>2091</v>
      </c>
      <c r="D578" t="s">
        <v>2092</v>
      </c>
      <c r="E578" t="s">
        <v>2006</v>
      </c>
      <c r="F578" t="s">
        <v>2093</v>
      </c>
      <c r="G578" t="s">
        <v>2263</v>
      </c>
      <c r="H578" t="s">
        <v>2006</v>
      </c>
    </row>
    <row r="579" spans="1:9">
      <c r="A579" s="174" t="s">
        <v>3617</v>
      </c>
      <c r="B579" t="s">
        <v>3391</v>
      </c>
      <c r="C579" t="s">
        <v>2094</v>
      </c>
      <c r="D579" t="s">
        <v>2095</v>
      </c>
      <c r="E579" t="s">
        <v>2059</v>
      </c>
      <c r="F579" t="s">
        <v>2096</v>
      </c>
      <c r="G579" t="s">
        <v>2263</v>
      </c>
      <c r="H579" t="s">
        <v>120</v>
      </c>
    </row>
    <row r="580" spans="1:9">
      <c r="A580" s="174" t="s">
        <v>3618</v>
      </c>
      <c r="B580" t="s">
        <v>1670</v>
      </c>
      <c r="C580" t="s">
        <v>1897</v>
      </c>
      <c r="E580" t="s">
        <v>1396</v>
      </c>
      <c r="G580" t="s">
        <v>2263</v>
      </c>
      <c r="H580" t="s">
        <v>1396</v>
      </c>
      <c r="I580" t="s">
        <v>3472</v>
      </c>
    </row>
    <row r="581" spans="1:9">
      <c r="A581" s="174" t="s">
        <v>3618</v>
      </c>
      <c r="B581" t="s">
        <v>1670</v>
      </c>
      <c r="C581" t="s">
        <v>1898</v>
      </c>
      <c r="E581" t="s">
        <v>1899</v>
      </c>
      <c r="G581" t="s">
        <v>2263</v>
      </c>
      <c r="H581" t="s">
        <v>1396</v>
      </c>
      <c r="I581" t="s">
        <v>3472</v>
      </c>
    </row>
    <row r="582" spans="1:9">
      <c r="A582" s="174" t="s">
        <v>3618</v>
      </c>
      <c r="B582" t="s">
        <v>3161</v>
      </c>
      <c r="C582" t="s">
        <v>1974</v>
      </c>
      <c r="D582" t="s">
        <v>1973</v>
      </c>
      <c r="E582" t="s">
        <v>1975</v>
      </c>
      <c r="G582" t="s">
        <v>2263</v>
      </c>
      <c r="H582" t="s">
        <v>2292</v>
      </c>
      <c r="I582" t="s">
        <v>3480</v>
      </c>
    </row>
    <row r="583" spans="1:9">
      <c r="A583" s="174" t="s">
        <v>3618</v>
      </c>
      <c r="B583" t="s">
        <v>1677</v>
      </c>
      <c r="C583" t="s">
        <v>2103</v>
      </c>
      <c r="D583" t="s">
        <v>1879</v>
      </c>
      <c r="E583" t="s">
        <v>2104</v>
      </c>
      <c r="G583" t="s">
        <v>2263</v>
      </c>
      <c r="H583" t="s">
        <v>2101</v>
      </c>
      <c r="I583" t="s">
        <v>3484</v>
      </c>
    </row>
    <row r="584" spans="1:9">
      <c r="A584" s="174" t="s">
        <v>3618</v>
      </c>
      <c r="B584" t="s">
        <v>1677</v>
      </c>
      <c r="C584" t="s">
        <v>1908</v>
      </c>
      <c r="D584" t="s">
        <v>1906</v>
      </c>
      <c r="E584" t="s">
        <v>1909</v>
      </c>
      <c r="F584" t="s">
        <v>1910</v>
      </c>
      <c r="G584" t="s">
        <v>2263</v>
      </c>
      <c r="H584" t="s">
        <v>2101</v>
      </c>
      <c r="I584" t="s">
        <v>3484</v>
      </c>
    </row>
    <row r="585" spans="1:9">
      <c r="A585" s="174" t="s">
        <v>3618</v>
      </c>
      <c r="B585" t="s">
        <v>1689</v>
      </c>
      <c r="C585" t="s">
        <v>1929</v>
      </c>
      <c r="D585" t="s">
        <v>1923</v>
      </c>
      <c r="E585" t="s">
        <v>1930</v>
      </c>
      <c r="F585" t="s">
        <v>1932</v>
      </c>
      <c r="G585" t="s">
        <v>2263</v>
      </c>
      <c r="H585" t="s">
        <v>2293</v>
      </c>
      <c r="I585" t="s">
        <v>3504</v>
      </c>
    </row>
    <row r="586" spans="1:9">
      <c r="A586" s="174" t="s">
        <v>3618</v>
      </c>
      <c r="B586" t="s">
        <v>1692</v>
      </c>
      <c r="C586" t="s">
        <v>2057</v>
      </c>
      <c r="D586" t="s">
        <v>2058</v>
      </c>
      <c r="E586" t="s">
        <v>2059</v>
      </c>
      <c r="G586" t="s">
        <v>2263</v>
      </c>
      <c r="H586" t="s">
        <v>2101</v>
      </c>
      <c r="I586" t="s">
        <v>3508</v>
      </c>
    </row>
    <row r="587" spans="1:9">
      <c r="A587" s="174" t="s">
        <v>3618</v>
      </c>
      <c r="B587" t="s">
        <v>1692</v>
      </c>
      <c r="C587" t="s">
        <v>1937</v>
      </c>
      <c r="D587" t="s">
        <v>1938</v>
      </c>
      <c r="E587" t="s">
        <v>1939</v>
      </c>
      <c r="F587" t="s">
        <v>1941</v>
      </c>
      <c r="G587" t="s">
        <v>2263</v>
      </c>
      <c r="H587" t="s">
        <v>2294</v>
      </c>
      <c r="I587" t="s">
        <v>3508</v>
      </c>
    </row>
    <row r="588" spans="1:9">
      <c r="A588" s="174" t="s">
        <v>3618</v>
      </c>
      <c r="B588" t="s">
        <v>3391</v>
      </c>
      <c r="C588" t="s">
        <v>2094</v>
      </c>
      <c r="D588" t="s">
        <v>2095</v>
      </c>
      <c r="E588" t="s">
        <v>2059</v>
      </c>
      <c r="F588" t="s">
        <v>2096</v>
      </c>
      <c r="G588" t="s">
        <v>2263</v>
      </c>
      <c r="H588" t="s">
        <v>2101</v>
      </c>
    </row>
    <row r="589" spans="1:9">
      <c r="A589" s="174" t="s">
        <v>3618</v>
      </c>
      <c r="B589" t="s">
        <v>3391</v>
      </c>
      <c r="C589" t="s">
        <v>2115</v>
      </c>
      <c r="D589" t="s">
        <v>1951</v>
      </c>
      <c r="E589" t="s">
        <v>2101</v>
      </c>
      <c r="F589" t="s">
        <v>1891</v>
      </c>
      <c r="G589" t="s">
        <v>2263</v>
      </c>
      <c r="H589" t="s">
        <v>2101</v>
      </c>
    </row>
    <row r="590" spans="1:9">
      <c r="A590" s="174" t="s">
        <v>3619</v>
      </c>
      <c r="B590" t="s">
        <v>1670</v>
      </c>
      <c r="C590" t="s">
        <v>1831</v>
      </c>
      <c r="D590" t="s">
        <v>1832</v>
      </c>
      <c r="E590" t="s">
        <v>1833</v>
      </c>
      <c r="F590" t="s">
        <v>1836</v>
      </c>
      <c r="G590" t="s">
        <v>2263</v>
      </c>
      <c r="H590" t="s">
        <v>1835</v>
      </c>
      <c r="I590" t="s">
        <v>3472</v>
      </c>
    </row>
    <row r="591" spans="1:9">
      <c r="A591" s="174" t="s">
        <v>3619</v>
      </c>
      <c r="B591" t="s">
        <v>1670</v>
      </c>
      <c r="C591" t="s">
        <v>1897</v>
      </c>
      <c r="E591" t="s">
        <v>1396</v>
      </c>
      <c r="G591" t="s">
        <v>2263</v>
      </c>
      <c r="H591" t="s">
        <v>1396</v>
      </c>
      <c r="I591" t="s">
        <v>3472</v>
      </c>
    </row>
    <row r="592" spans="1:9">
      <c r="A592" s="174" t="s">
        <v>3619</v>
      </c>
      <c r="B592" t="s">
        <v>1670</v>
      </c>
      <c r="C592" t="s">
        <v>1898</v>
      </c>
      <c r="E592" t="s">
        <v>1899</v>
      </c>
      <c r="G592" t="s">
        <v>2263</v>
      </c>
      <c r="H592" t="s">
        <v>1396</v>
      </c>
      <c r="I592" t="s">
        <v>3472</v>
      </c>
    </row>
    <row r="593" spans="1:9">
      <c r="A593" s="174" t="s">
        <v>3619</v>
      </c>
      <c r="B593" t="s">
        <v>1670</v>
      </c>
      <c r="C593" t="s">
        <v>1837</v>
      </c>
      <c r="D593" t="s">
        <v>1838</v>
      </c>
      <c r="E593" t="s">
        <v>1833</v>
      </c>
      <c r="G593" t="s">
        <v>2263</v>
      </c>
      <c r="H593" t="s">
        <v>1835</v>
      </c>
      <c r="I593" t="s">
        <v>3472</v>
      </c>
    </row>
    <row r="594" spans="1:9">
      <c r="A594" s="174" t="s">
        <v>3619</v>
      </c>
      <c r="B594" t="s">
        <v>1670</v>
      </c>
      <c r="C594" t="s">
        <v>1840</v>
      </c>
      <c r="D594" t="s">
        <v>1838</v>
      </c>
      <c r="E594" t="s">
        <v>1833</v>
      </c>
      <c r="G594" t="s">
        <v>2263</v>
      </c>
      <c r="H594" t="s">
        <v>1835</v>
      </c>
      <c r="I594" t="s">
        <v>3472</v>
      </c>
    </row>
    <row r="595" spans="1:9">
      <c r="A595" s="174" t="s">
        <v>3619</v>
      </c>
      <c r="B595" t="s">
        <v>1670</v>
      </c>
      <c r="C595" t="s">
        <v>1841</v>
      </c>
      <c r="D595" t="s">
        <v>1842</v>
      </c>
      <c r="E595" t="s">
        <v>1833</v>
      </c>
      <c r="G595" t="s">
        <v>2263</v>
      </c>
      <c r="H595" t="s">
        <v>1835</v>
      </c>
      <c r="I595" t="s">
        <v>3472</v>
      </c>
    </row>
    <row r="596" spans="1:9">
      <c r="A596" s="174" t="s">
        <v>3619</v>
      </c>
      <c r="B596" t="s">
        <v>1672</v>
      </c>
      <c r="C596" t="s">
        <v>1844</v>
      </c>
      <c r="E596" t="s">
        <v>1845</v>
      </c>
      <c r="F596" t="s">
        <v>1847</v>
      </c>
      <c r="G596" t="s">
        <v>2263</v>
      </c>
      <c r="H596" t="s">
        <v>1846</v>
      </c>
      <c r="I596" t="s">
        <v>3476</v>
      </c>
    </row>
    <row r="597" spans="1:9">
      <c r="A597" s="174" t="s">
        <v>3619</v>
      </c>
      <c r="B597" t="s">
        <v>1679</v>
      </c>
      <c r="C597" t="s">
        <v>1849</v>
      </c>
      <c r="D597" t="s">
        <v>1850</v>
      </c>
      <c r="E597" t="s">
        <v>1851</v>
      </c>
      <c r="G597" t="s">
        <v>2263</v>
      </c>
      <c r="H597" t="s">
        <v>1846</v>
      </c>
      <c r="I597" t="s">
        <v>3488</v>
      </c>
    </row>
    <row r="598" spans="1:9">
      <c r="A598" s="174" t="s">
        <v>3619</v>
      </c>
      <c r="B598" t="s">
        <v>1679</v>
      </c>
      <c r="C598" t="s">
        <v>1852</v>
      </c>
      <c r="D598" t="s">
        <v>1850</v>
      </c>
      <c r="E598" t="s">
        <v>1845</v>
      </c>
      <c r="G598" t="s">
        <v>2263</v>
      </c>
      <c r="H598" t="s">
        <v>1846</v>
      </c>
      <c r="I598" t="s">
        <v>3488</v>
      </c>
    </row>
    <row r="599" spans="1:9">
      <c r="A599" s="174" t="s">
        <v>3619</v>
      </c>
      <c r="B599" t="s">
        <v>1679</v>
      </c>
      <c r="C599" t="s">
        <v>1853</v>
      </c>
      <c r="D599" t="s">
        <v>1850</v>
      </c>
      <c r="E599" t="s">
        <v>1845</v>
      </c>
      <c r="G599" t="s">
        <v>2263</v>
      </c>
      <c r="H599" t="s">
        <v>1846</v>
      </c>
      <c r="I599" t="s">
        <v>3488</v>
      </c>
    </row>
    <row r="600" spans="1:9">
      <c r="A600" s="174" t="s">
        <v>3619</v>
      </c>
      <c r="B600" t="s">
        <v>1679</v>
      </c>
      <c r="C600" t="s">
        <v>1854</v>
      </c>
      <c r="D600" t="s">
        <v>1855</v>
      </c>
      <c r="E600" t="s">
        <v>1845</v>
      </c>
      <c r="G600" t="s">
        <v>2263</v>
      </c>
      <c r="H600" t="s">
        <v>1846</v>
      </c>
      <c r="I600" t="s">
        <v>3488</v>
      </c>
    </row>
    <row r="601" spans="1:9">
      <c r="A601" s="174" t="s">
        <v>3619</v>
      </c>
      <c r="B601" t="s">
        <v>1679</v>
      </c>
      <c r="C601" t="s">
        <v>1856</v>
      </c>
      <c r="E601" t="s">
        <v>1845</v>
      </c>
      <c r="G601" t="s">
        <v>2263</v>
      </c>
      <c r="H601" t="s">
        <v>1846</v>
      </c>
      <c r="I601" t="s">
        <v>3488</v>
      </c>
    </row>
    <row r="602" spans="1:9">
      <c r="A602" s="174" t="s">
        <v>3619</v>
      </c>
      <c r="B602" t="s">
        <v>1679</v>
      </c>
      <c r="C602" t="s">
        <v>1857</v>
      </c>
      <c r="E602" t="s">
        <v>1845</v>
      </c>
      <c r="G602" t="s">
        <v>2263</v>
      </c>
      <c r="H602" t="s">
        <v>1846</v>
      </c>
      <c r="I602" t="s">
        <v>3488</v>
      </c>
    </row>
    <row r="603" spans="1:9">
      <c r="A603" s="174" t="s">
        <v>3619</v>
      </c>
      <c r="B603" t="s">
        <v>1679</v>
      </c>
      <c r="C603" t="s">
        <v>1858</v>
      </c>
      <c r="E603" t="s">
        <v>1845</v>
      </c>
      <c r="G603" t="s">
        <v>2263</v>
      </c>
      <c r="H603" t="s">
        <v>1846</v>
      </c>
      <c r="I603" t="s">
        <v>3488</v>
      </c>
    </row>
    <row r="604" spans="1:9">
      <c r="A604" s="174" t="s">
        <v>3619</v>
      </c>
      <c r="B604" t="s">
        <v>1680</v>
      </c>
      <c r="C604" t="s">
        <v>1863</v>
      </c>
      <c r="E604" t="s">
        <v>1845</v>
      </c>
      <c r="G604" t="s">
        <v>2263</v>
      </c>
      <c r="H604" t="s">
        <v>1846</v>
      </c>
      <c r="I604" t="s">
        <v>3490</v>
      </c>
    </row>
    <row r="605" spans="1:9">
      <c r="A605" s="174" t="s">
        <v>3619</v>
      </c>
      <c r="B605" t="s">
        <v>1680</v>
      </c>
      <c r="C605" t="s">
        <v>1864</v>
      </c>
      <c r="E605" t="s">
        <v>1845</v>
      </c>
      <c r="G605" t="s">
        <v>2263</v>
      </c>
      <c r="H605" t="s">
        <v>1846</v>
      </c>
      <c r="I605" t="s">
        <v>3490</v>
      </c>
    </row>
    <row r="606" spans="1:9">
      <c r="A606" s="174" t="s">
        <v>3619</v>
      </c>
      <c r="B606" t="s">
        <v>1682</v>
      </c>
      <c r="C606" t="s">
        <v>1866</v>
      </c>
      <c r="E606" t="s">
        <v>1845</v>
      </c>
      <c r="G606" t="s">
        <v>2263</v>
      </c>
      <c r="H606" t="s">
        <v>1846</v>
      </c>
      <c r="I606" t="s">
        <v>3492</v>
      </c>
    </row>
    <row r="607" spans="1:9">
      <c r="A607" s="174" t="s">
        <v>3619</v>
      </c>
      <c r="B607" t="s">
        <v>1685</v>
      </c>
      <c r="C607" t="s">
        <v>1868</v>
      </c>
      <c r="D607" t="s">
        <v>1869</v>
      </c>
      <c r="E607" t="s">
        <v>1833</v>
      </c>
      <c r="F607" t="s">
        <v>1870</v>
      </c>
      <c r="G607" t="s">
        <v>2263</v>
      </c>
      <c r="H607" t="s">
        <v>1835</v>
      </c>
      <c r="I607" t="s">
        <v>3500</v>
      </c>
    </row>
    <row r="608" spans="1:9">
      <c r="A608" s="174" t="s">
        <v>3619</v>
      </c>
      <c r="B608" t="s">
        <v>1685</v>
      </c>
      <c r="C608" t="s">
        <v>1871</v>
      </c>
      <c r="D608" t="s">
        <v>1872</v>
      </c>
      <c r="E608" t="s">
        <v>1833</v>
      </c>
      <c r="F608" t="s">
        <v>1873</v>
      </c>
      <c r="G608" t="s">
        <v>2263</v>
      </c>
      <c r="H608" t="s">
        <v>1835</v>
      </c>
      <c r="I608" t="s">
        <v>3500</v>
      </c>
    </row>
    <row r="609" spans="1:9">
      <c r="A609" s="174" t="s">
        <v>3619</v>
      </c>
      <c r="B609" t="s">
        <v>1685</v>
      </c>
      <c r="C609" t="s">
        <v>1874</v>
      </c>
      <c r="E609" t="s">
        <v>1845</v>
      </c>
      <c r="G609" t="s">
        <v>2263</v>
      </c>
      <c r="H609" t="s">
        <v>1846</v>
      </c>
      <c r="I609" t="s">
        <v>3500</v>
      </c>
    </row>
    <row r="610" spans="1:9">
      <c r="A610" s="174" t="s">
        <v>3619</v>
      </c>
      <c r="B610" t="s">
        <v>1689</v>
      </c>
      <c r="C610" t="s">
        <v>1929</v>
      </c>
      <c r="D610" t="s">
        <v>1923</v>
      </c>
      <c r="E610" t="s">
        <v>1930</v>
      </c>
      <c r="F610" t="s">
        <v>1932</v>
      </c>
      <c r="G610" t="s">
        <v>2263</v>
      </c>
      <c r="H610" t="s">
        <v>2300</v>
      </c>
      <c r="I610" t="s">
        <v>3504</v>
      </c>
    </row>
    <row r="611" spans="1:9">
      <c r="A611" s="174" t="s">
        <v>3619</v>
      </c>
      <c r="B611" t="s">
        <v>1689</v>
      </c>
      <c r="C611" t="s">
        <v>1876</v>
      </c>
      <c r="E611" t="s">
        <v>1833</v>
      </c>
      <c r="F611" t="s">
        <v>1877</v>
      </c>
      <c r="G611" t="s">
        <v>2263</v>
      </c>
      <c r="H611" t="s">
        <v>1835</v>
      </c>
      <c r="I611" t="s">
        <v>3504</v>
      </c>
    </row>
    <row r="612" spans="1:9">
      <c r="A612" s="174" t="s">
        <v>3619</v>
      </c>
      <c r="B612" t="s">
        <v>1689</v>
      </c>
      <c r="C612" t="s">
        <v>1878</v>
      </c>
      <c r="D612" t="s">
        <v>1879</v>
      </c>
      <c r="E612" t="s">
        <v>1880</v>
      </c>
      <c r="G612" t="s">
        <v>2263</v>
      </c>
      <c r="H612" t="s">
        <v>1881</v>
      </c>
      <c r="I612" t="s">
        <v>3504</v>
      </c>
    </row>
    <row r="613" spans="1:9">
      <c r="A613" s="174" t="s">
        <v>3619</v>
      </c>
      <c r="B613" t="s">
        <v>1692</v>
      </c>
      <c r="C613" t="s">
        <v>1937</v>
      </c>
      <c r="D613" t="s">
        <v>1938</v>
      </c>
      <c r="E613" t="s">
        <v>1939</v>
      </c>
      <c r="F613" t="s">
        <v>1941</v>
      </c>
      <c r="G613" t="s">
        <v>2263</v>
      </c>
      <c r="H613" t="s">
        <v>2271</v>
      </c>
      <c r="I613" t="s">
        <v>3508</v>
      </c>
    </row>
    <row r="614" spans="1:9">
      <c r="A614" s="174" t="s">
        <v>3619</v>
      </c>
      <c r="B614" t="s">
        <v>1692</v>
      </c>
      <c r="C614" t="s">
        <v>2301</v>
      </c>
      <c r="E614" t="s">
        <v>2302</v>
      </c>
      <c r="G614" t="s">
        <v>2263</v>
      </c>
      <c r="H614" t="s">
        <v>2303</v>
      </c>
      <c r="I614" t="s">
        <v>3508</v>
      </c>
    </row>
    <row r="615" spans="1:9">
      <c r="A615" s="174" t="s">
        <v>3619</v>
      </c>
      <c r="B615" t="s">
        <v>1694</v>
      </c>
      <c r="C615" t="s">
        <v>1883</v>
      </c>
      <c r="E615" t="s">
        <v>1833</v>
      </c>
      <c r="F615" t="s">
        <v>1884</v>
      </c>
      <c r="G615" t="s">
        <v>2263</v>
      </c>
      <c r="H615" t="s">
        <v>1835</v>
      </c>
      <c r="I615" t="s">
        <v>3512</v>
      </c>
    </row>
    <row r="616" spans="1:9">
      <c r="A616" s="174" t="s">
        <v>3619</v>
      </c>
      <c r="B616" t="s">
        <v>1694</v>
      </c>
      <c r="C616" t="s">
        <v>1885</v>
      </c>
      <c r="D616" t="s">
        <v>1886</v>
      </c>
      <c r="E616" t="s">
        <v>1833</v>
      </c>
      <c r="F616" t="s">
        <v>1887</v>
      </c>
      <c r="G616" t="s">
        <v>2263</v>
      </c>
      <c r="H616" t="s">
        <v>1835</v>
      </c>
      <c r="I616" t="s">
        <v>3512</v>
      </c>
    </row>
    <row r="617" spans="1:9">
      <c r="A617" s="174" t="s">
        <v>3619</v>
      </c>
      <c r="B617" t="s">
        <v>1694</v>
      </c>
      <c r="C617" t="s">
        <v>1888</v>
      </c>
      <c r="E617" t="s">
        <v>1845</v>
      </c>
      <c r="G617" t="s">
        <v>2263</v>
      </c>
      <c r="H617" t="s">
        <v>1846</v>
      </c>
      <c r="I617" t="s">
        <v>3512</v>
      </c>
    </row>
    <row r="618" spans="1:9">
      <c r="A618" s="174" t="s">
        <v>3619</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2026-07-14T07:53:40Z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