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62" documentId="8_{9058C769-37DB-4D75-B77A-5C1D47EA4B73}" xr6:coauthVersionLast="47" xr6:coauthVersionMax="47" xr10:uidLastSave="{A203F9CC-C906-4305-9B55-4A4C32473680}"/>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5" i="19" l="1"/>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<sst xmlns="http://schemas.openxmlformats.org/spreadsheetml/2006/main" count="62745" uniqueCount="4066">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</sst>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5" totalsRowShown="0">
  <autoFilter ref="A2:F75"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5"/>
  <sheetViews>
    <sheetView tabSelected="1" workbookViewId="0">
      <pane ySplit="2" topLeftCell="A62" activePane="bottomLeft" state="frozen"/>
      <selection pane="bottomLeft" activeCell="F76" sqref="F76"/>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row r="74" spans="1:6">
      <c r="A74" t="s">
        <v>4060</v>
      </c>
      <c r="B74">
        <f>SUMIFS(Réttabanki!$T:$T,Réttabanki!$W:$W,$A74)</f>
        <v>0</v>
      </c>
      <c r="C74">
        <f>SUMIFS(Réttabanki!$C:$C,Réttabanki!$W:$W,$A74)/1000</f>
        <v>0</v>
      </c>
      <c r="D74" t="str">
        <f>IFERROR(B74/C74,"")</f>
        <v/>
      </c>
      <c r="E74">
        <f>COUNTIFS(Réttabanki!$W:$W,$A74,Réttabanki!$B:$B,"&lt;&gt;")</f>
        <v>0</v>
      </c>
      <c r="F74" s="313">
        <v>46267</v>
      </c>
    </row>
    <row r="75" spans="1:6">
      <c r="A75" t="s">
        <v>4061</v>
      </c>
      <c r="B75">
        <f>SUMIFS(Réttabanki!$T:$T,Réttabanki!$W:$W,$A75)</f>
        <v>0</v>
      </c>
      <c r="C75">
        <f>SUMIFS(Réttabanki!$C:$C,Réttabanki!$W:$W,$A75)/1000</f>
        <v>0</v>
      </c>
      <c r="D75" t="str">
        <f>IFERROR(B75/C75,"")</f>
        <v/>
      </c>
      <c r="E75">
        <f>COUNTIFS(Réttabanki!$W:$W,$A75,Réttabanki!$B:$B,"&lt;&gt;")</f>
        <v>0</v>
      </c>
      <c r="F75" s="313">
        <v>46268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4062</v>
      </c>
      <c r="B1" s="294"/>
      <c r="C1" s="294"/>
      <c r="D1" s="294"/>
      <c r="E1" s="294"/>
    </row>
    <row r="2" spans="1:5">
      <c r="A2" t="s">
        <v>4009</v>
      </c>
      <c r="B2" t="s">
        <v>4063</v>
      </c>
      <c r="C2" t="s">
        <v>5</v>
      </c>
      <c r="D2" t="s">
        <v>4064</v>
      </c>
      <c r="E2" t="s">
        <v>4065</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