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67" documentId="8_{9058C769-37DB-4D75-B77A-5C1D47EA4B73}" xr6:coauthVersionLast="47" xr6:coauthVersionMax="47" xr10:uidLastSave="{66030B75-C30B-444F-A946-2D51FC60EBF1}"/>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7" i="19" l="1"/>
  <c r="C77" i="19"/>
  <c r="D77" i="19"/>
  <c r="E77" i="19"/>
  <c r="B76" i="19"/>
  <c r="C76" i="19"/>
  <c r="D76" i="19"/>
  <c r="E76" i="19"/>
  <c r="B75" i="19"/>
  <c r="C75" i="19"/>
  <c r="D75" i="19"/>
  <c r="E75" i="19"/>
  <c r="B74" i="19"/>
  <c r="C74" i="19"/>
  <c r="D74" i="19"/>
  <c r="E74" i="19"/>
  <c r="B73" i="19"/>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<sst xmlns="http://schemas.openxmlformats.org/spreadsheetml/2006/main" count="62747" uniqueCount="4068">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</sst>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 fontId="0" fillId="0" borderId="0" xfId="0" applyNumberFormat="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7" totalsRowShown="0">
  <autoFilter ref="A2:F77"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56" activePane="bottomRight" state="frozen"/>
      <selection pane="bottomRight" activeCell="G229" sqref="G2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7"/>
  <sheetViews>
    <sheetView tabSelected="1" workbookViewId="0">
      <pane ySplit="2" topLeftCell="A62" activePane="bottomLeft" state="frozen"/>
      <selection pane="bottomLeft" activeCell="F78" sqref="F78"/>
    </sheetView>
  </sheetViews>
  <sheetFormatPr defaultRowHeight="14.45"/>
  <cols>
    <col min="1" max="1" width="61.85546875" customWidth="1"/>
    <col min="2" max="5" width="20" customWidth="1"/>
  </cols>
  <sheetData>
    <row r="1" spans="1:6" ht="18.600000000000001">
      <c r="A1" s="293" t="s">
        <v>4051</v>
      </c>
      <c r="B1" s="294"/>
      <c r="C1" s="294"/>
      <c r="D1" s="294"/>
      <c r="E1" s="294"/>
    </row>
    <row r="2" spans="1:6">
      <c r="A2" t="s">
        <v>1397</v>
      </c>
      <c r="B2" t="s">
        <v>4052</v>
      </c>
      <c r="C2" t="s">
        <v>4053</v>
      </c>
      <c r="D2" t="s">
        <v>4054</v>
      </c>
      <c r="E2" t="s">
        <v>4055</v>
      </c>
      <c r="F2" t="s">
        <v>4056</v>
      </c>
    </row>
    <row r="3" spans="1:6">
      <c r="A3" t="s">
        <v>1727</v>
      </c>
      <c r="B3" s="263">
        <f>SUMIFS(Réttabanki!$T:$T,Réttabanki!$W:$W,$A3)</f>
        <v>49546</v>
      </c>
      <c r="C3" s="291">
        <f>SUMIFS(Réttabanki!$C:$C,Réttabanki!$W:$W,$A3)/1000</f>
        <v>100</v>
      </c>
      <c r="D3" s="264">
        <f>IFERROR(B3/C3,"")</f>
        <v>495.46</v>
      </c>
      <c r="E3" s="292">
        <f>COUNTIFS(Réttabanki!$W:$W,$A3,Réttabanki!$B:$B,"&lt;&gt;")</f>
        <v>9</v>
      </c>
    </row>
    <row r="4" spans="1:6">
      <c r="A4" t="s">
        <v>1707</v>
      </c>
      <c r="B4" s="263">
        <f>SUMIFS(Réttabanki!$T:$T,Réttabanki!$W:$W,$A4)</f>
        <v>60005.48</v>
      </c>
      <c r="C4" s="291">
        <f>SUMIFS(Réttabanki!$C:$C,Réttabanki!$W:$W,$A4)/1000</f>
        <v>100</v>
      </c>
      <c r="D4" s="264">
        <f>IFERROR(B4/C4,"")</f>
        <v>600.0548</v>
      </c>
      <c r="E4" s="292">
        <f>COUNTIFS(Réttabanki!$W:$W,$A4,Réttabanki!$B:$B,"&lt;&gt;")</f>
        <v>8</v>
      </c>
    </row>
    <row r="5" spans="1:6">
      <c r="A5" t="s">
        <v>1567</v>
      </c>
      <c r="B5" s="263">
        <f>SUMIFS(Réttabanki!$T:$T,Réttabanki!$W:$W,$A5)</f>
        <v>75390.551999999996</v>
      </c>
      <c r="C5" s="291">
        <f>SUMIFS(Réttabanki!$C:$C,Réttabanki!$W:$W,$A5)/1000</f>
        <v>109.89700000000001</v>
      </c>
      <c r="D5" s="264">
        <f>IFERROR(B5/C5,"")</f>
        <v>686.01101030965356</v>
      </c>
      <c r="E5" s="292">
        <f>COUNTIFS(Réttabanki!$W:$W,$A5,Réttabanki!$B:$B,"&lt;&gt;")</f>
        <v>16</v>
      </c>
      <c r="F5" s="313">
        <v>46260</v>
      </c>
    </row>
    <row r="6" spans="1:6">
      <c r="A6" t="s">
        <v>1521</v>
      </c>
      <c r="B6" s="263">
        <f>SUMIFS(Réttabanki!$T:$T,Réttabanki!$W:$W,$A6)</f>
        <v>50110</v>
      </c>
      <c r="C6" s="291">
        <f>SUMIFS(Réttabanki!$C:$C,Réttabanki!$W:$W,$A6)/1000</f>
        <v>100</v>
      </c>
      <c r="D6" s="264">
        <f>IFERROR(B6/C6,"")</f>
        <v>501.1</v>
      </c>
      <c r="E6" s="292">
        <f>COUNTIFS(Réttabanki!$W:$W,$A6,Réttabanki!$B:$B,"&lt;&gt;")</f>
        <v>5</v>
      </c>
    </row>
    <row r="7" spans="1:6">
      <c r="A7" t="s">
        <v>1585</v>
      </c>
      <c r="B7" s="263">
        <f>SUMIFS(Réttabanki!$T:$T,Réttabanki!$W:$W,$A7)</f>
        <v>114264.90999999999</v>
      </c>
      <c r="C7" s="291">
        <f>SUMIFS(Réttabanki!$C:$C,Réttabanki!$W:$W,$A7)/1000</f>
        <v>100.001</v>
      </c>
      <c r="D7" s="264">
        <f>IFERROR(B7/C7,"")</f>
        <v>1142.6376736232637</v>
      </c>
      <c r="E7" s="292">
        <f>COUNTIFS(Réttabanki!$W:$W,$A7,Réttabanki!$B:$B,"&lt;&gt;")</f>
        <v>8</v>
      </c>
    </row>
    <row r="8" spans="1:6">
      <c r="A8" t="s">
        <v>1632</v>
      </c>
      <c r="B8" s="263">
        <f>SUMIFS(Réttabanki!$T:$T,Réttabanki!$W:$W,$A8)</f>
        <v>0</v>
      </c>
      <c r="C8" s="291">
        <f>SUMIFS(Réttabanki!$C:$C,Réttabanki!$W:$W,$A8)/1000</f>
        <v>0</v>
      </c>
      <c r="D8" s="264" t="str">
        <f>IFERROR(B8/C8,"")</f>
        <v/>
      </c>
      <c r="E8" s="292">
        <f>COUNTIFS(Réttabanki!$W:$W,$A8,Réttabanki!$B:$B,"&lt;&gt;")</f>
        <v>0</v>
      </c>
    </row>
    <row r="9" spans="1:6">
      <c r="A9" t="s">
        <v>1686</v>
      </c>
      <c r="B9" s="263">
        <f>SUMIFS(Réttabanki!$T:$T,Réttabanki!$W:$W,$A9)</f>
        <v>82918</v>
      </c>
      <c r="C9" s="291">
        <f>SUMIFS(Réttabanki!$C:$C,Réttabanki!$W:$W,$A9)/1000</f>
        <v>100</v>
      </c>
      <c r="D9" s="264">
        <f>IFERROR(B9/C9,"")</f>
        <v>829.18</v>
      </c>
      <c r="E9" s="292">
        <f>COUNTIFS(Réttabanki!$W:$W,$A9,Réttabanki!$B:$B,"&lt;&gt;")</f>
        <v>11</v>
      </c>
    </row>
    <row r="10" spans="1:6">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1551</v>
      </c>
      <c r="B11" s="263">
        <f>SUMIFS(Réttabanki!$T:$T,Réttabanki!$W:$W,$A11)</f>
        <v>129435.24</v>
      </c>
      <c r="C11" s="291">
        <f>SUMIFS(Réttabanki!$C:$C,Réttabanki!$W:$W,$A11)/1000</f>
        <v>100</v>
      </c>
      <c r="D11" s="264">
        <f>IFERROR(B11/C11,"")</f>
        <v>1294.3524</v>
      </c>
      <c r="E11" s="292">
        <f>COUNTIFS(Réttabanki!$W:$W,$A11,Réttabanki!$B:$B,"&lt;&gt;")</f>
        <v>8</v>
      </c>
    </row>
    <row r="12" spans="1:6">
      <c r="A12" t="s">
        <v>1664</v>
      </c>
      <c r="B12" s="263">
        <f>SUMIFS(Réttabanki!$T:$T,Réttabanki!$W:$W,$A12)</f>
        <v>118380</v>
      </c>
      <c r="C12" s="291">
        <f>SUMIFS(Réttabanki!$C:$C,Réttabanki!$W:$W,$A12)/1000</f>
        <v>100</v>
      </c>
      <c r="D12" s="264">
        <f>IFERROR(B12/C12,"")</f>
        <v>1183.8</v>
      </c>
      <c r="E12" s="292">
        <f>COUNTIFS(Réttabanki!$W:$W,$A12,Réttabanki!$B:$B,"&lt;&gt;")</f>
        <v>9</v>
      </c>
    </row>
    <row r="13" spans="1:6">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1697</v>
      </c>
      <c r="B14" s="263">
        <f>SUMIFS(Réttabanki!$T:$T,Réttabanki!$W:$W,$A14)</f>
        <v>26002.71</v>
      </c>
      <c r="C14" s="291">
        <f>SUMIFS(Réttabanki!$C:$C,Réttabanki!$W:$W,$A14)/1000</f>
        <v>100</v>
      </c>
      <c r="D14" s="264">
        <f>IFERROR(B14/C14,"")</f>
        <v>260.02710000000002</v>
      </c>
      <c r="E14" s="292">
        <f>COUNTIFS(Réttabanki!$W:$W,$A14,Réttabanki!$B:$B,"&lt;&gt;")</f>
        <v>6</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1483</v>
      </c>
      <c r="B17" s="263">
        <f>SUMIFS(Réttabanki!$T:$T,Réttabanki!$W:$W,$A17)</f>
        <v>99631.88</v>
      </c>
      <c r="C17" s="291">
        <f>SUMIFS(Réttabanki!$C:$C,Réttabanki!$W:$W,$A17)/1000</f>
        <v>100</v>
      </c>
      <c r="D17" s="264">
        <f>IFERROR(B17/C17,"")</f>
        <v>996.31880000000001</v>
      </c>
      <c r="E17" s="292">
        <f>COUNTIFS(Réttabanki!$W:$W,$A17,Réttabanki!$B:$B,"&lt;&gt;")</f>
        <v>11</v>
      </c>
    </row>
    <row r="18" spans="1:6">
      <c r="A18" t="s">
        <v>1680</v>
      </c>
      <c r="B18" s="263">
        <f>SUMIFS(Réttabanki!$T:$T,Réttabanki!$W:$W,$A18)</f>
        <v>80560</v>
      </c>
      <c r="C18" s="291">
        <f>SUMIFS(Réttabanki!$C:$C,Réttabanki!$W:$W,$A18)/1000</f>
        <v>100</v>
      </c>
      <c r="D18" s="264">
        <f>IFERROR(B18/C18,"")</f>
        <v>805.6</v>
      </c>
      <c r="E18" s="292">
        <f>COUNTIFS(Réttabanki!$W:$W,$A18,Réttabanki!$B:$B,"&lt;&gt;")</f>
        <v>8</v>
      </c>
    </row>
    <row r="19" spans="1:6">
      <c r="A19" t="s">
        <v>1717</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1722</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1573</v>
      </c>
      <c r="B27" s="263">
        <f>SUMIFS(Réttabanki!$T:$T,Réttabanki!$W:$W,$A27)</f>
        <v>105310.664</v>
      </c>
      <c r="C27" s="291">
        <f>SUMIFS(Réttabanki!$C:$C,Réttabanki!$W:$W,$A27)/1000</f>
        <v>100</v>
      </c>
      <c r="D27" s="264">
        <f>IFERROR(B27/C27,"")</f>
        <v>1053.10664</v>
      </c>
      <c r="E27" s="292">
        <f>COUNTIFS(Réttabanki!$W:$W,$A27,Réttabanki!$B:$B,"&lt;&gt;")</f>
        <v>9</v>
      </c>
    </row>
    <row r="28" spans="1:6">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1712</v>
      </c>
      <c r="B29" s="263">
        <f>SUMIFS(Réttabanki!$T:$T,Réttabanki!$W:$W,$A29)</f>
        <v>43458.719999999994</v>
      </c>
      <c r="C29" s="291">
        <f>SUMIFS(Réttabanki!$C:$C,Réttabanki!$W:$W,$A29)/1000</f>
        <v>100</v>
      </c>
      <c r="D29" s="264">
        <f>IFERROR(B29/C29,"")</f>
        <v>434.58719999999994</v>
      </c>
      <c r="E29" s="292">
        <f>COUNTIFS(Réttabanki!$W:$W,$A29,Réttabanki!$B:$B,"&lt;&gt;")</f>
        <v>18</v>
      </c>
      <c r="F29" s="313"/>
    </row>
    <row r="30" spans="1:6">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1647</v>
      </c>
      <c r="B66" s="263">
        <f>SUMIFS(Réttabanki!$T:$T,Réttabanki!$W:$W,$A66)</f>
        <v>45720.59</v>
      </c>
      <c r="C66" s="291">
        <f>SUMIFS(Réttabanki!$C:$C,Réttabanki!$W:$W,$A66)/1000</f>
        <v>100.001</v>
      </c>
      <c r="D66" s="264">
        <f>IFERROR(B66/C66,"")</f>
        <v>457.20132798672006</v>
      </c>
      <c r="E66" s="292">
        <f>COUNTIFS(Réttabanki!$W:$W,$A66,Réttabanki!$B:$B,"&lt;&gt;")</f>
        <v>8</v>
      </c>
    </row>
    <row r="67" spans="1:6">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6">
      <c r="A70" t="s">
        <v>1527</v>
      </c>
      <c r="B70" s="263">
        <f>SUMIFS(Réttabanki!$T:$T,Réttabanki!$W:$W,$A70)</f>
        <v>172919.89</v>
      </c>
      <c r="C70" s="291">
        <f>SUMIFS(Réttabanki!$C:$C,Réttabanki!$W:$W,$A70)/1000</f>
        <v>100</v>
      </c>
      <c r="D70" s="264">
        <f>IFERROR(B70/C70,"")</f>
        <v>1729.1989000000001</v>
      </c>
      <c r="E70" s="292">
        <f>COUNTIFS(Réttabanki!$W:$W,$A70,Réttabanki!$B:$B,"&lt;&gt;")</f>
        <v>7</v>
      </c>
      <c r="F70" s="313">
        <v>46261</v>
      </c>
    </row>
    <row r="71" spans="1:6">
      <c r="A71" t="s">
        <v>4057</v>
      </c>
      <c r="B71">
        <f>SUMIFS(Réttabanki!$T:$T,Réttabanki!$W:$W,$A71)</f>
        <v>0</v>
      </c>
      <c r="C71">
        <f>SUMIFS(Réttabanki!$C:$C,Réttabanki!$W:$W,$A71)/1000</f>
        <v>0</v>
      </c>
      <c r="D71" t="str">
        <f>IFERROR(B71/C71,"")</f>
        <v/>
      </c>
      <c r="E71">
        <f>COUNTIFS(Réttabanki!$W:$W,$A71,Réttabanki!$B:$B,"&lt;&gt;")</f>
        <v>0</v>
      </c>
      <c r="F71" s="313">
        <v>46262</v>
      </c>
    </row>
    <row r="72" spans="1:6">
      <c r="A72" t="s">
        <v>4058</v>
      </c>
      <c r="B72">
        <f>SUMIFS(Réttabanki!$T:$T,Réttabanki!$W:$W,$A72)</f>
        <v>0</v>
      </c>
      <c r="C72">
        <f>SUMIFS(Réttabanki!$C:$C,Réttabanki!$W:$W,$A72)/1000</f>
        <v>0</v>
      </c>
      <c r="D72" t="str">
        <f>IFERROR(B72/C72,"")</f>
        <v/>
      </c>
      <c r="E72">
        <f>COUNTIFS(Réttabanki!$W:$W,$A72,Réttabanki!$B:$B,"&lt;&gt;")</f>
        <v>0</v>
      </c>
      <c r="F72" s="313">
        <v>46265</v>
      </c>
    </row>
    <row r="73" spans="1:6">
      <c r="A73" t="s">
        <v>4059</v>
      </c>
      <c r="B73">
        <f>SUMIFS(Réttabanki!$T:$T,Réttabanki!$W:$W,$A73)</f>
        <v>0</v>
      </c>
      <c r="C73">
        <f>SUMIFS(Réttabanki!$C:$C,Réttabanki!$W:$W,$A73)/1000</f>
        <v>0</v>
      </c>
      <c r="D73" t="str">
        <f>IFERROR(B73/C73,"")</f>
        <v/>
      </c>
      <c r="E73">
        <f>COUNTIFS(Réttabanki!$W:$W,$A73,Réttabanki!$B:$B,"&lt;&gt;")</f>
        <v>0</v>
      </c>
      <c r="F73" s="313">
        <v>46266</v>
      </c>
    </row>
    <row r="74" spans="1:6">
      <c r="A74" t="s">
        <v>4060</v>
      </c>
      <c r="B74">
        <f>SUMIFS(Réttabanki!$T:$T,Réttabanki!$W:$W,$A74)</f>
        <v>0</v>
      </c>
      <c r="C74">
        <f>SUMIFS(Réttabanki!$C:$C,Réttabanki!$W:$W,$A74)/1000</f>
        <v>0</v>
      </c>
      <c r="D74" t="str">
        <f>IFERROR(B74/C74,"")</f>
        <v/>
      </c>
      <c r="E74">
        <f>COUNTIFS(Réttabanki!$W:$W,$A74,Réttabanki!$B:$B,"&lt;&gt;")</f>
        <v>0</v>
      </c>
      <c r="F74" s="313">
        <v>46267</v>
      </c>
    </row>
    <row r="75" spans="1:6">
      <c r="A75" t="s">
        <v>4061</v>
      </c>
      <c r="B75">
        <f>SUMIFS(Réttabanki!$T:$T,Réttabanki!$W:$W,$A75)</f>
        <v>0</v>
      </c>
      <c r="C75">
        <f>SUMIFS(Réttabanki!$C:$C,Réttabanki!$W:$W,$A75)/1000</f>
        <v>0</v>
      </c>
      <c r="D75" t="str">
        <f>IFERROR(B75/C75,"")</f>
        <v/>
      </c>
      <c r="E75">
        <f>COUNTIFS(Réttabanki!$W:$W,$A75,Réttabanki!$B:$B,"&lt;&gt;")</f>
        <v>0</v>
      </c>
      <c r="F75" s="313">
        <v>46268</v>
      </c>
    </row>
    <row r="76" spans="1:6">
      <c r="A76" t="s">
        <v>4062</v>
      </c>
      <c r="B76">
        <f>SUMIFS(Réttabanki!$T:$T,Réttabanki!$W:$W,$A76)</f>
        <v>0</v>
      </c>
      <c r="C76">
        <f>SUMIFS(Réttabanki!$C:$C,Réttabanki!$W:$W,$A76)/1000</f>
        <v>0</v>
      </c>
      <c r="D76" t="str">
        <f>IFERROR(B76/C76,"")</f>
        <v/>
      </c>
      <c r="E76">
        <f>COUNTIFS(Réttabanki!$W:$W,$A76,Réttabanki!$B:$B,"&lt;&gt;")</f>
        <v>0</v>
      </c>
      <c r="F76" s="313">
        <v>46269</v>
      </c>
    </row>
    <row r="77" spans="1:6">
      <c r="A77" t="s">
        <v>4063</v>
      </c>
      <c r="B77">
        <f>SUMIFS(Réttabanki!$T:$T,Réttabanki!$W:$W,$A77)</f>
        <v>0</v>
      </c>
      <c r="C77">
        <f>SUMIFS(Réttabanki!$C:$C,Réttabanki!$W:$W,$A77)/1000</f>
        <v>0</v>
      </c>
      <c r="D77" t="str">
        <f>IFERROR(B77/C77,"")</f>
        <v/>
      </c>
      <c r="E77">
        <f>COUNTIFS(Réttabanki!$W:$W,$A77,Réttabanki!$B:$B,"&lt;&gt;")</f>
        <v>0</v>
      </c>
      <c r="F77" s="313">
        <v>46272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4064</v>
      </c>
      <c r="B1" s="294"/>
      <c r="C1" s="294"/>
      <c r="D1" s="294"/>
      <c r="E1" s="294"/>
    </row>
    <row r="2" spans="1:5">
      <c r="A2" t="s">
        <v>4009</v>
      </c>
      <c r="B2" t="s">
        <v>4065</v>
      </c>
      <c r="C2" t="s">
        <v>5</v>
      </c>
      <c r="D2" t="s">
        <v>4066</v>
      </c>
      <c r="E2" t="s">
        <v>4067</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2026-07-23T09:55:43Z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