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66" documentId="8_{9058C769-37DB-4D75-B77A-5C1D47EA4B73}" xr6:coauthVersionLast="47" xr6:coauthVersionMax="47" xr10:uidLastSave="{EAF053DE-DE00-4E52-A6A7-52CEF3874BA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2" l="1"/>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T4" i="2"/>
  <c r="U4" i="2"/>
  <c r="T5" i="2"/>
  <c r="U5" i="2"/>
  <c r="T6" i="2"/>
  <c r="U6" i="2"/>
  <c r="T7" i="2"/>
  <c r="U7" i="2"/>
  <c r="T8" i="2"/>
  <c r="U8" i="2"/>
  <c r="T9" i="2"/>
  <c r="U9" i="2"/>
  <c r="T10" i="2"/>
  <c r="U10" i="2"/>
  <c r="T11" i="2"/>
  <c r="U11" i="2"/>
  <c r="T12" i="2"/>
  <c r="U12" i="2"/>
  <c r="T13" i="2"/>
  <c r="U13" i="2"/>
  <c r="T14" i="2"/>
  <c r="U14" i="2"/>
  <c r="T15" i="2"/>
  <c r="U15" i="2"/>
  <c r="T16" i="2"/>
  <c r="U16" i="2"/>
  <c r="T17" i="2"/>
  <c r="U17" i="2"/>
  <c r="S18" i="2"/>
  <c r="T18" i="2"/>
  <c r="S19" i="2"/>
  <c r="T19" i="2"/>
  <c r="U19" i="2"/>
  <c r="S20" i="2"/>
  <c r="T20" i="2"/>
  <c r="U20" i="2"/>
  <c r="S21" i="2"/>
  <c r="T21" i="2"/>
  <c r="U21" i="2"/>
  <c r="S22" i="2"/>
  <c r="T22" i="2"/>
  <c r="U22"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S35" i="2"/>
  <c r="T35" i="2"/>
  <c r="U35" i="2"/>
  <c r="S36" i="2"/>
  <c r="T36" i="2"/>
  <c r="U36" i="2"/>
  <c r="S37" i="2"/>
  <c r="T37" i="2"/>
  <c r="U37" i="2"/>
  <c r="S38" i="2"/>
  <c r="T38" i="2"/>
  <c r="U38" i="2"/>
  <c r="S39" i="2"/>
  <c r="T39" i="2"/>
  <c r="U39" i="2"/>
  <c r="S40" i="2"/>
  <c r="T40" i="2"/>
  <c r="U40" i="2"/>
  <c r="S41" i="2"/>
  <c r="T41" i="2"/>
  <c r="U41" i="2"/>
  <c r="S42" i="2"/>
  <c r="T42" i="2"/>
  <c r="U42" i="2"/>
  <c r="S43" i="2"/>
  <c r="T43" i="2"/>
  <c r="U43" i="2"/>
  <c r="S44" i="2"/>
  <c r="T44" i="2"/>
  <c r="U44" i="2"/>
  <c r="S45" i="2"/>
  <c r="T45" i="2"/>
  <c r="U45" i="2"/>
  <c r="S46" i="2"/>
  <c r="T46" i="2"/>
  <c r="U46" i="2"/>
  <c r="S47" i="2"/>
  <c r="T47" i="2"/>
  <c r="U47" i="2"/>
  <c r="S48" i="2"/>
  <c r="T48" i="2"/>
  <c r="S49" i="2"/>
  <c r="T49" i="2"/>
  <c r="U49" i="2"/>
  <c r="S50" i="2"/>
  <c r="T50" i="2"/>
  <c r="U50" i="2"/>
  <c r="S51" i="2"/>
  <c r="T51" i="2"/>
  <c r="U51" i="2"/>
  <c r="S52" i="2"/>
  <c r="T52" i="2"/>
  <c r="U52" i="2"/>
  <c r="S53" i="2"/>
  <c r="T53" i="2"/>
  <c r="U53" i="2"/>
  <c r="S54" i="2"/>
  <c r="T54" i="2"/>
  <c r="U54" i="2"/>
  <c r="S55" i="2"/>
  <c r="T55" i="2"/>
  <c r="U55" i="2"/>
  <c r="S56" i="2"/>
  <c r="T56" i="2"/>
  <c r="U56" i="2"/>
  <c r="S57" i="2"/>
  <c r="T57" i="2"/>
  <c r="U57" i="2"/>
  <c r="S58" i="2"/>
  <c r="T58" i="2"/>
  <c r="U58" i="2"/>
  <c r="S59" i="2"/>
  <c r="T59" i="2"/>
  <c r="U59" i="2"/>
  <c r="S60" i="2"/>
  <c r="T60" i="2"/>
  <c r="S61" i="2"/>
  <c r="T61" i="2"/>
  <c r="U61" i="2"/>
  <c r="S62" i="2"/>
  <c r="T62" i="2"/>
  <c r="U62" i="2"/>
  <c r="S63" i="2"/>
  <c r="T63" i="2"/>
  <c r="U63" i="2"/>
  <c r="S64" i="2"/>
  <c r="T64" i="2"/>
  <c r="U64" i="2"/>
  <c r="S65" i="2"/>
  <c r="T65" i="2"/>
  <c r="U65" i="2"/>
  <c r="S66" i="2"/>
  <c r="T66" i="2"/>
  <c r="U66" i="2"/>
  <c r="S67" i="2"/>
  <c r="T67" i="2"/>
  <c r="U67" i="2"/>
  <c r="S68" i="2"/>
  <c r="T68" i="2"/>
  <c r="U68" i="2"/>
  <c r="S69" i="2"/>
  <c r="T69" i="2"/>
  <c r="U69" i="2"/>
  <c r="S70" i="2"/>
  <c r="T70" i="2"/>
  <c r="U70" i="2"/>
  <c r="S71" i="2"/>
  <c r="T71" i="2"/>
  <c r="U71" i="2"/>
  <c r="S72" i="2"/>
  <c r="T72" i="2"/>
  <c r="U72" i="2"/>
  <c r="S73" i="2"/>
  <c r="T73" i="2"/>
  <c r="U73" i="2"/>
  <c r="S74" i="2"/>
  <c r="T74" i="2"/>
  <c r="S75" i="2"/>
  <c r="T75" i="2"/>
  <c r="U75" i="2"/>
  <c r="S76" i="2"/>
  <c r="T76" i="2"/>
  <c r="U76" i="2"/>
  <c r="S77" i="2"/>
  <c r="T77" i="2"/>
  <c r="U77" i="2"/>
  <c r="S78" i="2"/>
  <c r="T78" i="2"/>
  <c r="U78" i="2"/>
  <c r="S79" i="2"/>
  <c r="T79" i="2"/>
  <c r="U79" i="2"/>
  <c r="S80" i="2"/>
  <c r="T80" i="2"/>
  <c r="U80" i="2"/>
  <c r="S81" i="2"/>
  <c r="T81" i="2"/>
  <c r="U81" i="2"/>
  <c r="S82" i="2"/>
  <c r="T82" i="2"/>
  <c r="U82" i="2"/>
  <c r="S83" i="2"/>
  <c r="T83" i="2"/>
  <c r="U83" i="2"/>
  <c r="S84" i="2"/>
  <c r="T84" i="2"/>
  <c r="U84" i="2"/>
  <c r="S85" i="2"/>
  <c r="T85" i="2"/>
  <c r="U85" i="2"/>
  <c r="S86" i="2"/>
  <c r="T86" i="2"/>
  <c r="U86" i="2"/>
  <c r="S87" i="2"/>
  <c r="T87" i="2"/>
  <c r="S88" i="2"/>
  <c r="T88" i="2"/>
  <c r="U88" i="2"/>
  <c r="S89" i="2"/>
  <c r="T89" i="2"/>
  <c r="U89" i="2"/>
  <c r="S90" i="2"/>
  <c r="T90" i="2"/>
  <c r="U90" i="2"/>
  <c r="S91" i="2"/>
  <c r="T91" i="2"/>
  <c r="U91" i="2"/>
  <c r="S92" i="2"/>
  <c r="T92" i="2"/>
  <c r="U92" i="2"/>
  <c r="S93" i="2"/>
  <c r="T93" i="2"/>
  <c r="U93" i="2"/>
  <c r="S94" i="2"/>
  <c r="T94" i="2"/>
  <c r="U94" i="2"/>
  <c r="S95" i="2"/>
  <c r="T95" i="2"/>
  <c r="U95" i="2"/>
  <c r="S96" i="2"/>
  <c r="T96" i="2"/>
  <c r="U96" i="2"/>
  <c r="S97" i="2"/>
  <c r="T97" i="2"/>
  <c r="S98" i="2"/>
  <c r="T98" i="2"/>
  <c r="U98" i="2"/>
  <c r="S99" i="2"/>
  <c r="T99" i="2"/>
  <c r="U99" i="2"/>
  <c r="S100" i="2"/>
  <c r="T100" i="2"/>
  <c r="U100" i="2"/>
  <c r="S101" i="2"/>
  <c r="T101" i="2"/>
  <c r="U101" i="2"/>
  <c r="S102" i="2"/>
  <c r="T102" i="2"/>
  <c r="U102" i="2"/>
  <c r="S103" i="2"/>
  <c r="T103" i="2"/>
  <c r="U103" i="2"/>
  <c r="S104" i="2"/>
  <c r="T104" i="2"/>
  <c r="U104" i="2"/>
  <c r="S105" i="2"/>
  <c r="T105" i="2"/>
  <c r="U105" i="2"/>
  <c r="S106" i="2"/>
  <c r="T106" i="2"/>
  <c r="U106" i="2"/>
  <c r="S107" i="2"/>
  <c r="T107" i="2"/>
  <c r="U107" i="2"/>
  <c r="S108" i="2"/>
  <c r="T108" i="2"/>
  <c r="U108" i="2"/>
  <c r="S109" i="2"/>
  <c r="T109" i="2"/>
  <c r="U109" i="2"/>
  <c r="S110" i="2"/>
  <c r="T110" i="2"/>
  <c r="U110" i="2"/>
  <c r="S111" i="2"/>
  <c r="T111" i="2"/>
  <c r="S112" i="2"/>
  <c r="S113" i="2" s="1"/>
  <c r="S114" i="2" s="1"/>
  <c r="S115" i="2" s="1"/>
  <c r="S116" i="2" s="1"/>
  <c r="S117" i="2" s="1"/>
  <c r="S118" i="2" s="1"/>
  <c r="S119" i="2" s="1"/>
  <c r="S120" i="2" s="1"/>
  <c r="S121" i="2" s="1"/>
  <c r="S122" i="2" s="1"/>
  <c r="S123" i="2" s="1"/>
  <c r="T112" i="2"/>
  <c r="U112" i="2"/>
  <c r="T113" i="2"/>
  <c r="U113" i="2"/>
  <c r="T114" i="2"/>
  <c r="U114" i="2"/>
  <c r="T115" i="2"/>
  <c r="U115" i="2"/>
  <c r="T116" i="2"/>
  <c r="U116" i="2"/>
  <c r="T117" i="2"/>
  <c r="U117" i="2"/>
  <c r="T118" i="2"/>
  <c r="U118" i="2"/>
  <c r="T119" i="2"/>
  <c r="U119" i="2"/>
  <c r="T120" i="2"/>
  <c r="U120" i="2"/>
  <c r="T121" i="2"/>
  <c r="U121" i="2"/>
  <c r="T122" i="2"/>
  <c r="U122" i="2"/>
  <c r="T123" i="2"/>
  <c r="U123" i="2"/>
  <c r="S124" i="2"/>
  <c r="T124" i="2"/>
  <c r="S125" i="2"/>
  <c r="T125" i="2"/>
  <c r="U125" i="2"/>
  <c r="S126" i="2"/>
  <c r="T126" i="2"/>
  <c r="U126" i="2"/>
  <c r="S127" i="2"/>
  <c r="T127" i="2"/>
  <c r="U127" i="2"/>
  <c r="S128" i="2"/>
  <c r="T128" i="2"/>
  <c r="U128" i="2"/>
  <c r="S129" i="2"/>
  <c r="T129" i="2"/>
  <c r="U129" i="2"/>
  <c r="S130" i="2"/>
  <c r="T130" i="2"/>
  <c r="U130" i="2"/>
  <c r="S131" i="2"/>
  <c r="T131" i="2"/>
  <c r="U131" i="2"/>
  <c r="S132" i="2"/>
  <c r="T132" i="2"/>
  <c r="U132" i="2"/>
  <c r="S133" i="2"/>
  <c r="T133" i="2"/>
  <c r="U133" i="2"/>
  <c r="S134" i="2"/>
  <c r="T134" i="2"/>
  <c r="U134" i="2"/>
  <c r="S135" i="2"/>
  <c r="T135" i="2"/>
  <c r="U135" i="2"/>
  <c r="S136" i="2"/>
  <c r="T136" i="2"/>
  <c r="U136" i="2"/>
  <c r="S137" i="2"/>
  <c r="T137" i="2"/>
  <c r="U137" i="2"/>
  <c r="S138" i="2"/>
  <c r="T138" i="2"/>
  <c r="U138" i="2"/>
  <c r="S139" i="2"/>
  <c r="T139" i="2"/>
  <c r="S140" i="2"/>
  <c r="T140" i="2"/>
  <c r="U140" i="2"/>
  <c r="S141" i="2"/>
  <c r="T141" i="2"/>
  <c r="U141" i="2"/>
  <c r="S142" i="2"/>
  <c r="T142" i="2"/>
  <c r="U142" i="2"/>
  <c r="S143" i="2"/>
  <c r="T143" i="2"/>
  <c r="U143" i="2"/>
  <c r="S144" i="2"/>
  <c r="T144" i="2"/>
  <c r="U144" i="2"/>
  <c r="S145" i="2"/>
  <c r="T145" i="2"/>
  <c r="U145" i="2"/>
  <c r="S146" i="2"/>
  <c r="T146" i="2"/>
  <c r="U146" i="2"/>
  <c r="S147" i="2"/>
  <c r="T147" i="2"/>
  <c r="U147" i="2"/>
  <c r="S148" i="2"/>
  <c r="T148" i="2"/>
  <c r="U148" i="2"/>
  <c r="S149" i="2"/>
  <c r="T149" i="2"/>
  <c r="U149" i="2"/>
  <c r="S150" i="2"/>
  <c r="T150" i="2"/>
  <c r="U150" i="2"/>
  <c r="S151" i="2"/>
  <c r="T151" i="2"/>
  <c r="U151" i="2"/>
  <c r="S152" i="2"/>
  <c r="T152" i="2"/>
  <c r="U152" i="2"/>
  <c r="S153" i="2"/>
  <c r="T153" i="2"/>
  <c r="U153" i="2"/>
  <c r="S154" i="2"/>
  <c r="T154" i="2"/>
  <c r="U154" i="2"/>
  <c r="S155" i="2"/>
  <c r="T155" i="2"/>
  <c r="S156" i="2"/>
  <c r="T156" i="2"/>
  <c r="U156" i="2"/>
  <c r="S157" i="2"/>
  <c r="T157" i="2"/>
  <c r="U157" i="2"/>
  <c r="S158" i="2"/>
  <c r="T158" i="2"/>
  <c r="U158" i="2"/>
  <c r="S159" i="2"/>
  <c r="T159" i="2"/>
  <c r="U159" i="2"/>
  <c r="S160" i="2"/>
  <c r="T160" i="2"/>
  <c r="U160" i="2"/>
  <c r="S161" i="2"/>
  <c r="T161" i="2"/>
  <c r="U161" i="2"/>
  <c r="S162" i="2"/>
  <c r="T162" i="2"/>
  <c r="U162" i="2"/>
  <c r="S163" i="2"/>
  <c r="T163" i="2"/>
  <c r="U163" i="2"/>
  <c r="S164" i="2"/>
  <c r="T164" i="2"/>
  <c r="U164" i="2"/>
  <c r="S165" i="2"/>
  <c r="T165" i="2"/>
  <c r="S166" i="2"/>
  <c r="T166" i="2"/>
  <c r="U166" i="2"/>
  <c r="S167" i="2"/>
  <c r="T167" i="2"/>
  <c r="U167" i="2"/>
  <c r="S168" i="2"/>
  <c r="T168" i="2"/>
  <c r="U168" i="2"/>
  <c r="S169" i="2"/>
  <c r="T169" i="2"/>
  <c r="U169" i="2"/>
  <c r="S170" i="2"/>
  <c r="T170" i="2"/>
  <c r="U170" i="2"/>
  <c r="S171" i="2"/>
  <c r="T171" i="2"/>
  <c r="U171" i="2"/>
  <c r="S172" i="2"/>
  <c r="T172" i="2"/>
  <c r="U172" i="2"/>
  <c r="S173" i="2"/>
  <c r="T173" i="2"/>
  <c r="U173" i="2"/>
  <c r="S174" i="2"/>
  <c r="T174" i="2"/>
  <c r="S175" i="2"/>
  <c r="T175" i="2"/>
  <c r="U175" i="2"/>
  <c r="S176" i="2"/>
  <c r="T176" i="2"/>
  <c r="U176" i="2"/>
  <c r="S177" i="2"/>
  <c r="T177" i="2"/>
  <c r="U177" i="2"/>
  <c r="S178" i="2"/>
  <c r="T178" i="2"/>
  <c r="U178" i="2"/>
  <c r="S179" i="2"/>
  <c r="T179" i="2"/>
  <c r="U179" i="2"/>
  <c r="S180" i="2"/>
  <c r="T180" i="2"/>
  <c r="U180" i="2"/>
  <c r="S181" i="2"/>
  <c r="T181" i="2"/>
  <c r="U181" i="2"/>
  <c r="S182" i="2"/>
  <c r="T182" i="2"/>
  <c r="U182" i="2"/>
  <c r="S183" i="2"/>
  <c r="T183" i="2"/>
  <c r="U183" i="2"/>
  <c r="S184" i="2"/>
  <c r="T184" i="2"/>
  <c r="U184" i="2"/>
  <c r="S185" i="2"/>
  <c r="T185" i="2"/>
  <c r="U185" i="2"/>
  <c r="S186" i="2"/>
  <c r="S187" i="2" s="1"/>
  <c r="S188" i="2" s="1"/>
  <c r="S189" i="2" s="1"/>
  <c r="S190" i="2" s="1"/>
  <c r="S191" i="2" s="1"/>
  <c r="S192" i="2" s="1"/>
  <c r="S193" i="2" s="1"/>
  <c r="S194" i="2" s="1"/>
  <c r="S195" i="2" s="1"/>
  <c r="S196" i="2" s="1"/>
  <c r="S197" i="2" s="1"/>
  <c r="S198" i="2" s="1"/>
  <c r="S199" i="2" s="1"/>
  <c r="T186" i="2"/>
  <c r="T187" i="2"/>
  <c r="U187" i="2"/>
  <c r="T188" i="2"/>
  <c r="U188" i="2"/>
  <c r="T189" i="2"/>
  <c r="U189" i="2"/>
  <c r="T190" i="2"/>
  <c r="U190" i="2"/>
  <c r="T191" i="2"/>
  <c r="U191" i="2"/>
  <c r="T192" i="2"/>
  <c r="U192" i="2"/>
  <c r="T193" i="2"/>
  <c r="U193" i="2"/>
  <c r="T194" i="2"/>
  <c r="U194" i="2"/>
  <c r="T195" i="2"/>
  <c r="U195" i="2"/>
  <c r="T196" i="2"/>
  <c r="U196" i="2"/>
  <c r="T197" i="2"/>
  <c r="U197" i="2"/>
  <c r="T198" i="2"/>
  <c r="U198" i="2"/>
  <c r="T199" i="2"/>
  <c r="U199" i="2"/>
  <c r="S200" i="2"/>
  <c r="T200" i="2"/>
  <c r="S201" i="2"/>
  <c r="T201" i="2"/>
  <c r="U201" i="2"/>
  <c r="S202" i="2"/>
  <c r="T202" i="2"/>
  <c r="U202" i="2"/>
  <c r="S203" i="2"/>
  <c r="T203" i="2"/>
  <c r="U203" i="2"/>
  <c r="S204" i="2"/>
  <c r="T204" i="2"/>
  <c r="U204" i="2"/>
  <c r="S205" i="2"/>
  <c r="T205" i="2"/>
  <c r="U205" i="2"/>
  <c r="S206" i="2"/>
  <c r="T206" i="2"/>
  <c r="U206" i="2"/>
  <c r="S207" i="2"/>
  <c r="T207" i="2"/>
  <c r="U207" i="2"/>
  <c r="S208" i="2"/>
  <c r="T208" i="2"/>
  <c r="U208" i="2"/>
  <c r="S209" i="2"/>
  <c r="T209" i="2"/>
  <c r="U209" i="2"/>
  <c r="S210" i="2"/>
  <c r="T210" i="2"/>
  <c r="U210" i="2"/>
  <c r="S211" i="2"/>
  <c r="T211" i="2"/>
  <c r="U211" i="2"/>
  <c r="S212" i="2"/>
  <c r="T212" i="2"/>
  <c r="U212" i="2"/>
  <c r="S213" i="2"/>
  <c r="T213" i="2"/>
  <c r="U213" i="2"/>
  <c r="S214" i="2"/>
  <c r="T214" i="2"/>
  <c r="U214" i="2"/>
  <c r="S215" i="2"/>
  <c r="T215" i="2"/>
  <c r="U215" i="2"/>
  <c r="S216" i="2"/>
  <c r="T216" i="2"/>
  <c r="U216" i="2"/>
  <c r="S217" i="2"/>
  <c r="T217" i="2"/>
  <c r="S218" i="2"/>
  <c r="T218" i="2"/>
  <c r="U218" i="2"/>
  <c r="S219" i="2"/>
  <c r="T219" i="2"/>
  <c r="U219" i="2"/>
  <c r="S220" i="2"/>
  <c r="T220" i="2"/>
  <c r="U220" i="2"/>
  <c r="S221" i="2"/>
  <c r="T221" i="2"/>
  <c r="U221" i="2"/>
  <c r="S222" i="2"/>
  <c r="T222" i="2"/>
  <c r="U222" i="2"/>
  <c r="S223" i="2"/>
  <c r="T223" i="2"/>
  <c r="U223" i="2"/>
  <c r="S224" i="2"/>
  <c r="T224" i="2"/>
  <c r="U224" i="2"/>
  <c r="S225" i="2"/>
  <c r="T225" i="2"/>
  <c r="U225" i="2"/>
  <c r="S226" i="2"/>
  <c r="T226" i="2"/>
  <c r="U226" i="2"/>
  <c r="S227" i="2"/>
  <c r="T227" i="2"/>
  <c r="U227" i="2"/>
  <c r="S228" i="2"/>
  <c r="T228" i="2"/>
  <c r="U228" i="2"/>
  <c r="S229" i="2"/>
  <c r="T229" i="2"/>
  <c r="S230" i="2"/>
  <c r="T230" i="2"/>
  <c r="U230" i="2"/>
  <c r="S231" i="2"/>
  <c r="T231" i="2"/>
  <c r="U231" i="2"/>
  <c r="S232" i="2"/>
  <c r="T232" i="2"/>
  <c r="U232" i="2"/>
  <c r="S233" i="2"/>
  <c r="T233" i="2"/>
  <c r="U233" i="2"/>
  <c r="S234" i="2"/>
  <c r="T234" i="2"/>
  <c r="U234" i="2"/>
  <c r="S235" i="2"/>
  <c r="T235" i="2"/>
  <c r="U235" i="2"/>
  <c r="S236" i="2"/>
  <c r="T236" i="2"/>
  <c r="U236" i="2"/>
  <c r="S237" i="2"/>
  <c r="T237" i="2"/>
  <c r="U237" i="2"/>
  <c r="S238" i="2"/>
  <c r="T238" i="2"/>
  <c r="U238" i="2"/>
  <c r="S239" i="2"/>
  <c r="T239" i="2"/>
  <c r="U239" i="2"/>
  <c r="S240" i="2"/>
  <c r="T240" i="2"/>
  <c r="U240" i="2"/>
  <c r="S241" i="2"/>
  <c r="T241" i="2"/>
  <c r="U241" i="2"/>
  <c r="S242" i="2"/>
  <c r="T242" i="2"/>
  <c r="U242" i="2"/>
  <c r="S243" i="2"/>
  <c r="T243" i="2"/>
  <c r="U243" i="2"/>
  <c r="S244" i="2"/>
  <c r="T244" i="2"/>
  <c r="U244" i="2"/>
  <c r="S245" i="2"/>
  <c r="T245" i="2"/>
  <c r="U245" i="2"/>
  <c r="S246" i="2"/>
  <c r="T246" i="2"/>
  <c r="U246" i="2"/>
  <c r="S247" i="2"/>
  <c r="T247" i="2"/>
  <c r="S248" i="2"/>
  <c r="T248" i="2"/>
  <c r="U248" i="2"/>
  <c r="S249" i="2"/>
  <c r="T249" i="2"/>
  <c r="U249" i="2"/>
  <c r="S250" i="2"/>
  <c r="T250" i="2"/>
  <c r="U250" i="2"/>
  <c r="S251" i="2"/>
  <c r="T251" i="2"/>
  <c r="U251" i="2"/>
  <c r="S252" i="2"/>
  <c r="T252" i="2"/>
  <c r="U252" i="2"/>
  <c r="S253" i="2"/>
  <c r="T253" i="2"/>
  <c r="U253" i="2"/>
  <c r="S254" i="2"/>
  <c r="T254" i="2"/>
  <c r="U254" i="2"/>
  <c r="S255" i="2"/>
  <c r="T255" i="2"/>
  <c r="U255" i="2"/>
  <c r="S256" i="2"/>
  <c r="T256" i="2"/>
  <c r="U256" i="2"/>
  <c r="S257" i="2"/>
  <c r="T257" i="2"/>
  <c r="S258" i="2"/>
  <c r="T258" i="2"/>
  <c r="U258" i="2"/>
  <c r="S259" i="2"/>
  <c r="T259" i="2"/>
  <c r="U259" i="2"/>
  <c r="S260" i="2"/>
  <c r="T260" i="2"/>
  <c r="U260" i="2"/>
  <c r="S261" i="2"/>
  <c r="T261" i="2"/>
  <c r="U261" i="2"/>
  <c r="S262" i="2"/>
  <c r="T262" i="2"/>
  <c r="U262" i="2"/>
  <c r="S263" i="2"/>
  <c r="T263" i="2"/>
  <c r="S264" i="2"/>
  <c r="S265" i="2" s="1"/>
  <c r="S266" i="2" s="1"/>
  <c r="S267" i="2" s="1"/>
  <c r="S268" i="2" s="1"/>
  <c r="S269" i="2" s="1"/>
  <c r="S270" i="2" s="1"/>
  <c r="T264" i="2"/>
  <c r="U264" i="2"/>
  <c r="T265" i="2"/>
  <c r="U265" i="2"/>
  <c r="T266" i="2"/>
  <c r="U266" i="2"/>
  <c r="T267" i="2"/>
  <c r="U267" i="2"/>
  <c r="T268" i="2"/>
  <c r="U268" i="2"/>
  <c r="T269" i="2"/>
  <c r="U269" i="2"/>
  <c r="T270" i="2"/>
  <c r="U270" i="2"/>
  <c r="S271" i="2"/>
  <c r="T271" i="2"/>
  <c r="S272" i="2"/>
  <c r="T272" i="2"/>
  <c r="U272" i="2"/>
  <c r="S273" i="2"/>
  <c r="T273" i="2"/>
  <c r="U273" i="2"/>
  <c r="S274" i="2"/>
  <c r="T274" i="2"/>
  <c r="U274" i="2"/>
  <c r="S275" i="2"/>
  <c r="T275" i="2"/>
  <c r="U275" i="2"/>
  <c r="S276" i="2"/>
  <c r="T276" i="2"/>
  <c r="U276" i="2"/>
  <c r="S277" i="2"/>
  <c r="T277" i="2"/>
  <c r="U277" i="2"/>
  <c r="S278" i="2"/>
  <c r="T278" i="2"/>
  <c r="U278" i="2"/>
  <c r="S279" i="2"/>
  <c r="T279" i="2"/>
  <c r="S280" i="2"/>
  <c r="T280" i="2"/>
  <c r="U280" i="2"/>
  <c r="S281" i="2"/>
  <c r="T281" i="2"/>
  <c r="U281" i="2"/>
  <c r="S282" i="2"/>
  <c r="T282" i="2"/>
  <c r="U282" i="2"/>
  <c r="S283" i="2"/>
  <c r="T283" i="2"/>
  <c r="U283" i="2"/>
  <c r="S284" i="2"/>
  <c r="S285" i="2" s="1"/>
  <c r="S286" i="2" s="1"/>
  <c r="S287" i="2" s="1"/>
  <c r="T284" i="2"/>
  <c r="U284" i="2"/>
  <c r="T285" i="2"/>
  <c r="U285" i="2"/>
  <c r="T286" i="2"/>
  <c r="U286" i="2"/>
  <c r="T287" i="2"/>
  <c r="U287" i="2"/>
  <c r="S288" i="2"/>
  <c r="T288" i="2"/>
  <c r="S289" i="2"/>
  <c r="T289" i="2"/>
  <c r="U289" i="2"/>
  <c r="S290" i="2"/>
  <c r="T290" i="2"/>
  <c r="U290" i="2"/>
  <c r="S291" i="2"/>
  <c r="T291" i="2"/>
  <c r="U291" i="2"/>
  <c r="S292" i="2"/>
  <c r="T292" i="2"/>
  <c r="U292" i="2"/>
  <c r="S293" i="2"/>
  <c r="T293" i="2"/>
  <c r="U293" i="2"/>
  <c r="S294" i="2"/>
  <c r="T294" i="2"/>
  <c r="U294" i="2"/>
  <c r="S295" i="2"/>
  <c r="T295" i="2"/>
  <c r="U295" i="2"/>
  <c r="S296" i="2"/>
  <c r="S297" i="2" s="1"/>
  <c r="S298" i="2" s="1"/>
  <c r="S299" i="2" s="1"/>
  <c r="S300" i="2" s="1"/>
  <c r="S301" i="2" s="1"/>
  <c r="S302" i="2" s="1"/>
  <c r="S303" i="2" s="1"/>
  <c r="S304" i="2" s="1"/>
  <c r="T296" i="2"/>
  <c r="T297" i="2"/>
  <c r="U297" i="2"/>
  <c r="T298" i="2"/>
  <c r="U298" i="2"/>
  <c r="T299" i="2"/>
  <c r="U299" i="2"/>
  <c r="T300" i="2"/>
  <c r="U300" i="2"/>
  <c r="T301" i="2"/>
  <c r="U301" i="2"/>
  <c r="T302" i="2"/>
  <c r="U302" i="2"/>
  <c r="T303" i="2"/>
  <c r="U303" i="2"/>
  <c r="T304" i="2"/>
  <c r="U304" i="2"/>
  <c r="S305" i="2"/>
  <c r="T305" i="2"/>
  <c r="S306" i="2"/>
  <c r="T306" i="2"/>
  <c r="U306" i="2"/>
  <c r="S307" i="2"/>
  <c r="T307" i="2"/>
  <c r="U307" i="2"/>
  <c r="S308" i="2"/>
  <c r="T308" i="2"/>
  <c r="U308" i="2"/>
  <c r="S309" i="2"/>
  <c r="T309" i="2"/>
  <c r="U309" i="2"/>
  <c r="S310" i="2"/>
  <c r="T310" i="2"/>
  <c r="U310" i="2"/>
  <c r="S311" i="2"/>
  <c r="T311" i="2"/>
  <c r="U311" i="2"/>
  <c r="S312" i="2"/>
  <c r="T312" i="2"/>
  <c r="U312" i="2"/>
  <c r="S313" i="2"/>
  <c r="T313" i="2"/>
  <c r="U313" i="2"/>
  <c r="S314" i="2"/>
  <c r="T314" i="2"/>
  <c r="S315" i="2"/>
  <c r="T315" i="2"/>
  <c r="U315" i="2"/>
  <c r="S316" i="2"/>
  <c r="T316" i="2"/>
  <c r="U316" i="2"/>
  <c r="S317" i="2"/>
  <c r="T317" i="2"/>
  <c r="U317" i="2"/>
  <c r="S318" i="2"/>
  <c r="T318" i="2"/>
  <c r="U318" i="2"/>
  <c r="S319" i="2"/>
  <c r="T319" i="2"/>
  <c r="U319" i="2"/>
  <c r="S320" i="2"/>
  <c r="T320" i="2"/>
  <c r="U320" i="2"/>
  <c r="S321" i="2"/>
  <c r="T321" i="2"/>
  <c r="U321" i="2"/>
  <c r="S322" i="2"/>
  <c r="S323" i="2" s="1"/>
  <c r="S324" i="2" s="1"/>
  <c r="S325" i="2" s="1"/>
  <c r="S326" i="2" s="1"/>
  <c r="S327" i="2" s="1"/>
  <c r="S328" i="2" s="1"/>
  <c r="S329" i="2" s="1"/>
  <c r="S330" i="2" s="1"/>
  <c r="S331" i="2" s="1"/>
  <c r="S332" i="2" s="1"/>
  <c r="S333" i="2" s="1"/>
  <c r="S334" i="2" s="1"/>
  <c r="S335" i="2" s="1"/>
  <c r="S336" i="2" s="1"/>
  <c r="S337" i="2" s="1"/>
  <c r="S338" i="2" s="1"/>
  <c r="T322" i="2"/>
  <c r="T323" i="2"/>
  <c r="U323" i="2"/>
  <c r="T324" i="2"/>
  <c r="U324" i="2"/>
  <c r="T325" i="2"/>
  <c r="U325" i="2"/>
  <c r="T326" i="2"/>
  <c r="U326" i="2"/>
  <c r="T327" i="2"/>
  <c r="U327" i="2"/>
  <c r="T328" i="2"/>
  <c r="U328" i="2"/>
  <c r="T329" i="2"/>
  <c r="U329" i="2"/>
  <c r="T330" i="2"/>
  <c r="U330" i="2"/>
  <c r="T331" i="2"/>
  <c r="U331" i="2"/>
  <c r="T332" i="2"/>
  <c r="U332" i="2"/>
  <c r="T333" i="2"/>
  <c r="U333" i="2"/>
  <c r="T334" i="2"/>
  <c r="U334" i="2"/>
  <c r="T335" i="2"/>
  <c r="U335" i="2"/>
  <c r="T336" i="2"/>
  <c r="U336" i="2"/>
  <c r="T337" i="2"/>
  <c r="U337" i="2"/>
  <c r="T338" i="2"/>
  <c r="U338" i="2"/>
  <c r="S339" i="2"/>
  <c r="T339" i="2"/>
  <c r="S340" i="2"/>
  <c r="T340" i="2"/>
  <c r="U340" i="2"/>
  <c r="S341" i="2"/>
  <c r="T341" i="2"/>
  <c r="U341" i="2"/>
  <c r="S342" i="2"/>
  <c r="T342" i="2"/>
  <c r="U342" i="2"/>
  <c r="S343" i="2"/>
  <c r="T343" i="2"/>
  <c r="U343" i="2"/>
  <c r="S344" i="2"/>
  <c r="T344" i="2"/>
  <c r="U344" i="2"/>
  <c r="S345" i="2"/>
  <c r="T345" i="2"/>
  <c r="U345" i="2"/>
  <c r="S346" i="2"/>
  <c r="T346" i="2"/>
  <c r="U346" i="2"/>
  <c r="S347" i="2"/>
  <c r="T347" i="2"/>
  <c r="U347" i="2"/>
  <c r="S348" i="2"/>
  <c r="T348" i="2"/>
  <c r="U348" i="2"/>
  <c r="S349" i="2"/>
  <c r="T349" i="2"/>
  <c r="U349" i="2"/>
  <c r="S350" i="2"/>
  <c r="T350" i="2"/>
  <c r="U350" i="2"/>
  <c r="S351" i="2"/>
  <c r="T351" i="2"/>
  <c r="U351" i="2"/>
  <c r="S352" i="2"/>
  <c r="T352" i="2"/>
  <c r="U352" i="2"/>
  <c r="S353" i="2"/>
  <c r="T353" i="2"/>
  <c r="U353" i="2"/>
  <c r="S354" i="2"/>
  <c r="T354" i="2"/>
  <c r="U354" i="2"/>
  <c r="S355" i="2"/>
  <c r="T355" i="2"/>
  <c r="U355" i="2"/>
  <c r="S356" i="2"/>
  <c r="T356" i="2"/>
  <c r="S357" i="2"/>
  <c r="T357" i="2"/>
  <c r="U357" i="2"/>
  <c r="S358" i="2"/>
  <c r="S359" i="2" s="1"/>
  <c r="S360" i="2" s="1"/>
  <c r="S361" i="2" s="1"/>
  <c r="S362" i="2" s="1"/>
  <c r="S363" i="2" s="1"/>
  <c r="S364" i="2" s="1"/>
  <c r="S365" i="2" s="1"/>
  <c r="T358" i="2"/>
  <c r="U358" i="2"/>
  <c r="T359" i="2"/>
  <c r="U359" i="2"/>
  <c r="T360" i="2"/>
  <c r="U360" i="2"/>
  <c r="T361" i="2"/>
  <c r="U361" i="2"/>
  <c r="T362" i="2"/>
  <c r="U362" i="2"/>
  <c r="T363" i="2"/>
  <c r="U363" i="2"/>
  <c r="T364" i="2"/>
  <c r="U364" i="2"/>
  <c r="T365" i="2"/>
  <c r="U365" i="2"/>
  <c r="S366" i="2"/>
  <c r="T366" i="2"/>
  <c r="S367" i="2"/>
  <c r="S368" i="2" s="1"/>
  <c r="S369" i="2" s="1"/>
  <c r="S370" i="2" s="1"/>
  <c r="S371" i="2" s="1"/>
  <c r="S372" i="2" s="1"/>
  <c r="S373" i="2" s="1"/>
  <c r="S374" i="2" s="1"/>
  <c r="T367" i="2"/>
  <c r="U367" i="2"/>
  <c r="T368" i="2"/>
  <c r="U368" i="2"/>
  <c r="T369" i="2"/>
  <c r="U369" i="2"/>
  <c r="T370" i="2"/>
  <c r="U370" i="2"/>
  <c r="T371" i="2"/>
  <c r="U371" i="2"/>
  <c r="T372" i="2"/>
  <c r="U372" i="2"/>
  <c r="T373" i="2"/>
  <c r="U373" i="2"/>
  <c r="T374" i="2"/>
  <c r="U374" i="2"/>
  <c r="S375" i="2"/>
  <c r="T375" i="2"/>
  <c r="S376" i="2"/>
  <c r="T376" i="2"/>
  <c r="U376" i="2"/>
  <c r="S377" i="2"/>
  <c r="S378" i="2" s="1"/>
  <c r="S379" i="2" s="1"/>
  <c r="S380" i="2" s="1"/>
  <c r="S381" i="2" s="1"/>
  <c r="S382" i="2" s="1"/>
  <c r="S383" i="2" s="1"/>
  <c r="T377" i="2"/>
  <c r="U377" i="2"/>
  <c r="T378" i="2"/>
  <c r="U378" i="2"/>
  <c r="T379" i="2"/>
  <c r="U379" i="2"/>
  <c r="T380" i="2"/>
  <c r="U380" i="2"/>
  <c r="T381" i="2"/>
  <c r="U381" i="2"/>
  <c r="T382" i="2"/>
  <c r="U382" i="2"/>
  <c r="T383" i="2"/>
  <c r="U383" i="2"/>
  <c r="S384" i="2"/>
  <c r="T384" i="2"/>
  <c r="S385" i="2"/>
  <c r="T385" i="2"/>
  <c r="U385" i="2"/>
  <c r="S386" i="2"/>
  <c r="T386" i="2"/>
  <c r="U386" i="2"/>
  <c r="S387" i="2"/>
  <c r="T387" i="2"/>
  <c r="U387" i="2"/>
  <c r="S388" i="2"/>
  <c r="T388" i="2"/>
  <c r="U388" i="2"/>
  <c r="S389" i="2"/>
  <c r="T389" i="2"/>
  <c r="U389" i="2"/>
  <c r="S390" i="2"/>
  <c r="T390" i="2"/>
  <c r="U390" i="2"/>
  <c r="S391" i="2"/>
  <c r="T391" i="2"/>
  <c r="U391" i="2"/>
  <c r="S392" i="2"/>
  <c r="T392" i="2"/>
  <c r="U392" i="2"/>
  <c r="S393" i="2"/>
  <c r="T393" i="2"/>
  <c r="S394" i="2"/>
  <c r="T394" i="2"/>
  <c r="U394" i="2"/>
  <c r="S395" i="2"/>
  <c r="S396" i="2" s="1"/>
  <c r="S397" i="2" s="1"/>
  <c r="S398" i="2" s="1"/>
  <c r="S399" i="2" s="1"/>
  <c r="S400" i="2" s="1"/>
  <c r="T395" i="2"/>
  <c r="U395" i="2"/>
  <c r="T396" i="2"/>
  <c r="U396" i="2"/>
  <c r="T397" i="2"/>
  <c r="U397" i="2"/>
  <c r="T398" i="2"/>
  <c r="U398" i="2"/>
  <c r="T399" i="2"/>
  <c r="U399" i="2"/>
  <c r="T400" i="2"/>
  <c r="U400" i="2"/>
  <c r="S401" i="2"/>
  <c r="T401" i="2"/>
  <c r="S402" i="2"/>
  <c r="T402" i="2"/>
  <c r="U402" i="2"/>
  <c r="S403" i="2"/>
  <c r="T403" i="2"/>
  <c r="U403" i="2"/>
  <c r="S404" i="2"/>
  <c r="T404" i="2"/>
  <c r="U404" i="2"/>
  <c r="S405" i="2"/>
  <c r="T405" i="2"/>
  <c r="U405" i="2"/>
  <c r="S406" i="2"/>
  <c r="T406" i="2"/>
  <c r="U406" i="2"/>
  <c r="S407" i="2"/>
  <c r="T407" i="2"/>
  <c r="U407" i="2"/>
  <c r="S408" i="2"/>
  <c r="T408" i="2"/>
  <c r="S409" i="2"/>
  <c r="S410" i="2" s="1"/>
  <c r="S411" i="2" s="1"/>
  <c r="S412" i="2" s="1"/>
  <c r="S413" i="2" s="1"/>
  <c r="S414" i="2" s="1"/>
  <c r="S415" i="2" s="1"/>
  <c r="S416" i="2" s="1"/>
  <c r="T409" i="2"/>
  <c r="U409" i="2"/>
  <c r="T410" i="2"/>
  <c r="U410" i="2"/>
  <c r="T411" i="2"/>
  <c r="U411" i="2"/>
  <c r="T412" i="2"/>
  <c r="U412" i="2"/>
  <c r="T413" i="2"/>
  <c r="U413" i="2"/>
  <c r="T414" i="2"/>
  <c r="U414" i="2"/>
  <c r="T415" i="2"/>
  <c r="U415" i="2"/>
  <c r="T416" i="2"/>
  <c r="U416" i="2"/>
  <c r="S417" i="2"/>
  <c r="T417" i="2"/>
  <c r="S418" i="2"/>
  <c r="T418" i="2"/>
  <c r="U418" i="2"/>
  <c r="S419" i="2"/>
  <c r="T419" i="2"/>
  <c r="U419" i="2"/>
  <c r="S420" i="2"/>
  <c r="T420" i="2"/>
  <c r="U420" i="2"/>
  <c r="S421" i="2"/>
  <c r="T421" i="2"/>
  <c r="U421" i="2"/>
  <c r="S422" i="2"/>
  <c r="T422" i="2"/>
  <c r="U422" i="2"/>
  <c r="S423" i="2"/>
  <c r="T423" i="2"/>
  <c r="U423" i="2"/>
  <c r="S424" i="2"/>
  <c r="T424" i="2"/>
  <c r="U424" i="2"/>
  <c r="S425" i="2"/>
  <c r="S426" i="2" s="1"/>
  <c r="S427" i="2" s="1"/>
  <c r="S428" i="2" s="1"/>
  <c r="S429" i="2" s="1"/>
  <c r="S430" i="2" s="1"/>
  <c r="S431" i="2" s="1"/>
  <c r="S432" i="2" s="1"/>
  <c r="T425" i="2"/>
  <c r="T426" i="2"/>
  <c r="U426" i="2"/>
  <c r="T427" i="2"/>
  <c r="U427" i="2"/>
  <c r="T428" i="2"/>
  <c r="U428" i="2"/>
  <c r="T429" i="2"/>
  <c r="U429" i="2"/>
  <c r="T430" i="2"/>
  <c r="U430" i="2"/>
  <c r="T431" i="2"/>
  <c r="U431" i="2"/>
  <c r="T432" i="2"/>
  <c r="U432" i="2"/>
  <c r="S433" i="2"/>
  <c r="S434" i="2" s="1"/>
  <c r="S435" i="2" s="1"/>
  <c r="S436" i="2" s="1"/>
  <c r="S437" i="2" s="1"/>
  <c r="S438" i="2" s="1"/>
  <c r="S439" i="2" s="1"/>
  <c r="S440" i="2" s="1"/>
  <c r="T433" i="2"/>
  <c r="T434" i="2"/>
  <c r="U434" i="2"/>
  <c r="T435" i="2"/>
  <c r="U435" i="2"/>
  <c r="T436" i="2"/>
  <c r="U436" i="2"/>
  <c r="T437" i="2"/>
  <c r="U437" i="2"/>
  <c r="T438" i="2"/>
  <c r="U438" i="2"/>
  <c r="T439" i="2"/>
  <c r="U439" i="2"/>
  <c r="T440" i="2"/>
  <c r="U440" i="2"/>
  <c r="S441" i="2"/>
  <c r="S442" i="2" s="1"/>
  <c r="S443" i="2" s="1"/>
  <c r="S444" i="2" s="1"/>
  <c r="S445" i="2" s="1"/>
  <c r="S446" i="2" s="1"/>
  <c r="S447" i="2" s="1"/>
  <c r="S448" i="2" s="1"/>
  <c r="S449" i="2" s="1"/>
  <c r="T441" i="2"/>
  <c r="T442" i="2"/>
  <c r="U442" i="2"/>
  <c r="T443" i="2"/>
  <c r="U443" i="2"/>
  <c r="T444" i="2"/>
  <c r="U444" i="2"/>
  <c r="T445" i="2"/>
  <c r="U445" i="2"/>
  <c r="T446" i="2"/>
  <c r="U446" i="2"/>
  <c r="T447" i="2"/>
  <c r="U447" i="2"/>
  <c r="T448" i="2"/>
  <c r="U448" i="2"/>
  <c r="T449" i="2"/>
  <c r="U449" i="2"/>
  <c r="S450" i="2"/>
  <c r="S451" i="2" s="1"/>
  <c r="S452" i="2" s="1"/>
  <c r="S453" i="2" s="1"/>
  <c r="S454" i="2" s="1"/>
  <c r="S455" i="2" s="1"/>
  <c r="S456" i="2" s="1"/>
  <c r="S457" i="2" s="1"/>
  <c r="S458" i="2" s="1"/>
  <c r="T450" i="2"/>
  <c r="T451" i="2"/>
  <c r="U451" i="2"/>
  <c r="T452" i="2"/>
  <c r="U452" i="2"/>
  <c r="T453" i="2"/>
  <c r="U453" i="2"/>
  <c r="T454" i="2"/>
  <c r="U454" i="2"/>
  <c r="T455" i="2"/>
  <c r="U455" i="2"/>
  <c r="T456" i="2"/>
  <c r="U456" i="2"/>
  <c r="T457" i="2"/>
  <c r="U457" i="2"/>
  <c r="T458" i="2"/>
  <c r="U458" i="2"/>
  <c r="S459" i="2"/>
  <c r="S460" i="2" s="1"/>
  <c r="S461" i="2" s="1"/>
  <c r="S462" i="2" s="1"/>
  <c r="S463" i="2" s="1"/>
  <c r="S464" i="2" s="1"/>
  <c r="S465" i="2" s="1"/>
  <c r="S466" i="2" s="1"/>
  <c r="T459" i="2"/>
  <c r="T460" i="2"/>
  <c r="U460" i="2"/>
  <c r="T461" i="2"/>
  <c r="U461" i="2"/>
  <c r="T462" i="2"/>
  <c r="U462" i="2"/>
  <c r="T463" i="2"/>
  <c r="U463" i="2"/>
  <c r="T464" i="2"/>
  <c r="U464" i="2"/>
  <c r="T465" i="2"/>
  <c r="U465" i="2"/>
  <c r="T466" i="2"/>
  <c r="U466" i="2"/>
  <c r="S467" i="2"/>
  <c r="S468" i="2" s="1"/>
  <c r="S469" i="2" s="1"/>
  <c r="S470" i="2" s="1"/>
  <c r="S471" i="2" s="1"/>
  <c r="S472" i="2" s="1"/>
  <c r="S473" i="2" s="1"/>
  <c r="S474" i="2" s="1"/>
  <c r="S475" i="2" s="1"/>
  <c r="T467" i="2"/>
  <c r="T468" i="2"/>
  <c r="U468" i="2"/>
  <c r="T469" i="2"/>
  <c r="U469" i="2"/>
  <c r="T470" i="2"/>
  <c r="U470" i="2"/>
  <c r="T471" i="2"/>
  <c r="U471" i="2"/>
  <c r="T472" i="2"/>
  <c r="U472" i="2"/>
  <c r="T473" i="2"/>
  <c r="U473" i="2"/>
  <c r="T474" i="2"/>
  <c r="U474" i="2"/>
  <c r="T475" i="2"/>
  <c r="U475" i="2"/>
  <c r="S476" i="2"/>
  <c r="T476" i="2"/>
  <c r="S477" i="2"/>
  <c r="S478" i="2" s="1"/>
  <c r="S479" i="2" s="1"/>
  <c r="S480" i="2" s="1"/>
  <c r="S481" i="2" s="1"/>
  <c r="S482" i="2" s="1"/>
  <c r="S483" i="2" s="1"/>
  <c r="S484" i="2" s="1"/>
  <c r="T477" i="2"/>
  <c r="U477" i="2"/>
  <c r="T478" i="2"/>
  <c r="U478" i="2"/>
  <c r="T479" i="2"/>
  <c r="U479" i="2"/>
  <c r="T480" i="2"/>
  <c r="U480" i="2"/>
  <c r="T481" i="2"/>
  <c r="U481" i="2"/>
  <c r="T482" i="2"/>
  <c r="U482" i="2"/>
  <c r="T483" i="2"/>
  <c r="U483" i="2"/>
  <c r="T484" i="2"/>
  <c r="U484" i="2"/>
  <c r="S485" i="2"/>
  <c r="S486" i="2" s="1"/>
  <c r="S487" i="2" s="1"/>
  <c r="S488" i="2" s="1"/>
  <c r="S489" i="2" s="1"/>
  <c r="S490" i="2" s="1"/>
  <c r="S491" i="2" s="1"/>
  <c r="S492" i="2" s="1"/>
  <c r="T485" i="2"/>
  <c r="T486" i="2"/>
  <c r="U486" i="2"/>
  <c r="T487" i="2"/>
  <c r="U487" i="2"/>
  <c r="T488" i="2"/>
  <c r="U488" i="2"/>
  <c r="T489" i="2"/>
  <c r="U489" i="2"/>
  <c r="T490" i="2"/>
  <c r="U490" i="2"/>
  <c r="T491" i="2"/>
  <c r="U491" i="2"/>
  <c r="T492" i="2"/>
  <c r="U492" i="2"/>
  <c r="S493" i="2"/>
  <c r="S494" i="2" s="1"/>
  <c r="S495" i="2" s="1"/>
  <c r="S496" i="2" s="1"/>
  <c r="S497" i="2" s="1"/>
  <c r="S498" i="2" s="1"/>
  <c r="S499" i="2" s="1"/>
  <c r="S500" i="2" s="1"/>
  <c r="S501" i="2" s="1"/>
  <c r="S502" i="2" s="1"/>
  <c r="S503" i="2" s="1"/>
  <c r="S504" i="2" s="1"/>
  <c r="T493" i="2"/>
  <c r="T494" i="2"/>
  <c r="U494" i="2"/>
  <c r="T495" i="2"/>
  <c r="U495" i="2"/>
  <c r="T496" i="2"/>
  <c r="U496" i="2"/>
  <c r="T497" i="2"/>
  <c r="U497" i="2"/>
  <c r="T498" i="2"/>
  <c r="U498" i="2"/>
  <c r="T499" i="2"/>
  <c r="U499" i="2"/>
  <c r="T500" i="2"/>
  <c r="U500" i="2"/>
  <c r="T501" i="2"/>
  <c r="U501" i="2"/>
  <c r="T502" i="2"/>
  <c r="U502" i="2"/>
  <c r="T503" i="2"/>
  <c r="U503" i="2"/>
  <c r="T504" i="2"/>
  <c r="U504" i="2"/>
  <c r="S505" i="2"/>
  <c r="T505" i="2"/>
  <c r="S506" i="2"/>
  <c r="S507" i="2" s="1"/>
  <c r="S508" i="2" s="1"/>
  <c r="S509" i="2" s="1"/>
  <c r="S510" i="2" s="1"/>
  <c r="S511" i="2" s="1"/>
  <c r="S512" i="2" s="1"/>
  <c r="S513" i="2" s="1"/>
  <c r="S514" i="2" s="1"/>
  <c r="T506" i="2"/>
  <c r="U506" i="2"/>
  <c r="T507" i="2"/>
  <c r="U507" i="2"/>
  <c r="T508" i="2"/>
  <c r="U508" i="2"/>
  <c r="T509" i="2"/>
  <c r="U509" i="2"/>
  <c r="T510" i="2"/>
  <c r="U510" i="2"/>
  <c r="T511" i="2"/>
  <c r="U511" i="2"/>
  <c r="T512" i="2"/>
  <c r="U512" i="2"/>
  <c r="T513" i="2"/>
  <c r="U513" i="2"/>
  <c r="T514" i="2"/>
  <c r="U514" i="2"/>
  <c r="S515" i="2"/>
  <c r="T515" i="2"/>
  <c r="S516" i="2"/>
  <c r="S517" i="2" s="1"/>
  <c r="S518" i="2" s="1"/>
  <c r="S519" i="2" s="1"/>
  <c r="S520" i="2" s="1"/>
  <c r="S521" i="2" s="1"/>
  <c r="S522" i="2" s="1"/>
  <c r="S523" i="2" s="1"/>
  <c r="S524" i="2" s="1"/>
  <c r="T516" i="2"/>
  <c r="U516" i="2"/>
  <c r="T517" i="2"/>
  <c r="U517" i="2"/>
  <c r="T518" i="2"/>
  <c r="U518" i="2"/>
  <c r="T519" i="2"/>
  <c r="U519" i="2"/>
  <c r="T520" i="2"/>
  <c r="U520" i="2"/>
  <c r="T521" i="2"/>
  <c r="U521" i="2"/>
  <c r="T522" i="2"/>
  <c r="U522" i="2"/>
  <c r="T523" i="2"/>
  <c r="U523" i="2"/>
  <c r="T524" i="2"/>
  <c r="U524" i="2"/>
  <c r="S525" i="2"/>
  <c r="T525" i="2"/>
  <c r="S526" i="2"/>
  <c r="S527" i="2" s="1"/>
  <c r="S528" i="2" s="1"/>
  <c r="S529" i="2" s="1"/>
  <c r="S530" i="2" s="1"/>
  <c r="S531" i="2" s="1"/>
  <c r="S532" i="2" s="1"/>
  <c r="S533" i="2" s="1"/>
  <c r="S534" i="2" s="1"/>
  <c r="T526" i="2"/>
  <c r="U526" i="2"/>
  <c r="T527" i="2"/>
  <c r="U527" i="2"/>
  <c r="T528" i="2"/>
  <c r="U528" i="2"/>
  <c r="T529" i="2"/>
  <c r="U529" i="2"/>
  <c r="T530" i="2"/>
  <c r="U530" i="2"/>
  <c r="T531" i="2"/>
  <c r="U531" i="2"/>
  <c r="T532" i="2"/>
  <c r="U532" i="2"/>
  <c r="T533" i="2"/>
  <c r="U533" i="2"/>
  <c r="T534" i="2"/>
  <c r="U534" i="2"/>
  <c r="S535" i="2"/>
  <c r="T535" i="2"/>
  <c r="S536" i="2"/>
  <c r="S537" i="2" s="1"/>
  <c r="S538" i="2" s="1"/>
  <c r="S539" i="2" s="1"/>
  <c r="S540" i="2" s="1"/>
  <c r="S541" i="2" s="1"/>
  <c r="S542" i="2" s="1"/>
  <c r="S543" i="2" s="1"/>
  <c r="T536" i="2"/>
  <c r="U536" i="2"/>
  <c r="T537" i="2"/>
  <c r="U537" i="2"/>
  <c r="T538" i="2"/>
  <c r="U538" i="2"/>
  <c r="T539" i="2"/>
  <c r="U539" i="2"/>
  <c r="T540" i="2"/>
  <c r="U540" i="2"/>
  <c r="T541" i="2"/>
  <c r="U541" i="2"/>
  <c r="T542" i="2"/>
  <c r="U542" i="2"/>
  <c r="T543" i="2"/>
  <c r="U543" i="2"/>
  <c r="S544" i="2"/>
  <c r="S545" i="2" s="1"/>
  <c r="S546" i="2" s="1"/>
  <c r="S547" i="2" s="1"/>
  <c r="S548" i="2" s="1"/>
  <c r="S549" i="2" s="1"/>
  <c r="S550" i="2" s="1"/>
  <c r="S551" i="2" s="1"/>
  <c r="S552" i="2" s="1"/>
  <c r="S553" i="2" s="1"/>
  <c r="S554" i="2" s="1"/>
  <c r="S555" i="2" s="1"/>
  <c r="T544" i="2"/>
  <c r="T545" i="2"/>
  <c r="U545" i="2"/>
  <c r="T546" i="2"/>
  <c r="U546" i="2"/>
  <c r="T547" i="2"/>
  <c r="U547" i="2"/>
  <c r="T548" i="2"/>
  <c r="U548" i="2"/>
  <c r="T549" i="2"/>
  <c r="U549" i="2"/>
  <c r="T550" i="2"/>
  <c r="U550" i="2"/>
  <c r="T551" i="2"/>
  <c r="U551" i="2"/>
  <c r="T552" i="2"/>
  <c r="U552" i="2"/>
  <c r="T553" i="2"/>
  <c r="U553" i="2"/>
  <c r="T554" i="2"/>
  <c r="U554" i="2"/>
  <c r="T555" i="2"/>
  <c r="U555" i="2"/>
  <c r="S556" i="2"/>
  <c r="T556" i="2"/>
  <c r="S557" i="2"/>
  <c r="T557" i="2"/>
  <c r="U557" i="2"/>
  <c r="S558" i="2"/>
  <c r="T558" i="2"/>
  <c r="U558" i="2"/>
  <c r="S559" i="2"/>
  <c r="T559" i="2"/>
  <c r="U559" i="2"/>
  <c r="S560" i="2"/>
  <c r="T560" i="2"/>
  <c r="U560" i="2"/>
  <c r="S561" i="2"/>
  <c r="T561" i="2"/>
  <c r="U561" i="2"/>
  <c r="S562" i="2"/>
  <c r="T562" i="2"/>
  <c r="U562" i="2"/>
  <c r="S563" i="2"/>
  <c r="T563" i="2"/>
  <c r="U563" i="2"/>
  <c r="S564" i="2"/>
  <c r="T564" i="2"/>
  <c r="U564" i="2"/>
  <c r="S565" i="2"/>
  <c r="T565" i="2"/>
  <c r="U565" i="2"/>
  <c r="S566" i="2"/>
  <c r="T566" i="2"/>
  <c r="S567" i="2"/>
  <c r="T567" i="2"/>
  <c r="U567" i="2"/>
  <c r="S568" i="2"/>
  <c r="T568" i="2"/>
  <c r="U568" i="2"/>
  <c r="S569" i="2"/>
  <c r="T569" i="2"/>
  <c r="U569" i="2"/>
  <c r="S570" i="2"/>
  <c r="T570" i="2"/>
  <c r="U570" i="2"/>
  <c r="S571" i="2"/>
  <c r="T571" i="2"/>
  <c r="U571" i="2"/>
  <c r="S572" i="2"/>
  <c r="T572" i="2"/>
  <c r="U572" i="2"/>
  <c r="S573" i="2"/>
  <c r="T573" i="2"/>
  <c r="S574" i="2"/>
  <c r="T574" i="2"/>
  <c r="U574" i="2"/>
  <c r="S575" i="2"/>
  <c r="T575" i="2"/>
  <c r="U575" i="2"/>
  <c r="S576" i="2"/>
  <c r="T576" i="2"/>
  <c r="U576" i="2"/>
  <c r="S577" i="2"/>
  <c r="T577" i="2"/>
  <c r="U577" i="2"/>
  <c r="S578" i="2"/>
  <c r="T578" i="2"/>
  <c r="U578" i="2"/>
  <c r="S579" i="2"/>
  <c r="T579" i="2"/>
  <c r="U579" i="2"/>
  <c r="S580" i="2"/>
  <c r="T580" i="2"/>
  <c r="U580" i="2"/>
  <c r="S581" i="2"/>
  <c r="S582" i="2" s="1"/>
  <c r="S583" i="2" s="1"/>
  <c r="S584" i="2" s="1"/>
  <c r="S585" i="2" s="1"/>
  <c r="S586" i="2" s="1"/>
  <c r="S587" i="2" s="1"/>
  <c r="S588" i="2" s="1"/>
  <c r="S589" i="2" s="1"/>
  <c r="T581" i="2"/>
  <c r="T582" i="2"/>
  <c r="U582" i="2"/>
  <c r="T583" i="2"/>
  <c r="U583" i="2"/>
  <c r="T584" i="2"/>
  <c r="U584" i="2"/>
  <c r="T585" i="2"/>
  <c r="U585" i="2"/>
  <c r="T586" i="2"/>
  <c r="U586" i="2"/>
  <c r="T587" i="2"/>
  <c r="U587" i="2"/>
  <c r="T588" i="2"/>
  <c r="U588" i="2"/>
  <c r="T589" i="2"/>
  <c r="U589" i="2"/>
  <c r="S590" i="2"/>
  <c r="T590" i="2"/>
  <c r="S591" i="2"/>
  <c r="T591" i="2"/>
  <c r="U591" i="2"/>
  <c r="S592" i="2"/>
  <c r="T592" i="2"/>
  <c r="U592" i="2"/>
  <c r="S593" i="2"/>
  <c r="T593" i="2"/>
  <c r="U593" i="2"/>
  <c r="S594" i="2"/>
  <c r="T594" i="2"/>
  <c r="U594" i="2"/>
  <c r="S595" i="2"/>
  <c r="T595" i="2"/>
  <c r="U595" i="2"/>
  <c r="S596" i="2"/>
  <c r="T596" i="2"/>
  <c r="U596" i="2"/>
  <c r="S597" i="2"/>
  <c r="T597" i="2"/>
  <c r="U597" i="2"/>
  <c r="S598" i="2"/>
  <c r="T598" i="2"/>
  <c r="U598" i="2"/>
  <c r="S599" i="2"/>
  <c r="T599" i="2"/>
  <c r="U599" i="2"/>
  <c r="S600" i="2"/>
  <c r="T600" i="2"/>
  <c r="U600" i="2"/>
  <c r="S601" i="2"/>
  <c r="T601" i="2"/>
  <c r="U601" i="2"/>
  <c r="S602" i="2"/>
  <c r="T602" i="2"/>
  <c r="U602" i="2"/>
  <c r="S603" i="2"/>
  <c r="T603" i="2"/>
  <c r="U603" i="2"/>
  <c r="S604" i="2"/>
  <c r="T604" i="2"/>
  <c r="U604" i="2"/>
  <c r="S605" i="2"/>
  <c r="T605" i="2"/>
  <c r="U605" i="2"/>
  <c r="S606" i="2"/>
  <c r="T606" i="2"/>
  <c r="U606" i="2"/>
  <c r="S607" i="2"/>
  <c r="T607" i="2"/>
  <c r="U607" i="2"/>
  <c r="S608" i="2"/>
  <c r="T608" i="2"/>
  <c r="U608" i="2"/>
  <c r="S609" i="2"/>
  <c r="T609" i="2"/>
  <c r="S610" i="2"/>
  <c r="T610" i="2"/>
  <c r="U610" i="2"/>
  <c r="S611" i="2"/>
  <c r="T611" i="2"/>
  <c r="U611" i="2"/>
  <c r="S612" i="2"/>
  <c r="T612" i="2"/>
  <c r="U612" i="2"/>
  <c r="S613" i="2"/>
  <c r="T613" i="2"/>
  <c r="U613" i="2"/>
  <c r="S614" i="2"/>
  <c r="T614" i="2"/>
  <c r="U614" i="2"/>
  <c r="S615" i="2"/>
  <c r="T615" i="2"/>
  <c r="U615" i="2"/>
  <c r="S616" i="2"/>
  <c r="T616" i="2"/>
  <c r="U616" i="2"/>
  <c r="S617" i="2"/>
  <c r="T617" i="2"/>
  <c r="U617" i="2"/>
  <c r="S618" i="2"/>
  <c r="T618" i="2"/>
  <c r="U618" i="2"/>
  <c r="S619" i="2"/>
  <c r="T619" i="2"/>
  <c r="U619" i="2"/>
  <c r="S620" i="2"/>
  <c r="T620" i="2"/>
  <c r="U620" i="2"/>
  <c r="S621" i="2"/>
  <c r="T621" i="2"/>
  <c r="U621" i="2"/>
  <c r="S622" i="2"/>
  <c r="S623" i="2" s="1"/>
  <c r="S624" i="2" s="1"/>
  <c r="S625" i="2" s="1"/>
  <c r="S626" i="2" s="1"/>
  <c r="S627" i="2" s="1"/>
  <c r="S628" i="2" s="1"/>
  <c r="S629" i="2" s="1"/>
  <c r="S630" i="2" s="1"/>
  <c r="S631" i="2" s="1"/>
  <c r="S632" i="2" s="1"/>
  <c r="S633" i="2" s="1"/>
  <c r="S634" i="2" s="1"/>
  <c r="S635" i="2" s="1"/>
  <c r="T622" i="2"/>
  <c r="T623" i="2"/>
  <c r="U623" i="2"/>
  <c r="T624" i="2"/>
  <c r="U624" i="2"/>
  <c r="T625" i="2"/>
  <c r="U625" i="2"/>
  <c r="T626" i="2"/>
  <c r="U626" i="2"/>
  <c r="T627" i="2"/>
  <c r="U627" i="2"/>
  <c r="T628" i="2"/>
  <c r="U628" i="2"/>
  <c r="T629" i="2"/>
  <c r="U629" i="2"/>
  <c r="T630" i="2"/>
  <c r="U630" i="2"/>
  <c r="T631" i="2"/>
  <c r="U631" i="2"/>
  <c r="T632" i="2"/>
  <c r="U632" i="2"/>
  <c r="T633" i="2"/>
  <c r="U633" i="2"/>
  <c r="T634" i="2"/>
  <c r="U634" i="2"/>
  <c r="T635" i="2"/>
  <c r="U635" i="2"/>
  <c r="S636" i="2"/>
  <c r="T636" i="2"/>
  <c r="S637" i="2"/>
  <c r="T637" i="2"/>
  <c r="U637" i="2"/>
  <c r="S638" i="2"/>
  <c r="T638" i="2"/>
  <c r="U638" i="2"/>
  <c r="S639" i="2"/>
  <c r="T639" i="2"/>
  <c r="U639" i="2"/>
  <c r="S640" i="2"/>
  <c r="T640" i="2"/>
  <c r="U640" i="2"/>
  <c r="S641" i="2"/>
  <c r="T641" i="2"/>
  <c r="U641" i="2"/>
  <c r="S642" i="2"/>
  <c r="T642" i="2"/>
  <c r="U642" i="2"/>
  <c r="S643" i="2"/>
  <c r="T643" i="2"/>
  <c r="U643" i="2"/>
  <c r="S644" i="2"/>
  <c r="T644" i="2"/>
  <c r="U644" i="2"/>
  <c r="S645" i="2"/>
  <c r="T645" i="2"/>
  <c r="U645" i="2"/>
  <c r="S646" i="2"/>
  <c r="T646" i="2"/>
  <c r="S647" i="2"/>
  <c r="T647" i="2"/>
  <c r="U647" i="2"/>
  <c r="S648" i="2"/>
  <c r="T648" i="2"/>
  <c r="U648" i="2"/>
  <c r="S649" i="2"/>
  <c r="T649" i="2"/>
  <c r="U649" i="2"/>
  <c r="S650" i="2"/>
  <c r="T650" i="2"/>
  <c r="U650" i="2"/>
  <c r="S651" i="2"/>
  <c r="T651" i="2"/>
  <c r="U651" i="2"/>
  <c r="S652" i="2"/>
  <c r="T652" i="2"/>
  <c r="U652" i="2"/>
  <c r="S653" i="2"/>
  <c r="T653" i="2"/>
  <c r="U653" i="2"/>
  <c r="S654" i="2"/>
  <c r="T654" i="2"/>
  <c r="U654" i="2"/>
  <c r="S655" i="2"/>
  <c r="T655" i="2"/>
  <c r="U655" i="2"/>
  <c r="S656" i="2"/>
  <c r="T656" i="2"/>
  <c r="U656" i="2"/>
  <c r="S657" i="2"/>
  <c r="T657" i="2"/>
  <c r="U657" i="2"/>
  <c r="S658" i="2"/>
  <c r="T658" i="2"/>
  <c r="S659" i="2"/>
  <c r="T659" i="2"/>
  <c r="U659" i="2"/>
  <c r="S660" i="2"/>
  <c r="T660" i="2"/>
  <c r="U660" i="2"/>
  <c r="S661" i="2"/>
  <c r="T661" i="2"/>
  <c r="U661" i="2"/>
  <c r="S662" i="2"/>
  <c r="T662" i="2"/>
  <c r="U662" i="2"/>
  <c r="S663" i="2"/>
  <c r="T663" i="2"/>
  <c r="U663" i="2"/>
  <c r="S664" i="2"/>
  <c r="T664" i="2"/>
  <c r="U664" i="2"/>
  <c r="S665" i="2"/>
  <c r="T665" i="2"/>
  <c r="U665" i="2"/>
  <c r="S666" i="2"/>
  <c r="T666" i="2"/>
  <c r="U666" i="2"/>
  <c r="S667" i="2"/>
  <c r="T667" i="2"/>
  <c r="S668" i="2"/>
  <c r="S669" i="2" s="1"/>
  <c r="S670" i="2" s="1"/>
  <c r="S671" i="2" s="1"/>
  <c r="S672" i="2" s="1"/>
  <c r="S673" i="2" s="1"/>
  <c r="S674" i="2" s="1"/>
  <c r="S675" i="2" s="1"/>
  <c r="T668" i="2"/>
  <c r="U668" i="2"/>
  <c r="T669" i="2"/>
  <c r="U669" i="2"/>
  <c r="T670" i="2"/>
  <c r="U670" i="2"/>
  <c r="T671" i="2"/>
  <c r="U671" i="2"/>
  <c r="T672" i="2"/>
  <c r="U672" i="2"/>
  <c r="T673" i="2"/>
  <c r="U673" i="2"/>
  <c r="T674" i="2"/>
  <c r="U674" i="2"/>
  <c r="T675" i="2"/>
  <c r="U675" i="2"/>
  <c r="S676" i="2"/>
  <c r="T676" i="2"/>
  <c r="S677" i="2"/>
  <c r="T677" i="2"/>
  <c r="U677" i="2"/>
  <c r="S678" i="2"/>
  <c r="T678" i="2"/>
  <c r="U678" i="2"/>
  <c r="S679" i="2"/>
  <c r="T679" i="2"/>
  <c r="U679" i="2"/>
  <c r="S680" i="2"/>
  <c r="T680" i="2"/>
  <c r="U680" i="2"/>
  <c r="S681" i="2"/>
  <c r="T681" i="2"/>
  <c r="U681" i="2"/>
  <c r="S682" i="2"/>
  <c r="T682" i="2"/>
  <c r="U682" i="2"/>
  <c r="S683" i="2"/>
  <c r="T683" i="2"/>
  <c r="U683" i="2"/>
  <c r="S684" i="2"/>
  <c r="S685" i="2" s="1"/>
  <c r="S686" i="2" s="1"/>
  <c r="S687" i="2" s="1"/>
  <c r="T684" i="2"/>
  <c r="U684" i="2"/>
  <c r="T685" i="2"/>
  <c r="U685" i="2"/>
  <c r="T686" i="2"/>
  <c r="U686" i="2"/>
  <c r="T687" i="2"/>
  <c r="U687" i="2"/>
  <c r="S688" i="2"/>
  <c r="T688" i="2"/>
  <c r="S689" i="2"/>
  <c r="T689" i="2"/>
  <c r="U689" i="2"/>
  <c r="S690" i="2"/>
  <c r="T690" i="2"/>
  <c r="U690" i="2"/>
  <c r="S691" i="2"/>
  <c r="S692" i="2" s="1"/>
  <c r="S693" i="2" s="1"/>
  <c r="T691" i="2"/>
  <c r="U691" i="2"/>
  <c r="T692" i="2"/>
  <c r="U692" i="2"/>
  <c r="T693" i="2"/>
  <c r="U693" i="2"/>
  <c r="S694" i="2"/>
  <c r="T694" i="2"/>
  <c r="S695" i="2"/>
  <c r="T695" i="2"/>
  <c r="U695" i="2"/>
  <c r="S696" i="2"/>
  <c r="T696" i="2"/>
  <c r="U696" i="2"/>
  <c r="S697" i="2"/>
  <c r="S698" i="2" s="1"/>
  <c r="S699" i="2" s="1"/>
  <c r="S700" i="2" s="1"/>
  <c r="S701" i="2" s="1"/>
  <c r="S702" i="2" s="1"/>
  <c r="S703" i="2" s="1"/>
  <c r="S704" i="2" s="1"/>
  <c r="S705" i="2" s="1"/>
  <c r="S706" i="2" s="1"/>
  <c r="T697" i="2"/>
  <c r="U697" i="2"/>
  <c r="T698" i="2"/>
  <c r="U698" i="2"/>
  <c r="T699" i="2"/>
  <c r="U699" i="2"/>
  <c r="T700" i="2"/>
  <c r="U700" i="2"/>
  <c r="T701" i="2"/>
  <c r="U701" i="2"/>
  <c r="T702" i="2"/>
  <c r="U702" i="2"/>
  <c r="T703" i="2"/>
  <c r="U703" i="2"/>
  <c r="T704" i="2"/>
  <c r="U704" i="2"/>
  <c r="T705" i="2"/>
  <c r="U705" i="2"/>
  <c r="T706" i="2"/>
  <c r="U706" i="2"/>
  <c r="S707" i="2"/>
  <c r="T707" i="2"/>
  <c r="S708" i="2"/>
  <c r="T708" i="2"/>
  <c r="U708" i="2"/>
  <c r="S709" i="2"/>
  <c r="T709" i="2"/>
  <c r="U709" i="2"/>
  <c r="S710" i="2"/>
  <c r="T710" i="2"/>
  <c r="U710" i="2"/>
  <c r="S711" i="2"/>
  <c r="T711" i="2"/>
  <c r="U711" i="2"/>
  <c r="S712" i="2"/>
  <c r="T712" i="2"/>
  <c r="U712" i="2"/>
  <c r="S713" i="2"/>
  <c r="T713" i="2"/>
  <c r="U713" i="2"/>
  <c r="S714" i="2"/>
  <c r="T714" i="2"/>
  <c r="U714" i="2"/>
  <c r="S715" i="2"/>
  <c r="T715" i="2"/>
  <c r="U715" i="2"/>
  <c r="S716" i="2"/>
  <c r="T716" i="2"/>
  <c r="U716" i="2"/>
  <c r="S717" i="2"/>
  <c r="T717" i="2"/>
  <c r="U717" i="2"/>
  <c r="S718" i="2"/>
  <c r="T718" i="2"/>
  <c r="U718" i="2"/>
  <c r="S719" i="2"/>
  <c r="T719" i="2"/>
  <c r="S720" i="2"/>
  <c r="T720" i="2"/>
  <c r="U720" i="2"/>
  <c r="S721" i="2"/>
  <c r="S722" i="2" s="1"/>
  <c r="S723" i="2" s="1"/>
  <c r="S724" i="2" s="1"/>
  <c r="S725" i="2" s="1"/>
  <c r="S726" i="2" s="1"/>
  <c r="S727" i="2" s="1"/>
  <c r="T721" i="2"/>
  <c r="U721" i="2"/>
  <c r="T722" i="2"/>
  <c r="U722" i="2"/>
  <c r="T723" i="2"/>
  <c r="U723" i="2"/>
  <c r="T724" i="2"/>
  <c r="U724" i="2"/>
  <c r="T725" i="2"/>
  <c r="U725" i="2"/>
  <c r="T726" i="2"/>
  <c r="U726" i="2"/>
  <c r="T727" i="2"/>
  <c r="U727" i="2"/>
  <c r="S728" i="2"/>
  <c r="T728" i="2"/>
  <c r="S729" i="2"/>
  <c r="T729" i="2"/>
  <c r="U729" i="2"/>
  <c r="S730" i="2"/>
  <c r="T730" i="2"/>
  <c r="U730" i="2"/>
  <c r="S731" i="2"/>
  <c r="T731" i="2"/>
  <c r="U731" i="2"/>
  <c r="S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S4" i="2" l="1"/>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5" i="2" l="1"/>
  <c r="S6" i="2" l="1"/>
  <c r="S7" i="2" l="1"/>
  <c r="S8" i="2" l="1"/>
  <c r="S9" i="2" l="1"/>
  <c r="S10" i="2" l="1"/>
  <c r="U728" i="2" l="1"/>
  <c r="S11" i="2"/>
  <c r="S12" i="2" s="1"/>
  <c r="S13" i="2" s="1"/>
  <c r="S14" i="2" s="1"/>
  <c r="S15" i="2" s="1"/>
  <c r="S16" i="2" s="1"/>
  <c r="S17" i="2" s="1"/>
  <c r="U485" i="2" l="1"/>
  <c r="U87" i="2"/>
  <c r="U688" i="2"/>
  <c r="U111" i="2"/>
  <c r="U263" i="2"/>
  <c r="U217" i="2"/>
  <c r="U97" i="2"/>
  <c r="U296" i="2"/>
  <c r="U229" i="2"/>
  <c r="U636" i="2"/>
  <c r="U505" i="2"/>
  <c r="U322" i="2"/>
  <c r="U525" i="2"/>
  <c r="U34" i="2"/>
  <c r="U155" i="2"/>
  <c r="J10" i="3" s="1"/>
  <c r="U694" i="2"/>
  <c r="U74" i="2"/>
  <c r="U271" i="2"/>
  <c r="U667" i="2"/>
  <c r="U279" i="2"/>
  <c r="U186" i="2"/>
  <c r="U658" i="2"/>
  <c r="U566" i="2"/>
  <c r="U581" i="2"/>
  <c r="U314" i="2"/>
  <c r="U544" i="2"/>
  <c r="U590" i="2"/>
  <c r="U18" i="2"/>
  <c r="U247" i="2"/>
  <c r="U165" i="2"/>
  <c r="J191" i="3" s="1"/>
  <c r="U60" i="2"/>
  <c r="U48" i="2"/>
  <c r="U305" i="2"/>
  <c r="U408" i="2"/>
  <c r="U257" i="2"/>
  <c r="U124" i="2"/>
  <c r="U356" i="2"/>
  <c r="U646" i="2"/>
  <c r="U476" i="2"/>
  <c r="U174" i="2"/>
  <c r="U493" i="2"/>
  <c r="U200" i="2"/>
  <c r="U139" i="2"/>
  <c r="U375" i="2"/>
  <c r="U556" i="2"/>
  <c r="U288" i="2"/>
  <c r="U366" i="2"/>
  <c r="U515" i="2"/>
  <c r="U339" i="2"/>
  <c r="U573" i="2"/>
  <c r="U719" i="2"/>
  <c r="U441" i="2"/>
  <c r="U609" i="2"/>
  <c r="U467" i="2"/>
  <c r="U450" i="2"/>
  <c r="U425" i="2"/>
  <c r="U535" i="2"/>
  <c r="U676" i="2"/>
  <c r="U393" i="2"/>
  <c r="U401" i="2"/>
  <c r="U459" i="2"/>
  <c r="U384" i="2"/>
  <c r="U433" i="2"/>
  <c r="U707" i="2"/>
  <c r="U622" i="2"/>
  <c r="U417" i="2"/>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<sst xmlns="http://schemas.openxmlformats.org/spreadsheetml/2006/main" count="63602" uniqueCount="3996">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</sst>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
    <numFmt numFmtId="167" formatCode="#,##0.0"/>
  </numFmts>
  <fonts count="4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cellXfs>
  <cellStyles count="3">
    <cellStyle name="Hyperlink" xfId="2" builtinId="8"/>
    <cellStyle name="Normal" xfId="0" builtinId="0"/>
    <cellStyle name="Normal 2" xfId="1" xr:uid="{39394BF1-9A01-447D-A284-E78C9B153B2F}"/>
  </cellStyles>
  <dxfs count="7">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1800</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1800</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1900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1700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1890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2500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1900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731"/>
  <sheetViews>
    <sheetView tabSelected="1" zoomScaleNormal="100" workbookViewId="0">
      <pane xSplit="1" ySplit="2" topLeftCell="R3"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21" ht="18">
      <c r="A1" s="237" t="s">
        <v>1523</v>
      </c>
      <c r="B1" s="237"/>
      <c r="C1" s="237"/>
      <c r="D1" s="237"/>
      <c r="E1" s="237"/>
      <c r="F1" s="237"/>
      <c r="G1" s="237"/>
      <c r="H1" s="237"/>
      <c r="I1" s="237"/>
      <c r="J1" s="237"/>
      <c r="K1" s="237"/>
      <c r="L1" s="237"/>
      <c r="M1" s="237"/>
      <c r="N1" s="237"/>
      <c r="O1" s="237"/>
      <c r="P1" s="237"/>
      <c r="Q1" s="83"/>
      <c r="R1" s="83"/>
    </row>
    <row r="2" spans="1:21" ht="26">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t="s">
        <v>3977</v>
      </c>
      <c r="T2" t="s">
        <v>3978</v>
      </c>
      <c r="U2" t="s">
        <v>3979</v>
      </c>
    </row>
    <row r="3" spans="1:21"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t="str">
        <f>IF($A3="",S2,$A3)</f>
        <v>Pasta með kjötbollum í mildri tómatsósu</v>
      </c>
      <c r="T3">
        <f ca="1">IF($B3="","",$C3/1000*IFERROR(INDEX(Vöruskrá!$R:$R,MATCH($B3,Vöruskrá!$B:$B,0)),0))</f>
        <v>0</v>
      </c>
      <c r="U3">
        <f ca="1">IF($A3="","",IFERROR(SUMIFS($T:$T,$S:$S,$A3)/(SUMIFS($C:$C,$S:$S,$A3)/1000),""))</f>
        <v>0</v>
      </c>
    </row>
    <row r="4" spans="1:21">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t="str">
        <f t="shared" ref="S4:S67" si="0">IF($A4="",S3,$A4)</f>
        <v>Pasta með kjötbollum í mildri tómatsósu</v>
      </c>
      <c r="T4">
        <f>IF($B4="","",$C4*IFERROR(INDEX(Vöruskrá!$R:$R,MATCH($B4,Vöruskrá!$B:$B,0)),0))</f>
        <v>0</v>
      </c>
      <c r="U4" t="str">
        <f ca="1">IF($A4="","",IFERROR(SUMIFS($T:$T,$S:$S,$A4)/SUMIFS($C:$C,$S:$S,$A4),""))</f>
        <v/>
      </c>
    </row>
    <row r="5" spans="1:21">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t="str">
        <f t="shared" si="0"/>
        <v>Pasta með kjötbollum í mildri tómatsósu</v>
      </c>
      <c r="T5">
        <f>IF($B5="","",$C5*IFERROR(INDEX(Vöruskrá!$R:$R,MATCH($B5,Vöruskrá!$B:$B,0)),0))</f>
        <v>0</v>
      </c>
      <c r="U5" t="str">
        <f ca="1">IF($A5="","",IFERROR(SUMIFS($T:$T,$S:$S,$A5)/SUMIFS($C:$C,$S:$S,$A5),""))</f>
        <v/>
      </c>
    </row>
    <row r="6" spans="1:21">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t="str">
        <f t="shared" si="0"/>
        <v>Pasta með kjötbollum í mildri tómatsósu</v>
      </c>
      <c r="T6">
        <f>IF($B6="","",$C6*IFERROR(INDEX(Vöruskrá!$R:$R,MATCH($B6,Vöruskrá!$B:$B,0)),0))</f>
        <v>0</v>
      </c>
      <c r="U6" t="str">
        <f ca="1">IF($A6="","",IFERROR(SUMIFS($T:$T,$S:$S,$A6)/SUMIFS($C:$C,$S:$S,$A6),""))</f>
        <v/>
      </c>
    </row>
    <row r="7" spans="1:21">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t="str">
        <f t="shared" si="0"/>
        <v>Pasta með kjötbollum í mildri tómatsósu</v>
      </c>
      <c r="T7">
        <f>IF($B7="","",$C7*IFERROR(INDEX(Vöruskrá!$R:$R,MATCH($B7,Vöruskrá!$B:$B,0)),0))</f>
        <v>0</v>
      </c>
      <c r="U7" t="str">
        <f ca="1">IF($A7="","",IFERROR(SUMIFS($T:$T,$S:$S,$A7)/SUMIFS($C:$C,$S:$S,$A7),""))</f>
        <v/>
      </c>
    </row>
    <row r="8" spans="1:21">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t="str">
        <f t="shared" si="0"/>
        <v>Pasta með kjötbollum í mildri tómatsósu</v>
      </c>
      <c r="T8">
        <f>IF($B8="","",$C8*IFERROR(INDEX(Vöruskrá!$R:$R,MATCH($B8,Vöruskrá!$B:$B,0)),0))</f>
        <v>400000</v>
      </c>
      <c r="U8" t="str">
        <f ca="1">IF($A8="","",IFERROR(SUMIFS($T:$T,$S:$S,$A8)/SUMIFS($C:$C,$S:$S,$A8),""))</f>
        <v/>
      </c>
    </row>
    <row r="9" spans="1:21">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t="str">
        <f t="shared" si="0"/>
        <v>Pasta með kjötbollum í mildri tómatsósu</v>
      </c>
      <c r="T9">
        <f>IF($B9="","",$C9*IFERROR(INDEX(Vöruskrá!$R:$R,MATCH($B9,Vöruskrá!$B:$B,0)),0))</f>
        <v>0</v>
      </c>
      <c r="U9" t="str">
        <f ca="1">IF($A9="","",IFERROR(SUMIFS($T:$T,$S:$S,$A9)/SUMIFS($C:$C,$S:$S,$A9),""))</f>
        <v/>
      </c>
    </row>
    <row r="10" spans="1:21">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t="str">
        <f t="shared" si="0"/>
        <v>Pasta með kjötbollum í mildri tómatsósu</v>
      </c>
      <c r="T10">
        <f>IF($B10="","",$C10*IFERROR(INDEX(Vöruskrá!$R:$R,MATCH($B10,Vöruskrá!$B:$B,0)),0))</f>
        <v>788480</v>
      </c>
      <c r="U10" t="str">
        <f ca="1">IF($A10="","",IFERROR(SUMIFS($T:$T,$S:$S,$A10)/SUMIFS($C:$C,$S:$S,$A10),""))</f>
        <v/>
      </c>
    </row>
    <row r="11" spans="1:21">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t="str">
        <f t="shared" si="0"/>
        <v>Pasta með kjötbollum í mildri tómatsósu</v>
      </c>
      <c r="T11">
        <f>IF($B11="","",$C11*IFERROR(INDEX(Vöruskrá!$R:$R,MATCH($B11,Vöruskrá!$B:$B,0)),0))</f>
        <v>0</v>
      </c>
      <c r="U11" t="str">
        <f ca="1">IF($A11="","",IFERROR(SUMIFS($T:$T,$S:$S,$A11)/SUMIFS($C:$C,$S:$S,$A11),""))</f>
        <v/>
      </c>
    </row>
    <row r="12" spans="1:21">
      <c r="A12" s="6"/>
      <c r="B12" s="6" t="s">
        <v>574</v>
      </c>
      <c r="C12" s="27">
        <v>300</v>
      </c>
      <c r="D12" s="22" t="s">
        <v>576</v>
      </c>
      <c r="E12" s="22" t="s">
        <v>577</v>
      </c>
      <c r="F12" s="22"/>
      <c r="G12" s="23"/>
      <c r="H12" s="23"/>
      <c r="I12" s="23"/>
      <c r="J12" s="23"/>
      <c r="K12" s="23"/>
      <c r="L12" s="23"/>
      <c r="M12" s="23"/>
      <c r="N12" s="23"/>
      <c r="O12" s="24"/>
      <c r="P12" s="6"/>
      <c r="Q12" s="27"/>
      <c r="R12" s="6"/>
      <c r="S12" t="str">
        <f t="shared" si="0"/>
        <v>Pasta með kjötbollum í mildri tómatsósu</v>
      </c>
      <c r="T12">
        <f>IF($B12="","",$C12*IFERROR(INDEX(Vöruskrá!$R:$R,MATCH($B12,Vöruskrá!$B:$B,0)),0))</f>
        <v>60000</v>
      </c>
      <c r="U12" t="str">
        <f ca="1">IF($A12="","",IFERROR(SUMIFS($T:$T,$S:$S,$A12)/SUMIFS($C:$C,$S:$S,$A12),""))</f>
        <v/>
      </c>
    </row>
    <row r="13" spans="1:21">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t="str">
        <f t="shared" si="0"/>
        <v>Pasta með kjötbollum í mildri tómatsósu</v>
      </c>
      <c r="T13">
        <f>IF($B13="","",$C13*IFERROR(INDEX(Vöruskrá!$R:$R,MATCH($B13,Vöruskrá!$B:$B,0)),0))</f>
        <v>0</v>
      </c>
      <c r="U13" t="str">
        <f ca="1">IF($A13="","",IFERROR(SUMIFS($T:$T,$S:$S,$A13)/SUMIFS($C:$C,$S:$S,$A13),""))</f>
        <v/>
      </c>
    </row>
    <row r="14" spans="1:21">
      <c r="A14" s="20"/>
      <c r="B14" s="20" t="s">
        <v>748</v>
      </c>
      <c r="C14" s="21">
        <v>80</v>
      </c>
      <c r="D14" s="22" t="s">
        <v>750</v>
      </c>
      <c r="E14" s="22"/>
      <c r="F14" s="22"/>
      <c r="G14" s="23"/>
      <c r="H14" s="23"/>
      <c r="I14" s="23"/>
      <c r="J14" s="23"/>
      <c r="K14" s="23"/>
      <c r="L14" s="23"/>
      <c r="M14" s="23"/>
      <c r="N14" s="23"/>
      <c r="O14" s="24"/>
      <c r="P14" s="20"/>
      <c r="Q14" s="25"/>
      <c r="R14" s="26"/>
      <c r="S14" t="str">
        <f t="shared" si="0"/>
        <v>Pasta með kjötbollum í mildri tómatsósu</v>
      </c>
      <c r="T14">
        <f>IF($B14="","",$C14*IFERROR(INDEX(Vöruskrá!$R:$R,MATCH($B14,Vöruskrá!$B:$B,0)),0))</f>
        <v>32000</v>
      </c>
      <c r="U14" t="str">
        <f ca="1">IF($A14="","",IFERROR(SUMIFS($T:$T,$S:$S,$A14)/SUMIFS($C:$C,$S:$S,$A14),""))</f>
        <v/>
      </c>
    </row>
    <row r="15" spans="1:21">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t="str">
        <f t="shared" si="0"/>
        <v>Pasta með kjötbollum í mildri tómatsósu</v>
      </c>
      <c r="T15">
        <f>IF($B15="","",$C15*IFERROR(INDEX(Vöruskrá!$R:$R,MATCH($B15,Vöruskrá!$B:$B,0)),0))</f>
        <v>0</v>
      </c>
      <c r="U15" t="str">
        <f ca="1">IF($A15="","",IFERROR(SUMIFS($T:$T,$S:$S,$A15)/SUMIFS($C:$C,$S:$S,$A15),""))</f>
        <v/>
      </c>
    </row>
    <row r="16" spans="1:21">
      <c r="A16" s="6"/>
      <c r="B16" s="6" t="s">
        <v>1270</v>
      </c>
      <c r="C16" s="27">
        <v>1200</v>
      </c>
      <c r="D16" s="22" t="s">
        <v>1270</v>
      </c>
      <c r="E16" s="22" t="s">
        <v>134</v>
      </c>
      <c r="F16" s="22"/>
      <c r="G16" s="23"/>
      <c r="H16" s="23"/>
      <c r="I16" s="23"/>
      <c r="J16" s="23"/>
      <c r="K16" s="23"/>
      <c r="L16" s="23"/>
      <c r="M16" s="23"/>
      <c r="N16" s="23"/>
      <c r="O16" s="24"/>
      <c r="P16" s="6"/>
      <c r="Q16" s="27"/>
      <c r="R16" s="6"/>
      <c r="S16" t="str">
        <f t="shared" si="0"/>
        <v>Pasta með kjötbollum í mildri tómatsósu</v>
      </c>
      <c r="T16">
        <f>IF($B16="","",$C16*IFERROR(INDEX(Vöruskrá!$R:$R,MATCH($B16,Vöruskrá!$B:$B,0)),0))</f>
        <v>474000</v>
      </c>
      <c r="U16" t="str">
        <f ca="1">IF($A16="","",IFERROR(SUMIFS($T:$T,$S:$S,$A16)/SUMIFS($C:$C,$S:$S,$A16),""))</f>
        <v/>
      </c>
    </row>
    <row r="17" spans="1:21">
      <c r="A17" s="6"/>
      <c r="B17" s="6" t="s">
        <v>789</v>
      </c>
      <c r="C17" s="27">
        <v>1000</v>
      </c>
      <c r="D17" s="22" t="s">
        <v>792</v>
      </c>
      <c r="E17" s="22" t="s">
        <v>134</v>
      </c>
      <c r="F17" s="22"/>
      <c r="G17" s="23"/>
      <c r="H17" s="23"/>
      <c r="I17" s="23"/>
      <c r="J17" s="23"/>
      <c r="K17" s="23"/>
      <c r="L17" s="23"/>
      <c r="M17" s="23"/>
      <c r="N17" s="23"/>
      <c r="O17" s="24"/>
      <c r="P17" s="6"/>
      <c r="Q17" s="27"/>
      <c r="R17" s="6"/>
      <c r="S17" t="str">
        <f t="shared" si="0"/>
        <v>Pasta með kjötbollum í mildri tómatsósu</v>
      </c>
      <c r="T17">
        <f>IF($B17="","",$C17*IFERROR(INDEX(Vöruskrá!$R:$R,MATCH($B17,Vöruskrá!$B:$B,0)),0))</f>
        <v>600000</v>
      </c>
      <c r="U17" t="str">
        <f ca="1">IF($A17="","",IFERROR(SUMIFS($T:$T,$S:$S,$A17)/SUMIFS($C:$C,$S:$S,$A17),""))</f>
        <v/>
      </c>
    </row>
    <row r="18" spans="1:21"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t="str">
        <f t="shared" si="0"/>
        <v>Lambakjötspottréttur með kartöflum</v>
      </c>
      <c r="T18" t="str">
        <f>IF($B18="","",$C18*IFERROR(INDEX(Vöruskrá!$R:$R,MATCH($B18,Vöruskrá!$B:$B,0)),0))</f>
        <v/>
      </c>
      <c r="U18">
        <f ca="1">IF($A18="","",IFERROR(SUMIFS($T:$T,$S:$S,$A18)/SUMIFS($C:$C,$S:$S,$A18),""))</f>
        <v>1411.3612722544508</v>
      </c>
    </row>
    <row r="19" spans="1:21">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t="str">
        <f t="shared" si="0"/>
        <v>Lambakjötspottréttur með kartöflum</v>
      </c>
      <c r="T19">
        <f>IF($B19="","",$C19*IFERROR(INDEX(Vöruskrá!$R:$R,MATCH($B19,Vöruskrá!$B:$B,0)),0))</f>
        <v>136500000</v>
      </c>
      <c r="U19" t="str">
        <f ca="1">IF($A19="","",IFERROR(SUMIFS($T:$T,$S:$S,$A19)/SUMIFS($C:$C,$S:$S,$A19),""))</f>
        <v/>
      </c>
    </row>
    <row r="20" spans="1:21">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t="str">
        <f t="shared" si="0"/>
        <v>Lambakjötspottréttur með kartöflum</v>
      </c>
      <c r="T20">
        <f>IF($B20="","",$C20*IFERROR(INDEX(Vöruskrá!$R:$R,MATCH($B20,Vöruskrá!$B:$B,0)),0))</f>
        <v>0</v>
      </c>
      <c r="U20" t="str">
        <f ca="1">IF($A20="","",IFERROR(SUMIFS($T:$T,$S:$S,$A20)/SUMIFS($C:$C,$S:$S,$A20),""))</f>
        <v/>
      </c>
    </row>
    <row r="21" spans="1:21">
      <c r="A21" s="20"/>
      <c r="B21" s="20" t="s">
        <v>1115</v>
      </c>
      <c r="C21" s="21">
        <v>18000</v>
      </c>
      <c r="D21" s="22" t="s">
        <v>1117</v>
      </c>
      <c r="E21" s="22" t="s">
        <v>1099</v>
      </c>
      <c r="F21" s="22"/>
      <c r="G21" s="23"/>
      <c r="H21" s="23"/>
      <c r="I21" s="23"/>
      <c r="J21" s="23"/>
      <c r="K21" s="23"/>
      <c r="L21" s="23"/>
      <c r="M21" s="23"/>
      <c r="N21" s="23"/>
      <c r="O21" s="24"/>
      <c r="P21" s="20"/>
      <c r="Q21" s="25"/>
      <c r="R21" s="26"/>
      <c r="S21" t="str">
        <f t="shared" si="0"/>
        <v>Lambakjötspottréttur með kartöflum</v>
      </c>
      <c r="T21">
        <f>IF($B21="","",$C21*IFERROR(INDEX(Vöruskrá!$R:$R,MATCH($B21,Vöruskrá!$B:$B,0)),0))</f>
        <v>0</v>
      </c>
      <c r="U21" t="str">
        <f ca="1">IF($A21="","",IFERROR(SUMIFS($T:$T,$S:$S,$A21)/SUMIFS($C:$C,$S:$S,$A21),""))</f>
        <v/>
      </c>
    </row>
    <row r="22" spans="1:21">
      <c r="A22" s="20"/>
      <c r="B22" s="20" t="s">
        <v>1013</v>
      </c>
      <c r="C22" s="21">
        <v>2000</v>
      </c>
      <c r="D22" s="22" t="s">
        <v>1014</v>
      </c>
      <c r="E22" s="22" t="s">
        <v>252</v>
      </c>
      <c r="F22" s="22"/>
      <c r="G22" s="23"/>
      <c r="H22" s="23"/>
      <c r="I22" s="23"/>
      <c r="J22" s="23"/>
      <c r="K22" s="23"/>
      <c r="L22" s="23"/>
      <c r="M22" s="23"/>
      <c r="N22" s="23"/>
      <c r="O22" s="24"/>
      <c r="P22" s="20"/>
      <c r="Q22" s="25"/>
      <c r="R22" s="26"/>
      <c r="S22" t="str">
        <f t="shared" si="0"/>
        <v>Lambakjötspottréttur með kartöflum</v>
      </c>
      <c r="T22">
        <f>IF($B22="","",$C22*IFERROR(INDEX(Vöruskrá!$R:$R,MATCH($B22,Vöruskrá!$B:$B,0)),0))</f>
        <v>0</v>
      </c>
      <c r="U22" t="str">
        <f ca="1">IF($A22="","",IFERROR(SUMIFS($T:$T,$S:$S,$A22)/SUMIFS($C:$C,$S:$S,$A22),""))</f>
        <v/>
      </c>
    </row>
    <row r="23" spans="1:21">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t="str">
        <f t="shared" si="0"/>
        <v>Lambakjötspottréttur með kartöflum</v>
      </c>
      <c r="T23">
        <f>IF($B23="","",$C23*IFERROR(INDEX(Vöruskrá!$R:$R,MATCH($B23,Vöruskrá!$B:$B,0)),0))</f>
        <v>0</v>
      </c>
      <c r="U23" t="str">
        <f ca="1">IF($A23="","",IFERROR(SUMIFS($T:$T,$S:$S,$A23)/SUMIFS($C:$C,$S:$S,$A23),""))</f>
        <v/>
      </c>
    </row>
    <row r="24" spans="1:21">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t="str">
        <f t="shared" si="0"/>
        <v>Lambakjötspottréttur með kartöflum</v>
      </c>
      <c r="T24">
        <f>IF($B24="","",$C24*IFERROR(INDEX(Vöruskrá!$R:$R,MATCH($B24,Vöruskrá!$B:$B,0)),0))</f>
        <v>0</v>
      </c>
      <c r="U24" t="str">
        <f ca="1">IF($A24="","",IFERROR(SUMIFS($T:$T,$S:$S,$A24)/SUMIFS($C:$C,$S:$S,$A24),""))</f>
        <v/>
      </c>
    </row>
    <row r="25" spans="1:21">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t="str">
        <f t="shared" si="0"/>
        <v>Lambakjötspottréttur með kartöflum</v>
      </c>
      <c r="T25">
        <f>IF($B25="","",$C25*IFERROR(INDEX(Vöruskrá!$R:$R,MATCH($B25,Vöruskrá!$B:$B,0)),0))</f>
        <v>0</v>
      </c>
      <c r="U25" t="str">
        <f ca="1">IF($A25="","",IFERROR(SUMIFS($T:$T,$S:$S,$A25)/SUMIFS($C:$C,$S:$S,$A25),""))</f>
        <v/>
      </c>
    </row>
    <row r="26" spans="1:21">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t="str">
        <f t="shared" si="0"/>
        <v>Lambakjötspottréttur með kartöflum</v>
      </c>
      <c r="T26">
        <f>IF($B26="","",$C26*IFERROR(INDEX(Vöruskrá!$R:$R,MATCH($B26,Vöruskrá!$B:$B,0)),0))</f>
        <v>0</v>
      </c>
      <c r="U26" t="str">
        <f ca="1">IF($A26="","",IFERROR(SUMIFS($T:$T,$S:$S,$A26)/SUMIFS($C:$C,$S:$S,$A26),""))</f>
        <v/>
      </c>
    </row>
    <row r="27" spans="1:21">
      <c r="A27" s="20"/>
      <c r="B27" s="20" t="s">
        <v>1270</v>
      </c>
      <c r="C27" s="21">
        <v>1500</v>
      </c>
      <c r="D27" s="22" t="s">
        <v>1270</v>
      </c>
      <c r="E27" s="22" t="s">
        <v>134</v>
      </c>
      <c r="F27" s="22"/>
      <c r="G27" s="23"/>
      <c r="H27" s="23"/>
      <c r="I27" s="23"/>
      <c r="J27" s="23"/>
      <c r="K27" s="23"/>
      <c r="L27" s="23"/>
      <c r="M27" s="23"/>
      <c r="N27" s="23"/>
      <c r="O27" s="24"/>
      <c r="P27" s="20"/>
      <c r="Q27" s="25"/>
      <c r="R27" s="26"/>
      <c r="S27" t="str">
        <f t="shared" si="0"/>
        <v>Lambakjötspottréttur með kartöflum</v>
      </c>
      <c r="T27">
        <f>IF($B27="","",$C27*IFERROR(INDEX(Vöruskrá!$R:$R,MATCH($B27,Vöruskrá!$B:$B,0)),0))</f>
        <v>592500</v>
      </c>
      <c r="U27" t="str">
        <f ca="1">IF($A27="","",IFERROR(SUMIFS($T:$T,$S:$S,$A27)/SUMIFS($C:$C,$S:$S,$A27),""))</f>
        <v/>
      </c>
    </row>
    <row r="28" spans="1:21">
      <c r="A28" s="20"/>
      <c r="B28" s="20" t="s">
        <v>789</v>
      </c>
      <c r="C28" s="21">
        <v>1200</v>
      </c>
      <c r="D28" s="22" t="s">
        <v>792</v>
      </c>
      <c r="E28" s="22" t="s">
        <v>134</v>
      </c>
      <c r="F28" s="22"/>
      <c r="G28" s="23"/>
      <c r="H28" s="23"/>
      <c r="I28" s="23"/>
      <c r="J28" s="23"/>
      <c r="K28" s="23"/>
      <c r="L28" s="23"/>
      <c r="M28" s="23"/>
      <c r="N28" s="23"/>
      <c r="O28" s="24"/>
      <c r="P28" s="20"/>
      <c r="Q28" s="25"/>
      <c r="R28" s="26"/>
      <c r="S28" t="str">
        <f t="shared" si="0"/>
        <v>Lambakjötspottréttur með kartöflum</v>
      </c>
      <c r="T28">
        <f>IF($B28="","",$C28*IFERROR(INDEX(Vöruskrá!$R:$R,MATCH($B28,Vöruskrá!$B:$B,0)),0))</f>
        <v>720000</v>
      </c>
      <c r="U28" t="str">
        <f ca="1">IF($A28="","",IFERROR(SUMIFS($T:$T,$S:$S,$A28)/SUMIFS($C:$C,$S:$S,$A28),""))</f>
        <v/>
      </c>
    </row>
    <row r="29" spans="1:21">
      <c r="A29" s="20"/>
      <c r="B29" s="20" t="s">
        <v>315</v>
      </c>
      <c r="C29" s="21">
        <v>400</v>
      </c>
      <c r="D29" s="22" t="s">
        <v>316</v>
      </c>
      <c r="E29" s="22" t="s">
        <v>134</v>
      </c>
      <c r="F29" s="22" t="s">
        <v>311</v>
      </c>
      <c r="G29" s="23"/>
      <c r="H29" s="23"/>
      <c r="I29" s="23"/>
      <c r="J29" s="23"/>
      <c r="K29" s="23"/>
      <c r="L29" s="23"/>
      <c r="M29" s="23"/>
      <c r="N29" s="23"/>
      <c r="O29" s="24"/>
      <c r="P29" s="20"/>
      <c r="Q29" s="25"/>
      <c r="R29" s="26"/>
      <c r="S29" t="str">
        <f t="shared" si="0"/>
        <v>Lambakjötspottréttur með kartöflum</v>
      </c>
      <c r="T29">
        <f>IF($B29="","",$C29*IFERROR(INDEX(Vöruskrá!$R:$R,MATCH($B29,Vöruskrá!$B:$B,0)),0))</f>
        <v>1725200</v>
      </c>
      <c r="U29" t="str">
        <f ca="1">IF($A29="","",IFERROR(SUMIFS($T:$T,$S:$S,$A29)/SUMIFS($C:$C,$S:$S,$A29),""))</f>
        <v/>
      </c>
    </row>
    <row r="30" spans="1:21">
      <c r="A30" s="20"/>
      <c r="B30" s="20" t="s">
        <v>823</v>
      </c>
      <c r="C30" s="21">
        <v>100</v>
      </c>
      <c r="D30" s="22" t="s">
        <v>824</v>
      </c>
      <c r="E30" s="22"/>
      <c r="F30" s="22" t="s">
        <v>311</v>
      </c>
      <c r="G30" s="23"/>
      <c r="H30" s="23"/>
      <c r="I30" s="23"/>
      <c r="J30" s="23"/>
      <c r="K30" s="23"/>
      <c r="L30" s="23"/>
      <c r="M30" s="23"/>
      <c r="N30" s="23"/>
      <c r="O30" s="24"/>
      <c r="P30" s="20"/>
      <c r="Q30" s="25"/>
      <c r="R30" s="26"/>
      <c r="S30" t="str">
        <f t="shared" si="0"/>
        <v>Lambakjötspottréttur með kartöflum</v>
      </c>
      <c r="T30">
        <f>IF($B30="","",$C30*IFERROR(INDEX(Vöruskrá!$R:$R,MATCH($B30,Vöruskrá!$B:$B,0)),0))</f>
        <v>685200</v>
      </c>
      <c r="U30" t="str">
        <f ca="1">IF($A30="","",IFERROR(SUMIFS($T:$T,$S:$S,$A30)/SUMIFS($C:$C,$S:$S,$A30),""))</f>
        <v/>
      </c>
    </row>
    <row r="31" spans="1:21">
      <c r="A31" s="20"/>
      <c r="B31" s="20" t="s">
        <v>1035</v>
      </c>
      <c r="C31" s="21">
        <v>50</v>
      </c>
      <c r="D31" s="22" t="s">
        <v>1036</v>
      </c>
      <c r="E31" s="22" t="s">
        <v>134</v>
      </c>
      <c r="F31" s="22" t="s">
        <v>1024</v>
      </c>
      <c r="G31" s="23"/>
      <c r="H31" s="23"/>
      <c r="I31" s="23"/>
      <c r="J31" s="23"/>
      <c r="K31" s="23"/>
      <c r="L31" s="23"/>
      <c r="M31" s="23"/>
      <c r="N31" s="23"/>
      <c r="O31" s="24"/>
      <c r="P31" s="20"/>
      <c r="Q31" s="25"/>
      <c r="R31" s="26"/>
      <c r="S31" t="str">
        <f t="shared" si="0"/>
        <v>Lambakjötspottréttur með kartöflum</v>
      </c>
      <c r="T31">
        <f>IF($B31="","",$C31*IFERROR(INDEX(Vöruskrá!$R:$R,MATCH($B31,Vöruskrá!$B:$B,0)),0))</f>
        <v>150000</v>
      </c>
      <c r="U31" t="str">
        <f ca="1">IF($A31="","",IFERROR(SUMIFS($T:$T,$S:$S,$A31)/SUMIFS($C:$C,$S:$S,$A31),""))</f>
        <v/>
      </c>
    </row>
    <row r="32" spans="1:21">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t="str">
        <f t="shared" si="0"/>
        <v>Lambakjötspottréttur með kartöflum</v>
      </c>
      <c r="T32">
        <f>IF($B32="","",$C32*IFERROR(INDEX(Vöruskrá!$R:$R,MATCH($B32,Vöruskrá!$B:$B,0)),0))</f>
        <v>735000</v>
      </c>
      <c r="U32" t="str">
        <f ca="1">IF($A32="","",IFERROR(SUMIFS($T:$T,$S:$S,$A32)/SUMIFS($C:$C,$S:$S,$A32),""))</f>
        <v/>
      </c>
    </row>
    <row r="33" spans="1:21">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t="str">
        <f t="shared" si="0"/>
        <v>Lambakjötspottréttur með kartöflum</v>
      </c>
      <c r="T33">
        <f>IF($B33="","",$C33*IFERROR(INDEX(Vöruskrá!$R:$R,MATCH($B33,Vöruskrá!$B:$B,0)),0))</f>
        <v>0</v>
      </c>
      <c r="U33" t="str">
        <f ca="1">IF($A33="","",IFERROR(SUMIFS($T:$T,$S:$S,$A33)/SUMIFS($C:$C,$S:$S,$A33),""))</f>
        <v/>
      </c>
    </row>
    <row r="34" spans="1:21"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t="str">
        <f t="shared" si="0"/>
        <v>Mildur kjúklingakarrýréttur</v>
      </c>
      <c r="T34" t="str">
        <f>IF($B34="","",$C34*IFERROR(INDEX(Vöruskrá!$R:$R,MATCH($B34,Vöruskrá!$B:$B,0)),0))</f>
        <v/>
      </c>
      <c r="U34">
        <f ca="1">IF($A34="","",IFERROR(SUMIFS($T:$T,$S:$S,$A34)/SUMIFS($C:$C,$S:$S,$A34),""))</f>
        <v>552.10365853658539</v>
      </c>
    </row>
    <row r="35" spans="1:21">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t="str">
        <f t="shared" si="0"/>
        <v>Mildur kjúklingakarrýréttur</v>
      </c>
      <c r="T35">
        <f>IF($B35="","",$C35*IFERROR(INDEX(Vöruskrá!$R:$R,MATCH($B35,Vöruskrá!$B:$B,0)),0))</f>
        <v>38500000</v>
      </c>
      <c r="U35" t="str">
        <f ca="1">IF($A35="","",IFERROR(SUMIFS($T:$T,$S:$S,$A35)/SUMIFS($C:$C,$S:$S,$A35),""))</f>
        <v/>
      </c>
    </row>
    <row r="36" spans="1:21">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t="str">
        <f t="shared" si="0"/>
        <v>Mildur kjúklingakarrýréttur</v>
      </c>
      <c r="T36">
        <f>IF($B36="","",$C36*IFERROR(INDEX(Vöruskrá!$R:$R,MATCH($B36,Vöruskrá!$B:$B,0)),0))</f>
        <v>0</v>
      </c>
      <c r="U36" t="str">
        <f ca="1">IF($A36="","",IFERROR(SUMIFS($T:$T,$S:$S,$A36)/SUMIFS($C:$C,$S:$S,$A36),""))</f>
        <v/>
      </c>
    </row>
    <row r="37" spans="1:21">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t="str">
        <f t="shared" si="0"/>
        <v>Mildur kjúklingakarrýréttur</v>
      </c>
      <c r="T37">
        <f>IF($B37="","",$C37*IFERROR(INDEX(Vöruskrá!$R:$R,MATCH($B37,Vöruskrá!$B:$B,0)),0))</f>
        <v>3200000</v>
      </c>
      <c r="U37" t="str">
        <f ca="1">IF($A37="","",IFERROR(SUMIFS($T:$T,$S:$S,$A37)/SUMIFS($C:$C,$S:$S,$A37),""))</f>
        <v/>
      </c>
    </row>
    <row r="38" spans="1:21">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t="str">
        <f t="shared" si="0"/>
        <v>Mildur kjúklingakarrýréttur</v>
      </c>
      <c r="T38">
        <f>IF($B38="","",$C38*IFERROR(INDEX(Vöruskrá!$R:$R,MATCH($B38,Vöruskrá!$B:$B,0)),0))</f>
        <v>0</v>
      </c>
      <c r="U38" t="str">
        <f ca="1">IF($A38="","",IFERROR(SUMIFS($T:$T,$S:$S,$A38)/SUMIFS($C:$C,$S:$S,$A38),""))</f>
        <v/>
      </c>
    </row>
    <row r="39" spans="1:21">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t="str">
        <f t="shared" si="0"/>
        <v>Mildur kjúklingakarrýréttur</v>
      </c>
      <c r="T39">
        <f>IF($B39="","",$C39*IFERROR(INDEX(Vöruskrá!$R:$R,MATCH($B39,Vöruskrá!$B:$B,0)),0))</f>
        <v>0</v>
      </c>
      <c r="U39" t="str">
        <f ca="1">IF($A39="","",IFERROR(SUMIFS($T:$T,$S:$S,$A39)/SUMIFS($C:$C,$S:$S,$A39),""))</f>
        <v/>
      </c>
    </row>
    <row r="40" spans="1:21">
      <c r="A40" s="20"/>
      <c r="B40" s="20" t="s">
        <v>795</v>
      </c>
      <c r="C40" s="21">
        <v>1200</v>
      </c>
      <c r="D40" s="22" t="s">
        <v>797</v>
      </c>
      <c r="E40" s="22"/>
      <c r="F40" s="22"/>
      <c r="G40" s="23"/>
      <c r="H40" s="23"/>
      <c r="I40" s="23"/>
      <c r="J40" s="23"/>
      <c r="K40" s="23"/>
      <c r="L40" s="23"/>
      <c r="M40" s="23"/>
      <c r="N40" s="23"/>
      <c r="O40" s="24"/>
      <c r="P40" s="20"/>
      <c r="Q40" s="25"/>
      <c r="R40" s="26"/>
      <c r="S40" t="str">
        <f t="shared" si="0"/>
        <v>Mildur kjúklingakarrýréttur</v>
      </c>
      <c r="T40">
        <f>IF($B40="","",$C40*IFERROR(INDEX(Vöruskrá!$R:$R,MATCH($B40,Vöruskrá!$B:$B,0)),0))</f>
        <v>720000</v>
      </c>
      <c r="U40" t="str">
        <f ca="1">IF($A40="","",IFERROR(SUMIFS($T:$T,$S:$S,$A40)/SUMIFS($C:$C,$S:$S,$A40),""))</f>
        <v/>
      </c>
    </row>
    <row r="41" spans="1:21">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t="str">
        <f t="shared" si="0"/>
        <v>Mildur kjúklingakarrýréttur</v>
      </c>
      <c r="T41">
        <f>IF($B41="","",$C41*IFERROR(INDEX(Vöruskrá!$R:$R,MATCH($B41,Vöruskrá!$B:$B,0)),0))</f>
        <v>0</v>
      </c>
      <c r="U41" t="str">
        <f ca="1">IF($A41="","",IFERROR(SUMIFS($T:$T,$S:$S,$A41)/SUMIFS($C:$C,$S:$S,$A41),""))</f>
        <v/>
      </c>
    </row>
    <row r="42" spans="1:21">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t="str">
        <f t="shared" si="0"/>
        <v>Mildur kjúklingakarrýréttur</v>
      </c>
      <c r="T42">
        <f>IF($B42="","",$C42*IFERROR(INDEX(Vöruskrá!$R:$R,MATCH($B42,Vöruskrá!$B:$B,0)),0))</f>
        <v>0</v>
      </c>
      <c r="U42" t="str">
        <f ca="1">IF($A42="","",IFERROR(SUMIFS($T:$T,$S:$S,$A42)/SUMIFS($C:$C,$S:$S,$A42),""))</f>
        <v/>
      </c>
    </row>
    <row r="43" spans="1:21">
      <c r="A43" s="20"/>
      <c r="B43" s="20" t="s">
        <v>1022</v>
      </c>
      <c r="C43" s="21">
        <v>500</v>
      </c>
      <c r="D43" s="22" t="s">
        <v>1023</v>
      </c>
      <c r="E43" s="22" t="s">
        <v>134</v>
      </c>
      <c r="F43" s="22" t="s">
        <v>1024</v>
      </c>
      <c r="G43" s="23"/>
      <c r="H43" s="23"/>
      <c r="I43" s="23"/>
      <c r="J43" s="23"/>
      <c r="K43" s="23"/>
      <c r="L43" s="23"/>
      <c r="M43" s="23"/>
      <c r="N43" s="23"/>
      <c r="O43" s="24"/>
      <c r="P43" s="20"/>
      <c r="Q43" s="25"/>
      <c r="R43" s="26"/>
      <c r="S43" t="str">
        <f t="shared" si="0"/>
        <v>Mildur kjúklingakarrýréttur</v>
      </c>
      <c r="T43">
        <f>IF($B43="","",$C43*IFERROR(INDEX(Vöruskrá!$R:$R,MATCH($B43,Vöruskrá!$B:$B,0)),0))</f>
        <v>1500000</v>
      </c>
      <c r="U43" t="str">
        <f ca="1">IF($A43="","",IFERROR(SUMIFS($T:$T,$S:$S,$A43)/SUMIFS($C:$C,$S:$S,$A43),""))</f>
        <v/>
      </c>
    </row>
    <row r="44" spans="1:21">
      <c r="A44" s="20"/>
      <c r="B44" s="20" t="s">
        <v>1270</v>
      </c>
      <c r="C44" s="21">
        <v>1500</v>
      </c>
      <c r="D44" s="22" t="s">
        <v>1270</v>
      </c>
      <c r="E44" s="22" t="s">
        <v>134</v>
      </c>
      <c r="F44" s="22"/>
      <c r="G44" s="23"/>
      <c r="H44" s="23"/>
      <c r="I44" s="23"/>
      <c r="J44" s="23"/>
      <c r="K44" s="23"/>
      <c r="L44" s="23"/>
      <c r="M44" s="23"/>
      <c r="N44" s="23"/>
      <c r="O44" s="24"/>
      <c r="P44" s="20"/>
      <c r="Q44" s="25"/>
      <c r="R44" s="26"/>
      <c r="S44" t="str">
        <f t="shared" si="0"/>
        <v>Mildur kjúklingakarrýréttur</v>
      </c>
      <c r="T44">
        <f>IF($B44="","",$C44*IFERROR(INDEX(Vöruskrá!$R:$R,MATCH($B44,Vöruskrá!$B:$B,0)),0))</f>
        <v>592500</v>
      </c>
      <c r="U44" t="str">
        <f ca="1">IF($A44="","",IFERROR(SUMIFS($T:$T,$S:$S,$A44)/SUMIFS($C:$C,$S:$S,$A44),""))</f>
        <v/>
      </c>
    </row>
    <row r="45" spans="1:21">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t="str">
        <f t="shared" si="0"/>
        <v>Mildur kjúklingakarrýréttur</v>
      </c>
      <c r="T45">
        <f>IF($B45="","",$C45*IFERROR(INDEX(Vöruskrá!$R:$R,MATCH($B45,Vöruskrá!$B:$B,0)),0))</f>
        <v>0</v>
      </c>
      <c r="U45" t="str">
        <f ca="1">IF($A45="","",IFERROR(SUMIFS($T:$T,$S:$S,$A45)/SUMIFS($C:$C,$S:$S,$A45),""))</f>
        <v/>
      </c>
    </row>
    <row r="46" spans="1:21">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t="str">
        <f t="shared" si="0"/>
        <v>Mildur kjúklingakarrýréttur</v>
      </c>
      <c r="T46">
        <f>IF($B46="","",$C46*IFERROR(INDEX(Vöruskrá!$R:$R,MATCH($B46,Vöruskrá!$B:$B,0)),0))</f>
        <v>0</v>
      </c>
      <c r="U46" t="str">
        <f ca="1">IF($A46="","",IFERROR(SUMIFS($T:$T,$S:$S,$A46)/SUMIFS($C:$C,$S:$S,$A46),""))</f>
        <v/>
      </c>
    </row>
    <row r="47" spans="1:21">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t="str">
        <f t="shared" si="0"/>
        <v>Mildur kjúklingakarrýréttur</v>
      </c>
      <c r="T47">
        <f>IF($B47="","",$C47*IFERROR(INDEX(Vöruskrá!$R:$R,MATCH($B47,Vöruskrá!$B:$B,0)),0))</f>
        <v>760000</v>
      </c>
      <c r="U47" t="str">
        <f ca="1">IF($A47="","",IFERROR(SUMIFS($T:$T,$S:$S,$A47)/SUMIFS($C:$C,$S:$S,$A47),""))</f>
        <v/>
      </c>
    </row>
    <row r="48" spans="1:21"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t="str">
        <f t="shared" si="0"/>
        <v>Mild tikka masala með kjúklingi</v>
      </c>
      <c r="T48" t="str">
        <f>IF($B48="","",$C48*IFERROR(INDEX(Vöruskrá!$R:$R,MATCH($B48,Vöruskrá!$B:$B,0)),0))</f>
        <v/>
      </c>
      <c r="U48">
        <f ca="1">IF($A48="","",IFERROR(SUMIFS($T:$T,$S:$S,$A48)/SUMIFS($C:$C,$S:$S,$A48),""))</f>
        <v>781.15499999999997</v>
      </c>
    </row>
    <row r="49" spans="1:21">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t="str">
        <f t="shared" si="0"/>
        <v>Mild tikka masala með kjúklingi</v>
      </c>
      <c r="T49">
        <f>IF($B49="","",$C49*IFERROR(INDEX(Vöruskrá!$R:$R,MATCH($B49,Vöruskrá!$B:$B,0)),0))</f>
        <v>77000000</v>
      </c>
      <c r="U49" t="str">
        <f ca="1">IF($A49="","",IFERROR(SUMIFS($T:$T,$S:$S,$A49)/SUMIFS($C:$C,$S:$S,$A49),""))</f>
        <v/>
      </c>
    </row>
    <row r="50" spans="1:21"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t="str">
        <f t="shared" si="0"/>
        <v>Mild tikka masala með kjúklingi</v>
      </c>
      <c r="T50">
        <f>IF($B50="","",$C50*IFERROR(INDEX(Vöruskrá!$R:$R,MATCH($B50,Vöruskrá!$B:$B,0)),0))</f>
        <v>0</v>
      </c>
      <c r="U50" t="str">
        <f ca="1">IF($A50="","",IFERROR(SUMIFS($T:$T,$S:$S,$A50)/SUMIFS($C:$C,$S:$S,$A50),""))</f>
        <v/>
      </c>
    </row>
    <row r="51" spans="1:21">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t="str">
        <f t="shared" si="0"/>
        <v>Mild tikka masala með kjúklingi</v>
      </c>
      <c r="T51">
        <f>IF($B51="","",$C51*IFERROR(INDEX(Vöruskrá!$R:$R,MATCH($B51,Vöruskrá!$B:$B,0)),0))</f>
        <v>0</v>
      </c>
      <c r="U51" t="str">
        <f ca="1">IF($A51="","",IFERROR(SUMIFS($T:$T,$S:$S,$A51)/SUMIFS($C:$C,$S:$S,$A51),""))</f>
        <v/>
      </c>
    </row>
    <row r="52" spans="1:21">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t="str">
        <f t="shared" si="0"/>
        <v>Mild tikka masala með kjúklingi</v>
      </c>
      <c r="T52">
        <f>IF($B52="","",$C52*IFERROR(INDEX(Vöruskrá!$R:$R,MATCH($B52,Vöruskrá!$B:$B,0)),0))</f>
        <v>0</v>
      </c>
      <c r="U52" t="str">
        <f ca="1">IF($A52="","",IFERROR(SUMIFS($T:$T,$S:$S,$A52)/SUMIFS($C:$C,$S:$S,$A52),""))</f>
        <v/>
      </c>
    </row>
    <row r="53" spans="1:21">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t="str">
        <f t="shared" si="0"/>
        <v>Mild tikka masala með kjúklingi</v>
      </c>
      <c r="T53">
        <f>IF($B53="","",$C53*IFERROR(INDEX(Vöruskrá!$R:$R,MATCH($B53,Vöruskrá!$B:$B,0)),0))</f>
        <v>0</v>
      </c>
      <c r="U53" t="str">
        <f ca="1">IF($A53="","",IFERROR(SUMIFS($T:$T,$S:$S,$A53)/SUMIFS($C:$C,$S:$S,$A53),""))</f>
        <v/>
      </c>
    </row>
    <row r="54" spans="1:21">
      <c r="A54" s="6"/>
      <c r="B54" s="6" t="s">
        <v>1270</v>
      </c>
      <c r="C54" s="27">
        <v>900</v>
      </c>
      <c r="D54" s="22" t="s">
        <v>1270</v>
      </c>
      <c r="E54" s="22" t="s">
        <v>134</v>
      </c>
      <c r="F54" s="22"/>
      <c r="G54" s="23"/>
      <c r="H54" s="23"/>
      <c r="I54" s="23"/>
      <c r="J54" s="23"/>
      <c r="K54" s="23"/>
      <c r="L54" s="23"/>
      <c r="M54" s="23"/>
      <c r="N54" s="23"/>
      <c r="O54" s="24"/>
      <c r="P54" s="6"/>
      <c r="Q54" s="27"/>
      <c r="R54" s="6"/>
      <c r="S54" t="str">
        <f t="shared" si="0"/>
        <v>Mild tikka masala með kjúklingi</v>
      </c>
      <c r="T54">
        <f>IF($B54="","",$C54*IFERROR(INDEX(Vöruskrá!$R:$R,MATCH($B54,Vöruskrá!$B:$B,0)),0))</f>
        <v>355500</v>
      </c>
      <c r="U54" t="str">
        <f ca="1">IF($A54="","",IFERROR(SUMIFS($T:$T,$S:$S,$A54)/SUMIFS($C:$C,$S:$S,$A54),""))</f>
        <v/>
      </c>
    </row>
    <row r="55" spans="1:21">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t="str">
        <f t="shared" si="0"/>
        <v>Mild tikka masala með kjúklingi</v>
      </c>
      <c r="T55">
        <f>IF($B55="","",$C55*IFERROR(INDEX(Vöruskrá!$R:$R,MATCH($B55,Vöruskrá!$B:$B,0)),0))</f>
        <v>100000</v>
      </c>
      <c r="U55" t="str">
        <f ca="1">IF($A55="","",IFERROR(SUMIFS($T:$T,$S:$S,$A55)/SUMIFS($C:$C,$S:$S,$A55),""))</f>
        <v/>
      </c>
    </row>
    <row r="56" spans="1:21">
      <c r="A56" s="20"/>
      <c r="B56" s="20" t="s">
        <v>1022</v>
      </c>
      <c r="C56" s="21">
        <v>200</v>
      </c>
      <c r="D56" s="22" t="s">
        <v>1023</v>
      </c>
      <c r="E56" s="22" t="s">
        <v>134</v>
      </c>
      <c r="F56" s="22" t="s">
        <v>1024</v>
      </c>
      <c r="G56" s="23"/>
      <c r="H56" s="23"/>
      <c r="I56" s="23"/>
      <c r="J56" s="23"/>
      <c r="K56" s="23"/>
      <c r="L56" s="23"/>
      <c r="M56" s="23"/>
      <c r="N56" s="23"/>
      <c r="O56" s="24"/>
      <c r="P56" s="20"/>
      <c r="Q56" s="25"/>
      <c r="R56" s="26"/>
      <c r="S56" t="str">
        <f t="shared" si="0"/>
        <v>Mild tikka masala með kjúklingi</v>
      </c>
      <c r="T56">
        <f>IF($B56="","",$C56*IFERROR(INDEX(Vöruskrá!$R:$R,MATCH($B56,Vöruskrá!$B:$B,0)),0))</f>
        <v>600000</v>
      </c>
      <c r="U56" t="str">
        <f ca="1">IF($A56="","",IFERROR(SUMIFS($T:$T,$S:$S,$A56)/SUMIFS($C:$C,$S:$S,$A56),""))</f>
        <v/>
      </c>
    </row>
    <row r="57" spans="1:21">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t="str">
        <f t="shared" si="0"/>
        <v>Mild tikka masala með kjúklingi</v>
      </c>
      <c r="T57">
        <f>IF($B57="","",$C57*IFERROR(INDEX(Vöruskrá!$R:$R,MATCH($B57,Vöruskrá!$B:$B,0)),0))</f>
        <v>0</v>
      </c>
      <c r="U57" t="str">
        <f ca="1">IF($A57="","",IFERROR(SUMIFS($T:$T,$S:$S,$A57)/SUMIFS($C:$C,$S:$S,$A57),""))</f>
        <v/>
      </c>
    </row>
    <row r="58" spans="1:21">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t="str">
        <f t="shared" si="0"/>
        <v>Mild tikka masala með kjúklingi</v>
      </c>
      <c r="T58">
        <f>IF($B58="","",$C58*IFERROR(INDEX(Vöruskrá!$R:$R,MATCH($B58,Vöruskrá!$B:$B,0)),0))</f>
        <v>0</v>
      </c>
      <c r="U58" t="str">
        <f ca="1">IF($A58="","",IFERROR(SUMIFS($T:$T,$S:$S,$A58)/SUMIFS($C:$C,$S:$S,$A58),""))</f>
        <v/>
      </c>
    </row>
    <row r="59" spans="1:21">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t="str">
        <f t="shared" si="0"/>
        <v>Mild tikka masala með kjúklingi</v>
      </c>
      <c r="T59">
        <f>IF($B59="","",$C59*IFERROR(INDEX(Vöruskrá!$R:$R,MATCH($B59,Vöruskrá!$B:$B,0)),0))</f>
        <v>60000</v>
      </c>
      <c r="U59" t="str">
        <f ca="1">IF($A59="","",IFERROR(SUMIFS($T:$T,$S:$S,$A59)/SUMIFS($C:$C,$S:$S,$A59),""))</f>
        <v/>
      </c>
    </row>
    <row r="60" spans="1:21"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t="str">
        <f t="shared" si="0"/>
        <v>Kjúklingasúpa með núðlum og grænmeti</v>
      </c>
      <c r="T60" t="str">
        <f>IF($B60="","",$C60*IFERROR(INDEX(Vöruskrá!$R:$R,MATCH($B60,Vöruskrá!$B:$B,0)),0))</f>
        <v/>
      </c>
      <c r="U60">
        <f ca="1">IF($A60="","",IFERROR(SUMIFS($T:$T,$S:$S,$A60)/SUMIFS($C:$C,$S:$S,$A60),""))</f>
        <v>330.97500000000002</v>
      </c>
    </row>
    <row r="61" spans="1:21">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t="str">
        <f t="shared" si="0"/>
        <v>Kjúklingasúpa með núðlum og grænmeti</v>
      </c>
      <c r="T61">
        <f>IF($B61="","",$C61*IFERROR(INDEX(Vöruskrá!$R:$R,MATCH($B61,Vöruskrá!$B:$B,0)),0))</f>
        <v>27500000</v>
      </c>
      <c r="U61" t="str">
        <f ca="1">IF($A61="","",IFERROR(SUMIFS($T:$T,$S:$S,$A61)/SUMIFS($C:$C,$S:$S,$A61),""))</f>
        <v/>
      </c>
    </row>
    <row r="62" spans="1:21">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t="str">
        <f t="shared" si="0"/>
        <v>Kjúklingasúpa með núðlum og grænmeti</v>
      </c>
      <c r="T62">
        <f>IF($B62="","",$C62*IFERROR(INDEX(Vöruskrá!$R:$R,MATCH($B62,Vöruskrá!$B:$B,0)),0))</f>
        <v>4500000</v>
      </c>
      <c r="U62" t="str">
        <f ca="1">IF($A62="","",IFERROR(SUMIFS($T:$T,$S:$S,$A62)/SUMIFS($C:$C,$S:$S,$A62),""))</f>
        <v/>
      </c>
    </row>
    <row r="63" spans="1:21">
      <c r="A63" s="20"/>
      <c r="B63" s="20" t="s">
        <v>1046</v>
      </c>
      <c r="C63" s="21">
        <v>12000</v>
      </c>
      <c r="D63" s="22" t="s">
        <v>1049</v>
      </c>
      <c r="E63" s="22" t="s">
        <v>31</v>
      </c>
      <c r="F63" s="22" t="s">
        <v>1050</v>
      </c>
      <c r="G63" s="23"/>
      <c r="H63" s="23"/>
      <c r="I63" s="23"/>
      <c r="J63" s="23"/>
      <c r="K63" s="23"/>
      <c r="L63" s="23"/>
      <c r="M63" s="23"/>
      <c r="N63" s="23"/>
      <c r="O63" s="24"/>
      <c r="P63" s="20"/>
      <c r="Q63" s="25"/>
      <c r="R63" s="26"/>
      <c r="S63" t="str">
        <f t="shared" si="0"/>
        <v>Kjúklingasúpa með núðlum og grænmeti</v>
      </c>
      <c r="T63">
        <f>IF($B63="","",$C63*IFERROR(INDEX(Vöruskrá!$R:$R,MATCH($B63,Vöruskrá!$B:$B,0)),0))</f>
        <v>0</v>
      </c>
      <c r="U63" t="str">
        <f ca="1">IF($A63="","",IFERROR(SUMIFS($T:$T,$S:$S,$A63)/SUMIFS($C:$C,$S:$S,$A63),""))</f>
        <v/>
      </c>
    </row>
    <row r="64" spans="1:21">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t="str">
        <f t="shared" si="0"/>
        <v>Kjúklingasúpa með núðlum og grænmeti</v>
      </c>
      <c r="T64">
        <f>IF($B64="","",$C64*IFERROR(INDEX(Vöruskrá!$R:$R,MATCH($B64,Vöruskrá!$B:$B,0)),0))</f>
        <v>0</v>
      </c>
      <c r="U64" t="str">
        <f ca="1">IF($A64="","",IFERROR(SUMIFS($T:$T,$S:$S,$A64)/SUMIFS($C:$C,$S:$S,$A64),""))</f>
        <v/>
      </c>
    </row>
    <row r="65" spans="1:21">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t="str">
        <f t="shared" si="0"/>
        <v>Kjúklingasúpa með núðlum og grænmeti</v>
      </c>
      <c r="T65">
        <f>IF($B65="","",$C65*IFERROR(INDEX(Vöruskrá!$R:$R,MATCH($B65,Vöruskrá!$B:$B,0)),0))</f>
        <v>0</v>
      </c>
      <c r="U65" t="str">
        <f ca="1">IF($A65="","",IFERROR(SUMIFS($T:$T,$S:$S,$A65)/SUMIFS($C:$C,$S:$S,$A65),""))</f>
        <v/>
      </c>
    </row>
    <row r="66" spans="1:21">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t="str">
        <f t="shared" si="0"/>
        <v>Kjúklingasúpa með núðlum og grænmeti</v>
      </c>
      <c r="T66">
        <f>IF($B66="","",$C66*IFERROR(INDEX(Vöruskrá!$R:$R,MATCH($B66,Vöruskrá!$B:$B,0)),0))</f>
        <v>0</v>
      </c>
      <c r="U66" t="str">
        <f ca="1">IF($A66="","",IFERROR(SUMIFS($T:$T,$S:$S,$A66)/SUMIFS($C:$C,$S:$S,$A66),""))</f>
        <v/>
      </c>
    </row>
    <row r="67" spans="1:21">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t="str">
        <f t="shared" si="0"/>
        <v>Kjúklingasúpa með núðlum og grænmeti</v>
      </c>
      <c r="T67">
        <f>IF($B67="","",$C67*IFERROR(INDEX(Vöruskrá!$R:$R,MATCH($B67,Vöruskrá!$B:$B,0)),0))</f>
        <v>0</v>
      </c>
      <c r="U67" t="str">
        <f ca="1">IF($A67="","",IFERROR(SUMIFS($T:$T,$S:$S,$A67)/SUMIFS($C:$C,$S:$S,$A67),""))</f>
        <v/>
      </c>
    </row>
    <row r="68" spans="1:21">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t="str">
        <f t="shared" ref="S68:S131" si="1">IF($A68="",S67,$A68)</f>
        <v>Kjúklingasúpa með núðlum og grænmeti</v>
      </c>
      <c r="T68">
        <f>IF($B68="","",$C68*IFERROR(INDEX(Vöruskrá!$R:$R,MATCH($B68,Vöruskrá!$B:$B,0)),0))</f>
        <v>0</v>
      </c>
      <c r="U68" t="str">
        <f ca="1">IF($A68="","",IFERROR(SUMIFS($T:$T,$S:$S,$A68)/SUMIFS($C:$C,$S:$S,$A68),""))</f>
        <v/>
      </c>
    </row>
    <row r="69" spans="1:21">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t="str">
        <f t="shared" si="1"/>
        <v>Kjúklingasúpa með núðlum og grænmeti</v>
      </c>
      <c r="T69">
        <f>IF($B69="","",$C69*IFERROR(INDEX(Vöruskrá!$R:$R,MATCH($B69,Vöruskrá!$B:$B,0)),0))</f>
        <v>0</v>
      </c>
      <c r="U69" t="str">
        <f ca="1">IF($A69="","",IFERROR(SUMIFS($T:$T,$S:$S,$A69)/SUMIFS($C:$C,$S:$S,$A69),""))</f>
        <v/>
      </c>
    </row>
    <row r="70" spans="1:21">
      <c r="A70" s="20"/>
      <c r="B70" s="20" t="s">
        <v>1270</v>
      </c>
      <c r="C70" s="21">
        <v>500</v>
      </c>
      <c r="D70" s="22" t="s">
        <v>1270</v>
      </c>
      <c r="E70" s="22" t="s">
        <v>134</v>
      </c>
      <c r="F70" s="22"/>
      <c r="G70" s="23"/>
      <c r="H70" s="23"/>
      <c r="I70" s="23"/>
      <c r="J70" s="23"/>
      <c r="K70" s="23"/>
      <c r="L70" s="23"/>
      <c r="M70" s="23"/>
      <c r="N70" s="23"/>
      <c r="O70" s="24"/>
      <c r="P70" s="20"/>
      <c r="Q70" s="25"/>
      <c r="R70" s="26"/>
      <c r="S70" t="str">
        <f t="shared" si="1"/>
        <v>Kjúklingasúpa með núðlum og grænmeti</v>
      </c>
      <c r="T70">
        <f>IF($B70="","",$C70*IFERROR(INDEX(Vöruskrá!$R:$R,MATCH($B70,Vöruskrá!$B:$B,0)),0))</f>
        <v>197500</v>
      </c>
      <c r="U70" t="str">
        <f ca="1">IF($A70="","",IFERROR(SUMIFS($T:$T,$S:$S,$A70)/SUMIFS($C:$C,$S:$S,$A70),""))</f>
        <v/>
      </c>
    </row>
    <row r="71" spans="1:21">
      <c r="A71" s="20"/>
      <c r="B71" s="20" t="s">
        <v>1030</v>
      </c>
      <c r="C71" s="21">
        <v>300</v>
      </c>
      <c r="D71" s="22" t="s">
        <v>1032</v>
      </c>
      <c r="E71" s="22" t="s">
        <v>134</v>
      </c>
      <c r="F71" s="22" t="s">
        <v>1024</v>
      </c>
      <c r="G71" s="23"/>
      <c r="H71" s="23"/>
      <c r="I71" s="23"/>
      <c r="J71" s="23"/>
      <c r="K71" s="23"/>
      <c r="L71" s="23"/>
      <c r="M71" s="23"/>
      <c r="N71" s="23"/>
      <c r="O71" s="24"/>
      <c r="P71" s="20"/>
      <c r="Q71" s="25"/>
      <c r="R71" s="26"/>
      <c r="S71" t="str">
        <f t="shared" si="1"/>
        <v>Kjúklingasúpa með núðlum og grænmeti</v>
      </c>
      <c r="T71">
        <f>IF($B71="","",$C71*IFERROR(INDEX(Vöruskrá!$R:$R,MATCH($B71,Vöruskrá!$B:$B,0)),0))</f>
        <v>900000</v>
      </c>
      <c r="U71" t="str">
        <f ca="1">IF($A71="","",IFERROR(SUMIFS($T:$T,$S:$S,$A71)/SUMIFS($C:$C,$S:$S,$A71),""))</f>
        <v/>
      </c>
    </row>
    <row r="72" spans="1:21">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t="str">
        <f t="shared" si="1"/>
        <v>Kjúklingasúpa með núðlum og grænmeti</v>
      </c>
      <c r="T72">
        <f>IF($B72="","",$C72*IFERROR(INDEX(Vöruskrá!$R:$R,MATCH($B72,Vöruskrá!$B:$B,0)),0))</f>
        <v>0</v>
      </c>
      <c r="U72" t="str">
        <f ca="1">IF($A72="","",IFERROR(SUMIFS($T:$T,$S:$S,$A72)/SUMIFS($C:$C,$S:$S,$A72),""))</f>
        <v/>
      </c>
    </row>
    <row r="73" spans="1:21">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t="str">
        <f t="shared" si="1"/>
        <v>Kjúklingasúpa með núðlum og grænmeti</v>
      </c>
      <c r="T73">
        <f>IF($B73="","",$C73*IFERROR(INDEX(Vöruskrá!$R:$R,MATCH($B73,Vöruskrá!$B:$B,0)),0))</f>
        <v>0</v>
      </c>
      <c r="U73" t="str">
        <f ca="1">IF($A73="","",IFERROR(SUMIFS($T:$T,$S:$S,$A73)/SUMIFS($C:$C,$S:$S,$A73),""))</f>
        <v/>
      </c>
    </row>
    <row r="74" spans="1:21"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t="str">
        <f t="shared" si="1"/>
        <v>Pastagratín með osti og grænmeti</v>
      </c>
      <c r="T74" t="str">
        <f>IF($B74="","",$C74*IFERROR(INDEX(Vöruskrá!$R:$R,MATCH($B74,Vöruskrá!$B:$B,0)),0))</f>
        <v/>
      </c>
      <c r="U74">
        <f ca="1">IF($A74="","",IFERROR(SUMIFS($T:$T,$S:$S,$A74)/SUMIFS($C:$C,$S:$S,$A74),""))</f>
        <v>262.1723076923077</v>
      </c>
    </row>
    <row r="75" spans="1:21">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t="str">
        <f t="shared" si="1"/>
        <v>Pastagratín með osti og grænmeti</v>
      </c>
      <c r="T75">
        <f>IF($B75="","",$C75*IFERROR(INDEX(Vöruskrá!$R:$R,MATCH($B75,Vöruskrá!$B:$B,0)),0))</f>
        <v>0</v>
      </c>
      <c r="U75" t="str">
        <f ca="1">IF($A75="","",IFERROR(SUMIFS($T:$T,$S:$S,$A75)/SUMIFS($C:$C,$S:$S,$A75),""))</f>
        <v/>
      </c>
    </row>
    <row r="76" spans="1:21">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t="str">
        <f t="shared" si="1"/>
        <v>Pastagratín með osti og grænmeti</v>
      </c>
      <c r="T76">
        <f>IF($B76="","",$C76*IFERROR(INDEX(Vöruskrá!$R:$R,MATCH($B76,Vöruskrá!$B:$B,0)),0))</f>
        <v>0</v>
      </c>
      <c r="U76" t="str">
        <f ca="1">IF($A76="","",IFERROR(SUMIFS($T:$T,$S:$S,$A76)/SUMIFS($C:$C,$S:$S,$A76),""))</f>
        <v/>
      </c>
    </row>
    <row r="77" spans="1:21">
      <c r="A77" s="6"/>
      <c r="B77" s="6" t="s">
        <v>1058</v>
      </c>
      <c r="C77" s="27">
        <v>10000</v>
      </c>
      <c r="D77" s="22" t="s">
        <v>1059</v>
      </c>
      <c r="E77" s="22" t="s">
        <v>120</v>
      </c>
      <c r="F77" s="22"/>
      <c r="G77" s="23"/>
      <c r="H77" s="23"/>
      <c r="I77" s="23"/>
      <c r="J77" s="23"/>
      <c r="K77" s="23"/>
      <c r="L77" s="23"/>
      <c r="M77" s="23"/>
      <c r="N77" s="23"/>
      <c r="O77" s="24"/>
      <c r="P77" s="6"/>
      <c r="Q77" s="27"/>
      <c r="R77" s="6"/>
      <c r="S77" t="str">
        <f t="shared" si="1"/>
        <v>Pastagratín með osti og grænmeti</v>
      </c>
      <c r="T77">
        <f>IF($B77="","",$C77*IFERROR(INDEX(Vöruskrá!$R:$R,MATCH($B77,Vöruskrá!$B:$B,0)),0))</f>
        <v>9000000</v>
      </c>
      <c r="U77" t="str">
        <f ca="1">IF($A77="","",IFERROR(SUMIFS($T:$T,$S:$S,$A77)/SUMIFS($C:$C,$S:$S,$A77),""))</f>
        <v/>
      </c>
    </row>
    <row r="78" spans="1:21">
      <c r="A78" s="6"/>
      <c r="B78" s="6" t="s">
        <v>1106</v>
      </c>
      <c r="C78" s="27">
        <v>5000</v>
      </c>
      <c r="D78" s="22" t="s">
        <v>1106</v>
      </c>
      <c r="E78" s="22" t="s">
        <v>1099</v>
      </c>
      <c r="F78" s="22"/>
      <c r="G78" s="23"/>
      <c r="H78" s="23"/>
      <c r="I78" s="23"/>
      <c r="J78" s="23"/>
      <c r="K78" s="23"/>
      <c r="L78" s="23"/>
      <c r="M78" s="23"/>
      <c r="N78" s="23"/>
      <c r="O78" s="24"/>
      <c r="P78" s="6"/>
      <c r="Q78" s="27"/>
      <c r="R78" s="6"/>
      <c r="S78" t="str">
        <f t="shared" si="1"/>
        <v>Pastagratín með osti og grænmeti</v>
      </c>
      <c r="T78">
        <f>IF($B78="","",$C78*IFERROR(INDEX(Vöruskrá!$R:$R,MATCH($B78,Vöruskrá!$B:$B,0)),0))</f>
        <v>3000000</v>
      </c>
      <c r="U78" t="str">
        <f ca="1">IF($A78="","",IFERROR(SUMIFS($T:$T,$S:$S,$A78)/SUMIFS($C:$C,$S:$S,$A78),""))</f>
        <v/>
      </c>
    </row>
    <row r="79" spans="1:21">
      <c r="A79" s="6"/>
      <c r="B79" s="6" t="s">
        <v>1116</v>
      </c>
      <c r="C79" s="27">
        <v>3000</v>
      </c>
      <c r="D79" s="22" t="s">
        <v>1117</v>
      </c>
      <c r="E79" s="22" t="s">
        <v>1099</v>
      </c>
      <c r="F79" s="22"/>
      <c r="G79" s="23"/>
      <c r="H79" s="23"/>
      <c r="I79" s="23"/>
      <c r="J79" s="23"/>
      <c r="K79" s="23"/>
      <c r="L79" s="23"/>
      <c r="M79" s="23"/>
      <c r="N79" s="23"/>
      <c r="O79" s="24"/>
      <c r="P79" s="6"/>
      <c r="Q79" s="27"/>
      <c r="R79" s="6"/>
      <c r="S79" t="str">
        <f t="shared" si="1"/>
        <v>Pastagratín með osti og grænmeti</v>
      </c>
      <c r="T79">
        <f>IF($B79="","",$C79*IFERROR(INDEX(Vöruskrá!$R:$R,MATCH($B79,Vöruskrá!$B:$B,0)),0))</f>
        <v>2400000</v>
      </c>
      <c r="U79" t="str">
        <f ca="1">IF($A79="","",IFERROR(SUMIFS($T:$T,$S:$S,$A79)/SUMIFS($C:$C,$S:$S,$A79),""))</f>
        <v/>
      </c>
    </row>
    <row r="80" spans="1:21">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t="str">
        <f t="shared" si="1"/>
        <v>Pastagratín með osti og grænmeti</v>
      </c>
      <c r="T80">
        <f>IF($B80="","",$C80*IFERROR(INDEX(Vöruskrá!$R:$R,MATCH($B80,Vöruskrá!$B:$B,0)),0))</f>
        <v>0</v>
      </c>
      <c r="U80" t="str">
        <f ca="1">IF($A80="","",IFERROR(SUMIFS($T:$T,$S:$S,$A80)/SUMIFS($C:$C,$S:$S,$A80),""))</f>
        <v/>
      </c>
    </row>
    <row r="81" spans="1:21">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t="str">
        <f t="shared" si="1"/>
        <v>Pastagratín með osti og grænmeti</v>
      </c>
      <c r="T81">
        <f>IF($B81="","",$C81*IFERROR(INDEX(Vöruskrá!$R:$R,MATCH($B81,Vöruskrá!$B:$B,0)),0))</f>
        <v>0</v>
      </c>
      <c r="U81" t="str">
        <f ca="1">IF($A81="","",IFERROR(SUMIFS($T:$T,$S:$S,$A81)/SUMIFS($C:$C,$S:$S,$A81),""))</f>
        <v/>
      </c>
    </row>
    <row r="82" spans="1:21">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t="str">
        <f t="shared" si="1"/>
        <v>Pastagratín með osti og grænmeti</v>
      </c>
      <c r="T82">
        <f>IF($B82="","",$C82*IFERROR(INDEX(Vöruskrá!$R:$R,MATCH($B82,Vöruskrá!$B:$B,0)),0))</f>
        <v>0</v>
      </c>
      <c r="U82" t="str">
        <f ca="1">IF($A82="","",IFERROR(SUMIFS($T:$T,$S:$S,$A82)/SUMIFS($C:$C,$S:$S,$A82),""))</f>
        <v/>
      </c>
    </row>
    <row r="83" spans="1:21">
      <c r="A83" s="20"/>
      <c r="B83" s="20" t="s">
        <v>1270</v>
      </c>
      <c r="C83" s="21">
        <v>800</v>
      </c>
      <c r="D83" s="22" t="s">
        <v>1270</v>
      </c>
      <c r="E83" s="22" t="s">
        <v>134</v>
      </c>
      <c r="F83" s="22"/>
      <c r="G83" s="23"/>
      <c r="H83" s="23"/>
      <c r="I83" s="23"/>
      <c r="J83" s="23"/>
      <c r="K83" s="23"/>
      <c r="L83" s="23"/>
      <c r="M83" s="23"/>
      <c r="N83" s="23"/>
      <c r="O83" s="24"/>
      <c r="P83" s="20"/>
      <c r="Q83" s="25"/>
      <c r="R83" s="26"/>
      <c r="S83" t="str">
        <f t="shared" si="1"/>
        <v>Pastagratín með osti og grænmeti</v>
      </c>
      <c r="T83">
        <f>IF($B83="","",$C83*IFERROR(INDEX(Vöruskrá!$R:$R,MATCH($B83,Vöruskrá!$B:$B,0)),0))</f>
        <v>316000</v>
      </c>
      <c r="U83" t="str">
        <f ca="1">IF($A83="","",IFERROR(SUMIFS($T:$T,$S:$S,$A83)/SUMIFS($C:$C,$S:$S,$A83),""))</f>
        <v/>
      </c>
    </row>
    <row r="84" spans="1:21">
      <c r="A84" s="20"/>
      <c r="B84" s="20" t="s">
        <v>315</v>
      </c>
      <c r="C84" s="21">
        <v>400</v>
      </c>
      <c r="D84" s="22" t="s">
        <v>316</v>
      </c>
      <c r="E84" s="22" t="s">
        <v>134</v>
      </c>
      <c r="F84" s="22" t="s">
        <v>311</v>
      </c>
      <c r="G84" s="23"/>
      <c r="H84" s="23"/>
      <c r="I84" s="23"/>
      <c r="J84" s="23"/>
      <c r="K84" s="23"/>
      <c r="L84" s="23"/>
      <c r="M84" s="23"/>
      <c r="N84" s="23"/>
      <c r="O84" s="24"/>
      <c r="P84" s="20"/>
      <c r="Q84" s="25"/>
      <c r="R84" s="26"/>
      <c r="S84" t="str">
        <f t="shared" si="1"/>
        <v>Pastagratín með osti og grænmeti</v>
      </c>
      <c r="T84">
        <f>IF($B84="","",$C84*IFERROR(INDEX(Vöruskrá!$R:$R,MATCH($B84,Vöruskrá!$B:$B,0)),0))</f>
        <v>1725200</v>
      </c>
      <c r="U84" t="str">
        <f ca="1">IF($A84="","",IFERROR(SUMIFS($T:$T,$S:$S,$A84)/SUMIFS($C:$C,$S:$S,$A84),""))</f>
        <v/>
      </c>
    </row>
    <row r="85" spans="1:21">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t="str">
        <f t="shared" si="1"/>
        <v>Pastagratín með osti og grænmeti</v>
      </c>
      <c r="T85">
        <f>IF($B85="","",$C85*IFERROR(INDEX(Vöruskrá!$R:$R,MATCH($B85,Vöruskrá!$B:$B,0)),0))</f>
        <v>0</v>
      </c>
      <c r="U85" t="str">
        <f ca="1">IF($A85="","",IFERROR(SUMIFS($T:$T,$S:$S,$A85)/SUMIFS($C:$C,$S:$S,$A85),""))</f>
        <v/>
      </c>
    </row>
    <row r="86" spans="1:21">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t="str">
        <f t="shared" si="1"/>
        <v>Pastagratín með osti og grænmeti</v>
      </c>
      <c r="T86">
        <f>IF($B86="","",$C86*IFERROR(INDEX(Vöruskrá!$R:$R,MATCH($B86,Vöruskrá!$B:$B,0)),0))</f>
        <v>600000</v>
      </c>
      <c r="U86" t="str">
        <f ca="1">IF($A86="","",IFERROR(SUMIFS($T:$T,$S:$S,$A86)/SUMIFS($C:$C,$S:$S,$A86),""))</f>
        <v/>
      </c>
    </row>
    <row r="87" spans="1:21"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t="str">
        <f t="shared" si="1"/>
        <v>Vegan mexicosúpa</v>
      </c>
      <c r="T87" t="str">
        <f>IF($B87="","",$C87*IFERROR(INDEX(Vöruskrá!$R:$R,MATCH($B87,Vöruskrá!$B:$B,0)),0))</f>
        <v/>
      </c>
      <c r="U87">
        <f ca="1">IF($A87="","",IFERROR(SUMIFS($T:$T,$S:$S,$A87)/SUMIFS($C:$C,$S:$S,$A87),""))</f>
        <v>79.983678150778601</v>
      </c>
    </row>
    <row r="88" spans="1:21">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t="str">
        <f t="shared" si="1"/>
        <v>Vegan mexicosúpa</v>
      </c>
      <c r="T88">
        <f>IF($B88="","",$C88*IFERROR(INDEX(Vöruskrá!$R:$R,MATCH($B88,Vöruskrá!$B:$B,0)),0))</f>
        <v>0</v>
      </c>
      <c r="U88" t="str">
        <f ca="1">IF($A88="","",IFERROR(SUMIFS($T:$T,$S:$S,$A88)/SUMIFS($C:$C,$S:$S,$A88),""))</f>
        <v/>
      </c>
    </row>
    <row r="89" spans="1:21">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t="str">
        <f t="shared" si="1"/>
        <v>Vegan mexicosúpa</v>
      </c>
      <c r="T89">
        <f>IF($B89="","",$C89*IFERROR(INDEX(Vöruskrá!$R:$R,MATCH($B89,Vöruskrá!$B:$B,0)),0))</f>
        <v>0</v>
      </c>
      <c r="U89" t="str">
        <f ca="1">IF($A89="","",IFERROR(SUMIFS($T:$T,$S:$S,$A89)/SUMIFS($C:$C,$S:$S,$A89),""))</f>
        <v/>
      </c>
    </row>
    <row r="90" spans="1:21">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t="str">
        <f t="shared" si="1"/>
        <v>Vegan mexicosúpa</v>
      </c>
      <c r="T90">
        <f>IF($B90="","",$C90*IFERROR(INDEX(Vöruskrá!$R:$R,MATCH($B90,Vöruskrá!$B:$B,0)),0))</f>
        <v>800000</v>
      </c>
      <c r="U90" t="str">
        <f ca="1">IF($A90="","",IFERROR(SUMIFS($T:$T,$S:$S,$A90)/SUMIFS($C:$C,$S:$S,$A90),""))</f>
        <v/>
      </c>
    </row>
    <row r="91" spans="1:21">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t="str">
        <f t="shared" si="1"/>
        <v>Vegan mexicosúpa</v>
      </c>
      <c r="T91">
        <f>IF($B91="","",$C91*IFERROR(INDEX(Vöruskrá!$R:$R,MATCH($B91,Vöruskrá!$B:$B,0)),0))</f>
        <v>0</v>
      </c>
      <c r="U91" t="str">
        <f ca="1">IF($A91="","",IFERROR(SUMIFS($T:$T,$S:$S,$A91)/SUMIFS($C:$C,$S:$S,$A91),""))</f>
        <v/>
      </c>
    </row>
    <row r="92" spans="1:21">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t="str">
        <f t="shared" si="1"/>
        <v>Vegan mexicosúpa</v>
      </c>
      <c r="T92">
        <f>IF($B92="","",$C92*IFERROR(INDEX(Vöruskrá!$R:$R,MATCH($B92,Vöruskrá!$B:$B,0)),0))</f>
        <v>0</v>
      </c>
      <c r="U92" t="str">
        <f ca="1">IF($A92="","",IFERROR(SUMIFS($T:$T,$S:$S,$A92)/SUMIFS($C:$C,$S:$S,$A92),""))</f>
        <v/>
      </c>
    </row>
    <row r="93" spans="1:21">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t="str">
        <f t="shared" si="1"/>
        <v>Vegan mexicosúpa</v>
      </c>
      <c r="T93">
        <f>IF($B93="","",$C93*IFERROR(INDEX(Vöruskrá!$R:$R,MATCH($B93,Vöruskrá!$B:$B,0)),0))</f>
        <v>0</v>
      </c>
      <c r="U93" t="str">
        <f ca="1">IF($A93="","",IFERROR(SUMIFS($T:$T,$S:$S,$A93)/SUMIFS($C:$C,$S:$S,$A93),""))</f>
        <v/>
      </c>
    </row>
    <row r="94" spans="1:21">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t="str">
        <f t="shared" si="1"/>
        <v>Vegan mexicosúpa</v>
      </c>
      <c r="T94">
        <f>IF($B94="","",$C94*IFERROR(INDEX(Vöruskrá!$R:$R,MATCH($B94,Vöruskrá!$B:$B,0)),0))</f>
        <v>0</v>
      </c>
      <c r="U94" t="str">
        <f ca="1">IF($A94="","",IFERROR(SUMIFS($T:$T,$S:$S,$A94)/SUMIFS($C:$C,$S:$S,$A94),""))</f>
        <v/>
      </c>
    </row>
    <row r="95" spans="1:21">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t="str">
        <f t="shared" si="1"/>
        <v>Vegan mexicosúpa</v>
      </c>
      <c r="T95">
        <f>IF($B95="","",$C95*IFERROR(INDEX(Vöruskrá!$R:$R,MATCH($B95,Vöruskrá!$B:$B,0)),0))</f>
        <v>0</v>
      </c>
      <c r="U95" t="str">
        <f ca="1">IF($A95="","",IFERROR(SUMIFS($T:$T,$S:$S,$A95)/SUMIFS($C:$C,$S:$S,$A95),""))</f>
        <v/>
      </c>
    </row>
    <row r="96" spans="1:21">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t="str">
        <f t="shared" si="1"/>
        <v>Vegan mexicosúpa</v>
      </c>
      <c r="T96">
        <f>IF($B96="","",$C96*IFERROR(INDEX(Vöruskrá!$R:$R,MATCH($B96,Vöruskrá!$B:$B,0)),0))</f>
        <v>6452600</v>
      </c>
      <c r="U96" t="str">
        <f ca="1">IF($A96="","",IFERROR(SUMIFS($T:$T,$S:$S,$A96)/SUMIFS($C:$C,$S:$S,$A96),""))</f>
        <v/>
      </c>
    </row>
    <row r="97" spans="1:21"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t="str">
        <f t="shared" si="1"/>
        <v>Plokkfiskur - Mjólkurlaus</v>
      </c>
      <c r="T97" t="str">
        <f>IF($B97="","",$C97*IFERROR(INDEX(Vöruskrá!$R:$R,MATCH($B97,Vöruskrá!$B:$B,0)),0))</f>
        <v/>
      </c>
      <c r="U97">
        <f ca="1">IF($A97="","",IFERROR(SUMIFS($T:$T,$S:$S,$A97)/SUMIFS($C:$C,$S:$S,$A97),""))</f>
        <v>14.881206030150754</v>
      </c>
    </row>
    <row r="98" spans="1:21">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t="str">
        <f t="shared" si="1"/>
        <v>Plokkfiskur - Mjólkurlaus</v>
      </c>
      <c r="T98">
        <f>IF($B98="","",$C98*IFERROR(INDEX(Vöruskrá!$R:$R,MATCH($B98,Vöruskrá!$B:$B,0)),0))</f>
        <v>0</v>
      </c>
      <c r="U98" t="str">
        <f ca="1">IF($A98="","",IFERROR(SUMIFS($T:$T,$S:$S,$A98)/SUMIFS($C:$C,$S:$S,$A98),""))</f>
        <v/>
      </c>
    </row>
    <row r="99" spans="1:21">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t="str">
        <f t="shared" si="1"/>
        <v>Plokkfiskur - Mjólkurlaus</v>
      </c>
      <c r="T99">
        <f>IF($B99="","",$C99*IFERROR(INDEX(Vöruskrá!$R:$R,MATCH($B99,Vöruskrá!$B:$B,0)),0))</f>
        <v>0</v>
      </c>
      <c r="U99" t="str">
        <f ca="1">IF($A99="","",IFERROR(SUMIFS($T:$T,$S:$S,$A99)/SUMIFS($C:$C,$S:$S,$A99),""))</f>
        <v/>
      </c>
    </row>
    <row r="100" spans="1:21">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t="str">
        <f t="shared" si="1"/>
        <v>Plokkfiskur - Mjólkurlaus</v>
      </c>
      <c r="T100">
        <f>IF($B100="","",$C100*IFERROR(INDEX(Vöruskrá!$R:$R,MATCH($B100,Vöruskrá!$B:$B,0)),0))</f>
        <v>0</v>
      </c>
      <c r="U100" t="str">
        <f ca="1">IF($A100="","",IFERROR(SUMIFS($T:$T,$S:$S,$A100)/SUMIFS($C:$C,$S:$S,$A100),""))</f>
        <v/>
      </c>
    </row>
    <row r="101" spans="1:21">
      <c r="A101" s="20"/>
      <c r="B101" s="20" t="s">
        <v>1270</v>
      </c>
      <c r="C101" s="21">
        <v>800</v>
      </c>
      <c r="D101" s="22" t="s">
        <v>1270</v>
      </c>
      <c r="E101" s="22" t="s">
        <v>134</v>
      </c>
      <c r="F101" s="22"/>
      <c r="G101" s="23"/>
      <c r="H101" s="23"/>
      <c r="I101" s="23"/>
      <c r="J101" s="23"/>
      <c r="K101" s="23"/>
      <c r="L101" s="23"/>
      <c r="M101" s="23"/>
      <c r="N101" s="23"/>
      <c r="O101" s="24"/>
      <c r="P101" s="20"/>
      <c r="Q101" s="25"/>
      <c r="R101" s="26"/>
      <c r="S101" t="str">
        <f t="shared" si="1"/>
        <v>Plokkfiskur - Mjólkurlaus</v>
      </c>
      <c r="T101">
        <f>IF($B101="","",$C101*IFERROR(INDEX(Vöruskrá!$R:$R,MATCH($B101,Vöruskrá!$B:$B,0)),0))</f>
        <v>316000</v>
      </c>
      <c r="U101" t="str">
        <f ca="1">IF($A101="","",IFERROR(SUMIFS($T:$T,$S:$S,$A101)/SUMIFS($C:$C,$S:$S,$A101),""))</f>
        <v/>
      </c>
    </row>
    <row r="102" spans="1:21">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t="str">
        <f t="shared" si="1"/>
        <v>Plokkfiskur - Mjólkurlaus</v>
      </c>
      <c r="T102">
        <f>IF($B102="","",$C102*IFERROR(INDEX(Vöruskrá!$R:$R,MATCH($B102,Vöruskrá!$B:$B,0)),0))</f>
        <v>0</v>
      </c>
      <c r="U102" t="str">
        <f ca="1">IF($A102="","",IFERROR(SUMIFS($T:$T,$S:$S,$A102)/SUMIFS($C:$C,$S:$S,$A102),""))</f>
        <v/>
      </c>
    </row>
    <row r="103" spans="1:21">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t="str">
        <f t="shared" si="1"/>
        <v>Plokkfiskur - Mjólkurlaus</v>
      </c>
      <c r="T103">
        <f>IF($B103="","",$C103*IFERROR(INDEX(Vöruskrá!$R:$R,MATCH($B103,Vöruskrá!$B:$B,0)),0))</f>
        <v>500000</v>
      </c>
      <c r="U103" t="str">
        <f ca="1">IF($A103="","",IFERROR(SUMIFS($T:$T,$S:$S,$A103)/SUMIFS($C:$C,$S:$S,$A103),""))</f>
        <v/>
      </c>
    </row>
    <row r="104" spans="1:21">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t="str">
        <f t="shared" si="1"/>
        <v>Plokkfiskur - Mjólkurlaus</v>
      </c>
      <c r="T104">
        <f>IF($B104="","",$C104*IFERROR(INDEX(Vöruskrá!$R:$R,MATCH($B104,Vöruskrá!$B:$B,0)),0))</f>
        <v>0</v>
      </c>
      <c r="U104" t="str">
        <f ca="1">IF($A104="","",IFERROR(SUMIFS($T:$T,$S:$S,$A104)/SUMIFS($C:$C,$S:$S,$A104),""))</f>
        <v/>
      </c>
    </row>
    <row r="105" spans="1:21">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t="str">
        <f t="shared" si="1"/>
        <v>Plokkfiskur - Mjólkurlaus</v>
      </c>
      <c r="T105">
        <f>IF($B105="","",$C105*IFERROR(INDEX(Vöruskrá!$R:$R,MATCH($B105,Vöruskrá!$B:$B,0)),0))</f>
        <v>0</v>
      </c>
      <c r="U105" t="str">
        <f ca="1">IF($A105="","",IFERROR(SUMIFS($T:$T,$S:$S,$A105)/SUMIFS($C:$C,$S:$S,$A105),""))</f>
        <v/>
      </c>
    </row>
    <row r="106" spans="1:21">
      <c r="A106" s="20"/>
      <c r="B106" s="20" t="s">
        <v>1574</v>
      </c>
      <c r="C106" s="21">
        <v>400</v>
      </c>
      <c r="D106" s="22" t="s">
        <v>1054</v>
      </c>
      <c r="E106" s="22" t="s">
        <v>1055</v>
      </c>
      <c r="F106" s="22"/>
      <c r="G106" s="23"/>
      <c r="H106" s="23"/>
      <c r="I106" s="23"/>
      <c r="J106" s="23"/>
      <c r="K106" s="23"/>
      <c r="L106" s="23"/>
      <c r="M106" s="23"/>
      <c r="N106" s="23"/>
      <c r="O106" s="24"/>
      <c r="P106" s="20"/>
      <c r="Q106" s="25"/>
      <c r="R106" s="26"/>
      <c r="S106" t="str">
        <f t="shared" si="1"/>
        <v>Plokkfiskur - Mjólkurlaus</v>
      </c>
      <c r="T106">
        <f>IF($B106="","",$C106*IFERROR(INDEX(Vöruskrá!$R:$R,MATCH($B106,Vöruskrá!$B:$B,0)),0))</f>
        <v>240000</v>
      </c>
      <c r="U106" t="str">
        <f ca="1">IF($A106="","",IFERROR(SUMIFS($T:$T,$S:$S,$A106)/SUMIFS($C:$C,$S:$S,$A106),""))</f>
        <v/>
      </c>
    </row>
    <row r="107" spans="1:21">
      <c r="A107" s="20"/>
      <c r="B107" s="20" t="s">
        <v>1125</v>
      </c>
      <c r="C107" s="21">
        <v>250</v>
      </c>
      <c r="D107" s="22" t="s">
        <v>1126</v>
      </c>
      <c r="E107" s="22" t="s">
        <v>1099</v>
      </c>
      <c r="F107" s="22"/>
      <c r="G107" s="23"/>
      <c r="H107" s="23"/>
      <c r="I107" s="23"/>
      <c r="J107" s="23"/>
      <c r="K107" s="23"/>
      <c r="L107" s="23"/>
      <c r="M107" s="23"/>
      <c r="N107" s="23"/>
      <c r="O107" s="24"/>
      <c r="P107" s="20"/>
      <c r="Q107" s="25"/>
      <c r="R107" s="26"/>
      <c r="S107" t="str">
        <f t="shared" si="1"/>
        <v>Plokkfiskur - Mjólkurlaus</v>
      </c>
      <c r="T107">
        <f>IF($B107="","",$C107*IFERROR(INDEX(Vöruskrá!$R:$R,MATCH($B107,Vöruskrá!$B:$B,0)),0))</f>
        <v>100000</v>
      </c>
      <c r="U107" t="str">
        <f ca="1">IF($A107="","",IFERROR(SUMIFS($T:$T,$S:$S,$A107)/SUMIFS($C:$C,$S:$S,$A107),""))</f>
        <v/>
      </c>
    </row>
    <row r="108" spans="1:21">
      <c r="A108" s="20"/>
      <c r="B108" s="20" t="s">
        <v>812</v>
      </c>
      <c r="C108" s="21">
        <v>40</v>
      </c>
      <c r="D108" s="22" t="s">
        <v>813</v>
      </c>
      <c r="E108" s="22"/>
      <c r="F108" s="22" t="s">
        <v>311</v>
      </c>
      <c r="G108" s="23"/>
      <c r="H108" s="23"/>
      <c r="I108" s="23"/>
      <c r="J108" s="23"/>
      <c r="K108" s="23"/>
      <c r="L108" s="23"/>
      <c r="M108" s="23"/>
      <c r="N108" s="23"/>
      <c r="O108" s="24"/>
      <c r="P108" s="20"/>
      <c r="Q108" s="25"/>
      <c r="R108" s="26"/>
      <c r="S108" t="str">
        <f t="shared" si="1"/>
        <v>Plokkfiskur - Mjólkurlaus</v>
      </c>
      <c r="T108">
        <f>IF($B108="","",$C108*IFERROR(INDEX(Vöruskrá!$R:$R,MATCH($B108,Vöruskrá!$B:$B,0)),0))</f>
        <v>144680</v>
      </c>
      <c r="U108" t="str">
        <f ca="1">IF($A108="","",IFERROR(SUMIFS($T:$T,$S:$S,$A108)/SUMIFS($C:$C,$S:$S,$A108),""))</f>
        <v/>
      </c>
    </row>
    <row r="109" spans="1:21">
      <c r="A109" s="20"/>
      <c r="B109" s="20" t="s">
        <v>1022</v>
      </c>
      <c r="C109" s="21">
        <v>60</v>
      </c>
      <c r="D109" s="22" t="s">
        <v>1023</v>
      </c>
      <c r="E109" s="22" t="s">
        <v>134</v>
      </c>
      <c r="F109" s="22" t="s">
        <v>1024</v>
      </c>
      <c r="G109" s="23"/>
      <c r="H109" s="23"/>
      <c r="I109" s="23"/>
      <c r="J109" s="23"/>
      <c r="K109" s="23"/>
      <c r="L109" s="23"/>
      <c r="M109" s="23"/>
      <c r="N109" s="23"/>
      <c r="O109" s="24"/>
      <c r="P109" s="20"/>
      <c r="Q109" s="25"/>
      <c r="R109" s="26"/>
      <c r="S109" t="str">
        <f t="shared" si="1"/>
        <v>Plokkfiskur - Mjólkurlaus</v>
      </c>
      <c r="T109">
        <f>IF($B109="","",$C109*IFERROR(INDEX(Vöruskrá!$R:$R,MATCH($B109,Vöruskrá!$B:$B,0)),0))</f>
        <v>180000</v>
      </c>
      <c r="U109" t="str">
        <f ca="1">IF($A109="","",IFERROR(SUMIFS($T:$T,$S:$S,$A109)/SUMIFS($C:$C,$S:$S,$A109),""))</f>
        <v/>
      </c>
    </row>
    <row r="110" spans="1:21">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t="str">
        <f t="shared" si="1"/>
        <v>Plokkfiskur - Mjólkurlaus</v>
      </c>
      <c r="T110">
        <f>IF($B110="","",$C110*IFERROR(INDEX(Vöruskrá!$R:$R,MATCH($B110,Vöruskrá!$B:$B,0)),0))</f>
        <v>0</v>
      </c>
      <c r="U110" t="str">
        <f ca="1">IF($A110="","",IFERROR(SUMIFS($T:$T,$S:$S,$A110)/SUMIFS($C:$C,$S:$S,$A110),""))</f>
        <v/>
      </c>
    </row>
    <row r="111" spans="1:21"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t="str">
        <f t="shared" si="1"/>
        <v>Nautagrýta</v>
      </c>
      <c r="T111" t="str">
        <f>IF($B111="","",$C111*IFERROR(INDEX(Vöruskrá!$R:$R,MATCH($B111,Vöruskrá!$B:$B,0)),0))</f>
        <v/>
      </c>
      <c r="U111">
        <f ca="1">IF($A111="","",IFERROR(SUMIFS($T:$T,$S:$S,$A111)/SUMIFS($C:$C,$S:$S,$A111),""))</f>
        <v>153.94372294372295</v>
      </c>
    </row>
    <row r="112" spans="1:21">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t="str">
        <f t="shared" si="1"/>
        <v>Nautagrýta</v>
      </c>
      <c r="T112">
        <f>IF($B112="","",$C112*IFERROR(INDEX(Vöruskrá!$R:$R,MATCH($B112,Vöruskrá!$B:$B,0)),0))</f>
        <v>0</v>
      </c>
      <c r="U112" t="str">
        <f ca="1">IF($A112="","",IFERROR(SUMIFS($T:$T,$S:$S,$A112)/SUMIFS($C:$C,$S:$S,$A112),""))</f>
        <v/>
      </c>
    </row>
    <row r="113" spans="1:21">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t="str">
        <f t="shared" si="1"/>
        <v>Nautagrýta</v>
      </c>
      <c r="T113">
        <f>IF($B113="","",$C113*IFERROR(INDEX(Vöruskrá!$R:$R,MATCH($B113,Vöruskrá!$B:$B,0)),0))</f>
        <v>0</v>
      </c>
      <c r="U113" t="str">
        <f ca="1">IF($A113="","",IFERROR(SUMIFS($T:$T,$S:$S,$A113)/SUMIFS($C:$C,$S:$S,$A113),""))</f>
        <v/>
      </c>
    </row>
    <row r="114" spans="1:21">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t="str">
        <f t="shared" si="1"/>
        <v>Nautagrýta</v>
      </c>
      <c r="T114">
        <f>IF($B114="","",$C114*IFERROR(INDEX(Vöruskrá!$R:$R,MATCH($B114,Vöruskrá!$B:$B,0)),0))</f>
        <v>0</v>
      </c>
      <c r="U114" t="str">
        <f ca="1">IF($A114="","",IFERROR(SUMIFS($T:$T,$S:$S,$A114)/SUMIFS($C:$C,$S:$S,$A114),""))</f>
        <v/>
      </c>
    </row>
    <row r="115" spans="1:21">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t="str">
        <f t="shared" si="1"/>
        <v>Nautagrýta</v>
      </c>
      <c r="T115">
        <f>IF($B115="","",$C115*IFERROR(INDEX(Vöruskrá!$R:$R,MATCH($B115,Vöruskrá!$B:$B,0)),0))</f>
        <v>0</v>
      </c>
      <c r="U115" t="str">
        <f ca="1">IF($A115="","",IFERROR(SUMIFS($T:$T,$S:$S,$A115)/SUMIFS($C:$C,$S:$S,$A115),""))</f>
        <v/>
      </c>
    </row>
    <row r="116" spans="1:21">
      <c r="A116" s="20"/>
      <c r="B116" s="20" t="s">
        <v>489</v>
      </c>
      <c r="C116" s="21">
        <v>2000</v>
      </c>
      <c r="D116" s="22" t="s">
        <v>490</v>
      </c>
      <c r="E116" s="22" t="s">
        <v>134</v>
      </c>
      <c r="F116" s="22" t="s">
        <v>311</v>
      </c>
      <c r="G116" s="23"/>
      <c r="H116" s="23"/>
      <c r="I116" s="23"/>
      <c r="J116" s="23"/>
      <c r="K116" s="23"/>
      <c r="L116" s="23"/>
      <c r="M116" s="23"/>
      <c r="N116" s="23"/>
      <c r="O116" s="24"/>
      <c r="P116" s="20"/>
      <c r="Q116" s="25"/>
      <c r="R116" s="26"/>
      <c r="S116" t="str">
        <f t="shared" si="1"/>
        <v>Nautagrýta</v>
      </c>
      <c r="T116">
        <f>IF($B116="","",$C116*IFERROR(INDEX(Vöruskrá!$R:$R,MATCH($B116,Vöruskrá!$B:$B,0)),0))</f>
        <v>5828000</v>
      </c>
      <c r="U116" t="str">
        <f ca="1">IF($A116="","",IFERROR(SUMIFS($T:$T,$S:$S,$A116)/SUMIFS($C:$C,$S:$S,$A116),""))</f>
        <v/>
      </c>
    </row>
    <row r="117" spans="1:21">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t="str">
        <f t="shared" si="1"/>
        <v>Nautagrýta</v>
      </c>
      <c r="T117">
        <f>IF($B117="","",$C117*IFERROR(INDEX(Vöruskrá!$R:$R,MATCH($B117,Vöruskrá!$B:$B,0)),0))</f>
        <v>0</v>
      </c>
      <c r="U117" t="str">
        <f ca="1">IF($A117="","",IFERROR(SUMIFS($T:$T,$S:$S,$A117)/SUMIFS($C:$C,$S:$S,$A117),""))</f>
        <v/>
      </c>
    </row>
    <row r="118" spans="1:21">
      <c r="A118" s="6"/>
      <c r="B118" s="6" t="s">
        <v>1270</v>
      </c>
      <c r="C118" s="27">
        <v>1500</v>
      </c>
      <c r="D118" s="22" t="s">
        <v>1270</v>
      </c>
      <c r="E118" s="22" t="s">
        <v>134</v>
      </c>
      <c r="F118" s="22"/>
      <c r="G118" s="23"/>
      <c r="H118" s="23"/>
      <c r="I118" s="23"/>
      <c r="J118" s="23"/>
      <c r="K118" s="23"/>
      <c r="L118" s="23"/>
      <c r="M118" s="23"/>
      <c r="N118" s="23"/>
      <c r="O118" s="24"/>
      <c r="P118" s="6"/>
      <c r="Q118" s="27"/>
      <c r="R118" s="6"/>
      <c r="S118" t="str">
        <f t="shared" si="1"/>
        <v>Nautagrýta</v>
      </c>
      <c r="T118">
        <f>IF($B118="","",$C118*IFERROR(INDEX(Vöruskrá!$R:$R,MATCH($B118,Vöruskrá!$B:$B,0)),0))</f>
        <v>592500</v>
      </c>
      <c r="U118" t="str">
        <f ca="1">IF($A118="","",IFERROR(SUMIFS($T:$T,$S:$S,$A118)/SUMIFS($C:$C,$S:$S,$A118),""))</f>
        <v/>
      </c>
    </row>
    <row r="119" spans="1:21">
      <c r="A119" s="6"/>
      <c r="B119" s="6" t="s">
        <v>789</v>
      </c>
      <c r="C119" s="27">
        <v>12000</v>
      </c>
      <c r="D119" s="22" t="s">
        <v>792</v>
      </c>
      <c r="E119" s="22" t="s">
        <v>134</v>
      </c>
      <c r="F119" s="22"/>
      <c r="G119" s="23"/>
      <c r="H119" s="23"/>
      <c r="I119" s="23"/>
      <c r="J119" s="23"/>
      <c r="K119" s="23"/>
      <c r="L119" s="23"/>
      <c r="M119" s="23"/>
      <c r="N119" s="23"/>
      <c r="O119" s="24"/>
      <c r="P119" s="6"/>
      <c r="Q119" s="27"/>
      <c r="R119" s="6"/>
      <c r="S119" t="str">
        <f t="shared" si="1"/>
        <v>Nautagrýta</v>
      </c>
      <c r="T119">
        <f>IF($B119="","",$C119*IFERROR(INDEX(Vöruskrá!$R:$R,MATCH($B119,Vöruskrá!$B:$B,0)),0))</f>
        <v>7200000</v>
      </c>
      <c r="U119" t="str">
        <f ca="1">IF($A119="","",IFERROR(SUMIFS($T:$T,$S:$S,$A119)/SUMIFS($C:$C,$S:$S,$A119),""))</f>
        <v/>
      </c>
    </row>
    <row r="120" spans="1:21">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t="str">
        <f t="shared" si="1"/>
        <v>Nautagrýta</v>
      </c>
      <c r="T120">
        <f>IF($B120="","",$C120*IFERROR(INDEX(Vöruskrá!$R:$R,MATCH($B120,Vöruskrá!$B:$B,0)),0))</f>
        <v>0</v>
      </c>
      <c r="U120" t="str">
        <f ca="1">IF($A120="","",IFERROR(SUMIFS($T:$T,$S:$S,$A120)/SUMIFS($C:$C,$S:$S,$A120),""))</f>
        <v/>
      </c>
    </row>
    <row r="121" spans="1:21">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t="str">
        <f t="shared" si="1"/>
        <v>Nautagrýta</v>
      </c>
      <c r="T121">
        <f>IF($B121="","",$C121*IFERROR(INDEX(Vöruskrá!$R:$R,MATCH($B121,Vöruskrá!$B:$B,0)),0))</f>
        <v>0</v>
      </c>
      <c r="U121" t="str">
        <f ca="1">IF($A121="","",IFERROR(SUMIFS($T:$T,$S:$S,$A121)/SUMIFS($C:$C,$S:$S,$A121),""))</f>
        <v/>
      </c>
    </row>
    <row r="122" spans="1:21">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t="str">
        <f t="shared" si="1"/>
        <v>Nautagrýta</v>
      </c>
      <c r="T122">
        <f>IF($B122="","",$C122*IFERROR(INDEX(Vöruskrá!$R:$R,MATCH($B122,Vöruskrá!$B:$B,0)),0))</f>
        <v>0</v>
      </c>
      <c r="U122" t="str">
        <f ca="1">IF($A122="","",IFERROR(SUMIFS($T:$T,$S:$S,$A122)/SUMIFS($C:$C,$S:$S,$A122),""))</f>
        <v/>
      </c>
    </row>
    <row r="123" spans="1:21">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t="str">
        <f t="shared" si="1"/>
        <v>Nautagrýta</v>
      </c>
      <c r="T123">
        <f>IF($B123="","",$C123*IFERROR(INDEX(Vöruskrá!$R:$R,MATCH($B123,Vöruskrá!$B:$B,0)),0))</f>
        <v>4160000</v>
      </c>
      <c r="U123" t="str">
        <f ca="1">IF($A123="","",IFERROR(SUMIFS($T:$T,$S:$S,$A123)/SUMIFS($C:$C,$S:$S,$A123),""))</f>
        <v/>
      </c>
    </row>
    <row r="124" spans="1:21"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t="str">
        <f t="shared" si="1"/>
        <v>Gúllassúpa</v>
      </c>
      <c r="T124" t="str">
        <f>IF($B124="","",$C124*IFERROR(INDEX(Vöruskrá!$R:$R,MATCH($B124,Vöruskrá!$B:$B,0)),0))</f>
        <v/>
      </c>
      <c r="U124">
        <f ca="1">IF($A124="","",IFERROR(SUMIFS($T:$T,$S:$S,$A124)/SUMIFS($C:$C,$S:$S,$A124),""))</f>
        <v>80.022068965517235</v>
      </c>
    </row>
    <row r="125" spans="1:21">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t="str">
        <f t="shared" si="1"/>
        <v>Gúllassúpa</v>
      </c>
      <c r="T125">
        <f>IF($B125="","",$C125*IFERROR(INDEX(Vöruskrá!$R:$R,MATCH($B125,Vöruskrá!$B:$B,0)),0))</f>
        <v>0</v>
      </c>
      <c r="U125" t="str">
        <f ca="1">IF($A125="","",IFERROR(SUMIFS($T:$T,$S:$S,$A125)/SUMIFS($C:$C,$S:$S,$A125),""))</f>
        <v/>
      </c>
    </row>
    <row r="126" spans="1:21">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t="str">
        <f t="shared" si="1"/>
        <v>Gúllassúpa</v>
      </c>
      <c r="T126">
        <f>IF($B126="","",$C126*IFERROR(INDEX(Vöruskrá!$R:$R,MATCH($B126,Vöruskrá!$B:$B,0)),0))</f>
        <v>0</v>
      </c>
      <c r="U126" t="str">
        <f ca="1">IF($A126="","",IFERROR(SUMIFS($T:$T,$S:$S,$A126)/SUMIFS($C:$C,$S:$S,$A126),""))</f>
        <v/>
      </c>
    </row>
    <row r="127" spans="1:21">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t="str">
        <f t="shared" si="1"/>
        <v>Gúllassúpa</v>
      </c>
      <c r="T127">
        <f>IF($B127="","",$C127*IFERROR(INDEX(Vöruskrá!$R:$R,MATCH($B127,Vöruskrá!$B:$B,0)),0))</f>
        <v>0</v>
      </c>
      <c r="U127" t="str">
        <f ca="1">IF($A127="","",IFERROR(SUMIFS($T:$T,$S:$S,$A127)/SUMIFS($C:$C,$S:$S,$A127),""))</f>
        <v/>
      </c>
    </row>
    <row r="128" spans="1:21">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t="str">
        <f t="shared" si="1"/>
        <v>Gúllassúpa</v>
      </c>
      <c r="T128">
        <f>IF($B128="","",$C128*IFERROR(INDEX(Vöruskrá!$R:$R,MATCH($B128,Vöruskrá!$B:$B,0)),0))</f>
        <v>0</v>
      </c>
      <c r="U128" t="str">
        <f ca="1">IF($A128="","",IFERROR(SUMIFS($T:$T,$S:$S,$A128)/SUMIFS($C:$C,$S:$S,$A128),""))</f>
        <v/>
      </c>
    </row>
    <row r="129" spans="1:21">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t="str">
        <f t="shared" si="1"/>
        <v>Gúllassúpa</v>
      </c>
      <c r="T129">
        <f>IF($B129="","",$C129*IFERROR(INDEX(Vöruskrá!$R:$R,MATCH($B129,Vöruskrá!$B:$B,0)),0))</f>
        <v>0</v>
      </c>
      <c r="U129" t="str">
        <f ca="1">IF($A129="","",IFERROR(SUMIFS($T:$T,$S:$S,$A129)/SUMIFS($C:$C,$S:$S,$A129),""))</f>
        <v/>
      </c>
    </row>
    <row r="130" spans="1:21">
      <c r="A130" s="6"/>
      <c r="B130" s="6" t="s">
        <v>743</v>
      </c>
      <c r="C130" s="27">
        <v>6000</v>
      </c>
      <c r="D130" s="22" t="s">
        <v>745</v>
      </c>
      <c r="E130" s="22"/>
      <c r="F130" s="22"/>
      <c r="G130" s="23"/>
      <c r="H130" s="23"/>
      <c r="I130" s="23"/>
      <c r="J130" s="23"/>
      <c r="K130" s="23"/>
      <c r="L130" s="23"/>
      <c r="M130" s="23"/>
      <c r="N130" s="23"/>
      <c r="O130" s="24"/>
      <c r="P130" s="6"/>
      <c r="Q130" s="27"/>
      <c r="R130" s="6"/>
      <c r="S130" t="str">
        <f t="shared" si="1"/>
        <v>Gúllassúpa</v>
      </c>
      <c r="T130">
        <f>IF($B130="","",$C130*IFERROR(INDEX(Vöruskrá!$R:$R,MATCH($B130,Vöruskrá!$B:$B,0)),0))</f>
        <v>3216000</v>
      </c>
      <c r="U130" t="str">
        <f ca="1">IF($A130="","",IFERROR(SUMIFS($T:$T,$S:$S,$A130)/SUMIFS($C:$C,$S:$S,$A130),""))</f>
        <v/>
      </c>
    </row>
    <row r="131" spans="1:21">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t="str">
        <f t="shared" si="1"/>
        <v>Gúllassúpa</v>
      </c>
      <c r="T131">
        <f>IF($B131="","",$C131*IFERROR(INDEX(Vöruskrá!$R:$R,MATCH($B131,Vöruskrá!$B:$B,0)),0))</f>
        <v>0</v>
      </c>
      <c r="U131" t="str">
        <f ca="1">IF($A131="","",IFERROR(SUMIFS($T:$T,$S:$S,$A131)/SUMIFS($C:$C,$S:$S,$A131),""))</f>
        <v/>
      </c>
    </row>
    <row r="132" spans="1:21">
      <c r="A132" s="20"/>
      <c r="B132" s="20" t="s">
        <v>789</v>
      </c>
      <c r="C132" s="21">
        <v>1200</v>
      </c>
      <c r="D132" s="22" t="s">
        <v>792</v>
      </c>
      <c r="E132" s="22" t="s">
        <v>134</v>
      </c>
      <c r="F132" s="22"/>
      <c r="G132" s="23"/>
      <c r="H132" s="23"/>
      <c r="I132" s="23"/>
      <c r="J132" s="23"/>
      <c r="K132" s="23"/>
      <c r="L132" s="23"/>
      <c r="M132" s="23"/>
      <c r="N132" s="23"/>
      <c r="O132" s="24"/>
      <c r="P132" s="20"/>
      <c r="Q132" s="25"/>
      <c r="R132" s="26"/>
      <c r="S132" t="str">
        <f t="shared" ref="S132:S195" si="2">IF($A132="",S131,$A132)</f>
        <v>Gúllassúpa</v>
      </c>
      <c r="T132">
        <f>IF($B132="","",$C132*IFERROR(INDEX(Vöruskrá!$R:$R,MATCH($B132,Vöruskrá!$B:$B,0)),0))</f>
        <v>720000</v>
      </c>
      <c r="U132" t="str">
        <f ca="1">IF($A132="","",IFERROR(SUMIFS($T:$T,$S:$S,$A132)/SUMIFS($C:$C,$S:$S,$A132),""))</f>
        <v/>
      </c>
    </row>
    <row r="133" spans="1:21">
      <c r="A133" s="20"/>
      <c r="B133" s="20" t="s">
        <v>315</v>
      </c>
      <c r="C133" s="21">
        <v>300</v>
      </c>
      <c r="D133" s="22" t="s">
        <v>316</v>
      </c>
      <c r="E133" s="22" t="s">
        <v>134</v>
      </c>
      <c r="F133" s="22" t="s">
        <v>311</v>
      </c>
      <c r="G133" s="23"/>
      <c r="H133" s="23"/>
      <c r="I133" s="23"/>
      <c r="J133" s="23"/>
      <c r="K133" s="23"/>
      <c r="L133" s="23"/>
      <c r="M133" s="23"/>
      <c r="N133" s="23"/>
      <c r="O133" s="24"/>
      <c r="P133" s="20"/>
      <c r="Q133" s="25"/>
      <c r="R133" s="26"/>
      <c r="S133" t="str">
        <f t="shared" si="2"/>
        <v>Gúllassúpa</v>
      </c>
      <c r="T133">
        <f>IF($B133="","",$C133*IFERROR(INDEX(Vöruskrá!$R:$R,MATCH($B133,Vöruskrá!$B:$B,0)),0))</f>
        <v>1293900</v>
      </c>
      <c r="U133" t="str">
        <f ca="1">IF($A133="","",IFERROR(SUMIFS($T:$T,$S:$S,$A133)/SUMIFS($C:$C,$S:$S,$A133),""))</f>
        <v/>
      </c>
    </row>
    <row r="134" spans="1:21">
      <c r="A134" s="20"/>
      <c r="B134" s="20" t="s">
        <v>1270</v>
      </c>
      <c r="C134" s="21">
        <v>1500</v>
      </c>
      <c r="D134" s="22" t="s">
        <v>1270</v>
      </c>
      <c r="E134" s="22" t="s">
        <v>134</v>
      </c>
      <c r="F134" s="22"/>
      <c r="G134" s="23"/>
      <c r="H134" s="23"/>
      <c r="I134" s="23"/>
      <c r="J134" s="23"/>
      <c r="K134" s="23"/>
      <c r="L134" s="23"/>
      <c r="M134" s="23"/>
      <c r="N134" s="23"/>
      <c r="O134" s="24"/>
      <c r="P134" s="20"/>
      <c r="Q134" s="25"/>
      <c r="R134" s="26"/>
      <c r="S134" t="str">
        <f t="shared" si="2"/>
        <v>Gúllassúpa</v>
      </c>
      <c r="T134">
        <f>IF($B134="","",$C134*IFERROR(INDEX(Vöruskrá!$R:$R,MATCH($B134,Vöruskrá!$B:$B,0)),0))</f>
        <v>592500</v>
      </c>
      <c r="U134" t="str">
        <f ca="1">IF($A134="","",IFERROR(SUMIFS($T:$T,$S:$S,$A134)/SUMIFS($C:$C,$S:$S,$A134),""))</f>
        <v/>
      </c>
    </row>
    <row r="135" spans="1:21">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t="str">
        <f t="shared" si="2"/>
        <v>Gúllassúpa</v>
      </c>
      <c r="T135">
        <f>IF($B135="","",$C135*IFERROR(INDEX(Vöruskrá!$R:$R,MATCH($B135,Vöruskrá!$B:$B,0)),0))</f>
        <v>750000</v>
      </c>
      <c r="U135" t="str">
        <f ca="1">IF($A135="","",IFERROR(SUMIFS($T:$T,$S:$S,$A135)/SUMIFS($C:$C,$S:$S,$A135),""))</f>
        <v/>
      </c>
    </row>
    <row r="136" spans="1:21">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t="str">
        <f t="shared" si="2"/>
        <v>Gúllassúpa</v>
      </c>
      <c r="T136">
        <f>IF($B136="","",$C136*IFERROR(INDEX(Vöruskrá!$R:$R,MATCH($B136,Vöruskrá!$B:$B,0)),0))</f>
        <v>0</v>
      </c>
      <c r="U136" t="str">
        <f ca="1">IF($A136="","",IFERROR(SUMIFS($T:$T,$S:$S,$A136)/SUMIFS($C:$C,$S:$S,$A136),""))</f>
        <v/>
      </c>
    </row>
    <row r="137" spans="1:21">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t="str">
        <f t="shared" si="2"/>
        <v>Gúllassúpa</v>
      </c>
      <c r="T137">
        <f>IF($B137="","",$C137*IFERROR(INDEX(Vöruskrá!$R:$R,MATCH($B137,Vöruskrá!$B:$B,0)),0))</f>
        <v>300000</v>
      </c>
      <c r="U137" t="str">
        <f ca="1">IF($A137="","",IFERROR(SUMIFS($T:$T,$S:$S,$A137)/SUMIFS($C:$C,$S:$S,$A137),""))</f>
        <v/>
      </c>
    </row>
    <row r="138" spans="1:21">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t="str">
        <f t="shared" si="2"/>
        <v>Gúllassúpa</v>
      </c>
      <c r="T138">
        <f>IF($B138="","",$C138*IFERROR(INDEX(Vöruskrá!$R:$R,MATCH($B138,Vöruskrá!$B:$B,0)),0))</f>
        <v>1830000</v>
      </c>
      <c r="U138" t="str">
        <f ca="1">IF($A138="","",IFERROR(SUMIFS($T:$T,$S:$S,$A138)/SUMIFS($C:$C,$S:$S,$A138),""))</f>
        <v/>
      </c>
    </row>
    <row r="139" spans="1:21"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t="str">
        <f t="shared" si="2"/>
        <v>Spaghetti með kjúkling í mildri rjómasósu</v>
      </c>
      <c r="T139" t="str">
        <f>IF($B139="","",$C139*IFERROR(INDEX(Vöruskrá!$R:$R,MATCH($B139,Vöruskrá!$B:$B,0)),0))</f>
        <v/>
      </c>
      <c r="U139">
        <f ca="1">IF($A139="","",IFERROR(SUMIFS($T:$T,$S:$S,$A139)/SUMIFS($C:$C,$S:$S,$A139),""))</f>
        <v>615.17819148936167</v>
      </c>
    </row>
    <row r="140" spans="1:21">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t="str">
        <f t="shared" si="2"/>
        <v>Spaghetti með kjúkling í mildri rjómasósu</v>
      </c>
      <c r="T140">
        <f>IF($B140="","",$C140*IFERROR(INDEX(Vöruskrá!$R:$R,MATCH($B140,Vöruskrá!$B:$B,0)),0))</f>
        <v>27500000</v>
      </c>
      <c r="U140" t="str">
        <f ca="1">IF($A140="","",IFERROR(SUMIFS($T:$T,$S:$S,$A140)/SUMIFS($C:$C,$S:$S,$A140),""))</f>
        <v/>
      </c>
    </row>
    <row r="141" spans="1:21">
      <c r="A141" s="6"/>
      <c r="B141" s="6" t="s">
        <v>1058</v>
      </c>
      <c r="C141" s="27">
        <v>15000</v>
      </c>
      <c r="D141" s="22" t="s">
        <v>1059</v>
      </c>
      <c r="E141" s="22" t="s">
        <v>120</v>
      </c>
      <c r="F141" s="22"/>
      <c r="G141" s="23"/>
      <c r="H141" s="23"/>
      <c r="I141" s="23"/>
      <c r="J141" s="23"/>
      <c r="K141" s="23"/>
      <c r="L141" s="23"/>
      <c r="M141" s="23"/>
      <c r="N141" s="23"/>
      <c r="O141" s="24"/>
      <c r="P141" s="6"/>
      <c r="Q141" s="27"/>
      <c r="R141" s="6"/>
      <c r="S141" t="str">
        <f t="shared" si="2"/>
        <v>Spaghetti með kjúkling í mildri rjómasósu</v>
      </c>
      <c r="T141">
        <f>IF($B141="","",$C141*IFERROR(INDEX(Vöruskrá!$R:$R,MATCH($B141,Vöruskrá!$B:$B,0)),0))</f>
        <v>13500000</v>
      </c>
      <c r="U141" t="str">
        <f ca="1">IF($A141="","",IFERROR(SUMIFS($T:$T,$S:$S,$A141)/SUMIFS($C:$C,$S:$S,$A141),""))</f>
        <v/>
      </c>
    </row>
    <row r="142" spans="1:21">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t="str">
        <f t="shared" si="2"/>
        <v>Spaghetti með kjúkling í mildri rjómasósu</v>
      </c>
      <c r="T142">
        <f>IF($B142="","",$C142*IFERROR(INDEX(Vöruskrá!$R:$R,MATCH($B142,Vöruskrá!$B:$B,0)),0))</f>
        <v>0</v>
      </c>
      <c r="U142" t="str">
        <f ca="1">IF($A142="","",IFERROR(SUMIFS($T:$T,$S:$S,$A142)/SUMIFS($C:$C,$S:$S,$A142),""))</f>
        <v/>
      </c>
    </row>
    <row r="143" spans="1:21">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t="str">
        <f t="shared" si="2"/>
        <v>Spaghetti með kjúkling í mildri rjómasósu</v>
      </c>
      <c r="T143">
        <f>IF($B143="","",$C143*IFERROR(INDEX(Vöruskrá!$R:$R,MATCH($B143,Vöruskrá!$B:$B,0)),0))</f>
        <v>0</v>
      </c>
      <c r="U143" t="str">
        <f ca="1">IF($A143="","",IFERROR(SUMIFS($T:$T,$S:$S,$A143)/SUMIFS($C:$C,$S:$S,$A143),""))</f>
        <v/>
      </c>
    </row>
    <row r="144" spans="1:21">
      <c r="A144" s="6"/>
      <c r="B144" s="6" t="s">
        <v>1106</v>
      </c>
      <c r="C144" s="27">
        <v>5000</v>
      </c>
      <c r="D144" s="22" t="s">
        <v>1106</v>
      </c>
      <c r="E144" s="22" t="s">
        <v>1099</v>
      </c>
      <c r="F144" s="22"/>
      <c r="G144" s="23"/>
      <c r="H144" s="23"/>
      <c r="I144" s="23"/>
      <c r="J144" s="23"/>
      <c r="K144" s="23"/>
      <c r="L144" s="23"/>
      <c r="M144" s="23"/>
      <c r="N144" s="23"/>
      <c r="O144" s="24"/>
      <c r="P144" s="6"/>
      <c r="Q144" s="27"/>
      <c r="R144" s="6"/>
      <c r="S144" t="str">
        <f t="shared" si="2"/>
        <v>Spaghetti með kjúkling í mildri rjómasósu</v>
      </c>
      <c r="T144">
        <f>IF($B144="","",$C144*IFERROR(INDEX(Vöruskrá!$R:$R,MATCH($B144,Vöruskrá!$B:$B,0)),0))</f>
        <v>3000000</v>
      </c>
      <c r="U144" t="str">
        <f ca="1">IF($A144="","",IFERROR(SUMIFS($T:$T,$S:$S,$A144)/SUMIFS($C:$C,$S:$S,$A144),""))</f>
        <v/>
      </c>
    </row>
    <row r="145" spans="1:21">
      <c r="A145" s="6"/>
      <c r="B145" s="6" t="s">
        <v>1589</v>
      </c>
      <c r="C145" s="27">
        <v>4000</v>
      </c>
      <c r="D145" s="22" t="s">
        <v>1117</v>
      </c>
      <c r="E145" s="22" t="s">
        <v>1099</v>
      </c>
      <c r="F145" s="22"/>
      <c r="G145" s="23"/>
      <c r="H145" s="23"/>
      <c r="I145" s="23"/>
      <c r="J145" s="23"/>
      <c r="K145" s="23"/>
      <c r="L145" s="23"/>
      <c r="M145" s="23"/>
      <c r="N145" s="23"/>
      <c r="O145" s="24"/>
      <c r="P145" s="6"/>
      <c r="Q145" s="27"/>
      <c r="R145" s="6"/>
      <c r="S145" t="str">
        <f t="shared" si="2"/>
        <v>Spaghetti með kjúkling í mildri rjómasósu</v>
      </c>
      <c r="T145">
        <f>IF($B145="","",$C145*IFERROR(INDEX(Vöruskrá!$R:$R,MATCH($B145,Vöruskrá!$B:$B,0)),0))</f>
        <v>0</v>
      </c>
      <c r="U145" t="str">
        <f ca="1">IF($A145="","",IFERROR(SUMIFS($T:$T,$S:$S,$A145)/SUMIFS($C:$C,$S:$S,$A145),""))</f>
        <v/>
      </c>
    </row>
    <row r="146" spans="1:21">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t="str">
        <f t="shared" si="2"/>
        <v>Spaghetti með kjúkling í mildri rjómasósu</v>
      </c>
      <c r="T146">
        <f>IF($B146="","",$C146*IFERROR(INDEX(Vöruskrá!$R:$R,MATCH($B146,Vöruskrá!$B:$B,0)),0))</f>
        <v>0</v>
      </c>
      <c r="U146" t="str">
        <f ca="1">IF($A146="","",IFERROR(SUMIFS($T:$T,$S:$S,$A146)/SUMIFS($C:$C,$S:$S,$A146),""))</f>
        <v/>
      </c>
    </row>
    <row r="147" spans="1:21">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t="str">
        <f t="shared" si="2"/>
        <v>Spaghetti með kjúkling í mildri rjómasósu</v>
      </c>
      <c r="T147">
        <f>IF($B147="","",$C147*IFERROR(INDEX(Vöruskrá!$R:$R,MATCH($B147,Vöruskrá!$B:$B,0)),0))</f>
        <v>0</v>
      </c>
      <c r="U147" t="str">
        <f ca="1">IF($A147="","",IFERROR(SUMIFS($T:$T,$S:$S,$A147)/SUMIFS($C:$C,$S:$S,$A147),""))</f>
        <v/>
      </c>
    </row>
    <row r="148" spans="1:21">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t="str">
        <f t="shared" si="2"/>
        <v>Spaghetti með kjúkling í mildri rjómasósu</v>
      </c>
      <c r="T148">
        <f>IF($B148="","",$C148*IFERROR(INDEX(Vöruskrá!$R:$R,MATCH($B148,Vöruskrá!$B:$B,0)),0))</f>
        <v>0</v>
      </c>
      <c r="U148" t="str">
        <f ca="1">IF($A148="","",IFERROR(SUMIFS($T:$T,$S:$S,$A148)/SUMIFS($C:$C,$S:$S,$A148),""))</f>
        <v/>
      </c>
    </row>
    <row r="149" spans="1:21">
      <c r="A149" s="20"/>
      <c r="B149" s="20" t="s">
        <v>1270</v>
      </c>
      <c r="C149" s="21">
        <v>500</v>
      </c>
      <c r="D149" s="22" t="s">
        <v>1270</v>
      </c>
      <c r="E149" s="22" t="s">
        <v>134</v>
      </c>
      <c r="F149" s="22"/>
      <c r="G149" s="23"/>
      <c r="H149" s="23"/>
      <c r="I149" s="23"/>
      <c r="J149" s="23"/>
      <c r="K149" s="23"/>
      <c r="L149" s="23"/>
      <c r="M149" s="23"/>
      <c r="N149" s="23"/>
      <c r="O149" s="24"/>
      <c r="P149" s="20"/>
      <c r="Q149" s="25"/>
      <c r="R149" s="26"/>
      <c r="S149" t="str">
        <f t="shared" si="2"/>
        <v>Spaghetti með kjúkling í mildri rjómasósu</v>
      </c>
      <c r="T149">
        <f>IF($B149="","",$C149*IFERROR(INDEX(Vöruskrá!$R:$R,MATCH($B149,Vöruskrá!$B:$B,0)),0))</f>
        <v>197500</v>
      </c>
      <c r="U149" t="str">
        <f ca="1">IF($A149="","",IFERROR(SUMIFS($T:$T,$S:$S,$A149)/SUMIFS($C:$C,$S:$S,$A149),""))</f>
        <v/>
      </c>
    </row>
    <row r="150" spans="1:21">
      <c r="A150" s="20"/>
      <c r="B150" s="20" t="s">
        <v>315</v>
      </c>
      <c r="C150" s="21">
        <v>300</v>
      </c>
      <c r="D150" s="22" t="s">
        <v>316</v>
      </c>
      <c r="E150" s="22" t="s">
        <v>134</v>
      </c>
      <c r="F150" s="22" t="s">
        <v>311</v>
      </c>
      <c r="G150" s="23"/>
      <c r="H150" s="23"/>
      <c r="I150" s="23"/>
      <c r="J150" s="23"/>
      <c r="K150" s="23"/>
      <c r="L150" s="23"/>
      <c r="M150" s="23"/>
      <c r="N150" s="23"/>
      <c r="O150" s="24"/>
      <c r="P150" s="20"/>
      <c r="Q150" s="25"/>
      <c r="R150" s="26"/>
      <c r="S150" t="str">
        <f t="shared" si="2"/>
        <v>Spaghetti með kjúkling í mildri rjómasósu</v>
      </c>
      <c r="T150">
        <f>IF($B150="","",$C150*IFERROR(INDEX(Vöruskrá!$R:$R,MATCH($B150,Vöruskrá!$B:$B,0)),0))</f>
        <v>1293900</v>
      </c>
      <c r="U150" t="str">
        <f ca="1">IF($A150="","",IFERROR(SUMIFS($T:$T,$S:$S,$A150)/SUMIFS($C:$C,$S:$S,$A150),""))</f>
        <v/>
      </c>
    </row>
    <row r="151" spans="1:21">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t="str">
        <f t="shared" si="2"/>
        <v>Spaghetti með kjúkling í mildri rjómasósu</v>
      </c>
      <c r="T151">
        <f>IF($B151="","",$C151*IFERROR(INDEX(Vöruskrá!$R:$R,MATCH($B151,Vöruskrá!$B:$B,0)),0))</f>
        <v>0</v>
      </c>
      <c r="U151" t="str">
        <f ca="1">IF($A151="","",IFERROR(SUMIFS($T:$T,$S:$S,$A151)/SUMIFS($C:$C,$S:$S,$A151),""))</f>
        <v/>
      </c>
    </row>
    <row r="152" spans="1:21">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t="str">
        <f t="shared" si="2"/>
        <v>Spaghetti með kjúkling í mildri rjómasósu</v>
      </c>
      <c r="T152">
        <f>IF($B152="","",$C152*IFERROR(INDEX(Vöruskrá!$R:$R,MATCH($B152,Vöruskrá!$B:$B,0)),0))</f>
        <v>150000</v>
      </c>
      <c r="U152" t="str">
        <f ca="1">IF($A152="","",IFERROR(SUMIFS($T:$T,$S:$S,$A152)/SUMIFS($C:$C,$S:$S,$A152),""))</f>
        <v/>
      </c>
    </row>
    <row r="153" spans="1:21">
      <c r="A153" s="20"/>
      <c r="B153" s="20" t="s">
        <v>795</v>
      </c>
      <c r="C153" s="21">
        <v>200</v>
      </c>
      <c r="D153" s="22" t="s">
        <v>797</v>
      </c>
      <c r="E153" s="22"/>
      <c r="F153" s="22"/>
      <c r="G153" s="23"/>
      <c r="H153" s="23"/>
      <c r="I153" s="23"/>
      <c r="J153" s="23"/>
      <c r="K153" s="23"/>
      <c r="L153" s="23"/>
      <c r="M153" s="23"/>
      <c r="N153" s="23"/>
      <c r="O153" s="24"/>
      <c r="P153" s="20"/>
      <c r="Q153" s="25"/>
      <c r="R153" s="26"/>
      <c r="S153" t="str">
        <f t="shared" si="2"/>
        <v>Spaghetti með kjúkling í mildri rjómasósu</v>
      </c>
      <c r="T153">
        <f>IF($B153="","",$C153*IFERROR(INDEX(Vöruskrá!$R:$R,MATCH($B153,Vöruskrá!$B:$B,0)),0))</f>
        <v>120000</v>
      </c>
      <c r="U153" t="str">
        <f ca="1">IF($A153="","",IFERROR(SUMIFS($T:$T,$S:$S,$A153)/SUMIFS($C:$C,$S:$S,$A153),""))</f>
        <v/>
      </c>
    </row>
    <row r="154" spans="1:21">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t="str">
        <f t="shared" si="2"/>
        <v>Spaghetti með kjúkling í mildri rjómasósu</v>
      </c>
      <c r="T154">
        <f>IF($B154="","",$C154*IFERROR(INDEX(Vöruskrá!$R:$R,MATCH($B154,Vöruskrá!$B:$B,0)),0))</f>
        <v>500000</v>
      </c>
      <c r="U154" t="str">
        <f ca="1">IF($A154="","",IFERROR(SUMIFS($T:$T,$S:$S,$A154)/SUMIFS($C:$C,$S:$S,$A154),""))</f>
        <v/>
      </c>
    </row>
    <row r="155" spans="1:21"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t="str">
        <f t="shared" si="2"/>
        <v>Mildur grænmetiskarrýréttur</v>
      </c>
      <c r="T155" t="str">
        <f>IF($B155="","",$C155*IFERROR(INDEX(Vöruskrá!$R:$R,MATCH($B155,Vöruskrá!$B:$B,0)),0))</f>
        <v/>
      </c>
      <c r="U155">
        <f ca="1">IF($A155="","",IFERROR(SUMIFS($T:$T,$S:$S,$A155)/SUMIFS($C:$C,$S:$S,$A155),""))</f>
        <v>62.658227848101269</v>
      </c>
    </row>
    <row r="156" spans="1:21"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t="str">
        <f t="shared" si="2"/>
        <v>Mildur grænmetiskarrýréttur</v>
      </c>
      <c r="T156">
        <f>IF($B156="","",$C156*IFERROR(INDEX(Vöruskrá!$R:$R,MATCH($B156,Vöruskrá!$B:$B,0)),0))</f>
        <v>0</v>
      </c>
      <c r="U156" t="str">
        <f ca="1">IF($A156="","",IFERROR(SUMIFS($T:$T,$S:$S,$A156)/SUMIFS($C:$C,$S:$S,$A156),""))</f>
        <v/>
      </c>
    </row>
    <row r="157" spans="1:21">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t="str">
        <f t="shared" si="2"/>
        <v>Mildur grænmetiskarrýréttur</v>
      </c>
      <c r="T157">
        <f>IF($B157="","",$C157*IFERROR(INDEX(Vöruskrá!$R:$R,MATCH($B157,Vöruskrá!$B:$B,0)),0))</f>
        <v>0</v>
      </c>
      <c r="U157" t="str">
        <f ca="1">IF($A157="","",IFERROR(SUMIFS($T:$T,$S:$S,$A157)/SUMIFS($C:$C,$S:$S,$A157),""))</f>
        <v/>
      </c>
    </row>
    <row r="158" spans="1:21">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t="str">
        <f t="shared" si="2"/>
        <v>Mildur grænmetiskarrýréttur</v>
      </c>
      <c r="T158">
        <f>IF($B158="","",$C158*IFERROR(INDEX(Vöruskrá!$R:$R,MATCH($B158,Vöruskrá!$B:$B,0)),0))</f>
        <v>3200000</v>
      </c>
      <c r="U158" t="str">
        <f ca="1">IF($A158="","",IFERROR(SUMIFS($T:$T,$S:$S,$A158)/SUMIFS($C:$C,$S:$S,$A158),""))</f>
        <v/>
      </c>
    </row>
    <row r="159" spans="1:21">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t="str">
        <f t="shared" si="2"/>
        <v>Mildur grænmetiskarrýréttur</v>
      </c>
      <c r="T159">
        <f>IF($B159="","",$C159*IFERROR(INDEX(Vöruskrá!$R:$R,MATCH($B159,Vöruskrá!$B:$B,0)),0))</f>
        <v>0</v>
      </c>
      <c r="U159" t="str">
        <f ca="1">IF($A159="","",IFERROR(SUMIFS($T:$T,$S:$S,$A159)/SUMIFS($C:$C,$S:$S,$A159),""))</f>
        <v/>
      </c>
    </row>
    <row r="160" spans="1:21">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t="str">
        <f t="shared" si="2"/>
        <v>Mildur grænmetiskarrýréttur</v>
      </c>
      <c r="T160">
        <f>IF($B160="","",$C160*IFERROR(INDEX(Vöruskrá!$R:$R,MATCH($B160,Vöruskrá!$B:$B,0)),0))</f>
        <v>0</v>
      </c>
      <c r="U160" t="str">
        <f ca="1">IF($A160="","",IFERROR(SUMIFS($T:$T,$S:$S,$A160)/SUMIFS($C:$C,$S:$S,$A160),""))</f>
        <v/>
      </c>
    </row>
    <row r="161" spans="1:21">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t="str">
        <f t="shared" si="2"/>
        <v>Mildur grænmetiskarrýréttur</v>
      </c>
      <c r="T161">
        <f>IF($B161="","",$C161*IFERROR(INDEX(Vöruskrá!$R:$R,MATCH($B161,Vöruskrá!$B:$B,0)),0))</f>
        <v>0</v>
      </c>
      <c r="U161" t="str">
        <f ca="1">IF($A161="","",IFERROR(SUMIFS($T:$T,$S:$S,$A161)/SUMIFS($C:$C,$S:$S,$A161),""))</f>
        <v/>
      </c>
    </row>
    <row r="162" spans="1:21">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t="str">
        <f t="shared" si="2"/>
        <v>Mildur grænmetiskarrýréttur</v>
      </c>
      <c r="T162">
        <f>IF($B162="","",$C162*IFERROR(INDEX(Vöruskrá!$R:$R,MATCH($B162,Vöruskrá!$B:$B,0)),0))</f>
        <v>0</v>
      </c>
      <c r="U162" t="str">
        <f ca="1">IF($A162="","",IFERROR(SUMIFS($T:$T,$S:$S,$A162)/SUMIFS($C:$C,$S:$S,$A162),""))</f>
        <v/>
      </c>
    </row>
    <row r="163" spans="1:21">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t="str">
        <f t="shared" si="2"/>
        <v>Mildur grænmetiskarrýréttur</v>
      </c>
      <c r="T163">
        <f>IF($B163="","",$C163*IFERROR(INDEX(Vöruskrá!$R:$R,MATCH($B163,Vöruskrá!$B:$B,0)),0))</f>
        <v>0</v>
      </c>
      <c r="U163" t="str">
        <f ca="1">IF($A163="","",IFERROR(SUMIFS($T:$T,$S:$S,$A163)/SUMIFS($C:$C,$S:$S,$A163),""))</f>
        <v/>
      </c>
    </row>
    <row r="164" spans="1:21">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t="str">
        <f t="shared" si="2"/>
        <v>Mildur grænmetiskarrýréttur</v>
      </c>
      <c r="T164">
        <f>IF($B164="","",$C164*IFERROR(INDEX(Vöruskrá!$R:$R,MATCH($B164,Vöruskrá!$B:$B,0)),0))</f>
        <v>760000</v>
      </c>
      <c r="U164" t="str">
        <f ca="1">IF($A164="","",IFERROR(SUMIFS($T:$T,$S:$S,$A164)/SUMIFS($C:$C,$S:$S,$A164),""))</f>
        <v/>
      </c>
    </row>
    <row r="165" spans="1:21"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t="str">
        <f t="shared" si="2"/>
        <v>Kjúklingur tikka masala "kennaraútgáfa"</v>
      </c>
      <c r="T165" t="str">
        <f>IF($B165="","",$C165*IFERROR(INDEX(Vöruskrá!$R:$R,MATCH($B165,Vöruskrá!$B:$B,0)),0))</f>
        <v/>
      </c>
      <c r="U165">
        <f ca="1">IF($A165="","",IFERROR(SUMIFS($T:$T,$S:$S,$A165)/SUMIFS($C:$C,$S:$S,$A165),""))</f>
        <v>836.65200000000004</v>
      </c>
    </row>
    <row r="166" spans="1:21">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t="str">
        <f t="shared" si="2"/>
        <v>Kjúklingur tikka masala "kennaraútgáfa"</v>
      </c>
      <c r="T166">
        <f>IF($B166="","",$C166*IFERROR(INDEX(Vöruskrá!$R:$R,MATCH($B166,Vöruskrá!$B:$B,0)),0))</f>
        <v>58630000</v>
      </c>
      <c r="U166" t="str">
        <f ca="1">IF($A166="","",IFERROR(SUMIFS($T:$T,$S:$S,$A166)/SUMIFS($C:$C,$S:$S,$A166),""))</f>
        <v/>
      </c>
    </row>
    <row r="167" spans="1:21"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t="str">
        <f t="shared" si="2"/>
        <v>Kjúklingur tikka masala "kennaraútgáfa"</v>
      </c>
      <c r="T167">
        <f>IF($B167="","",$C167*IFERROR(INDEX(Vöruskrá!$R:$R,MATCH($B167,Vöruskrá!$B:$B,0)),0))</f>
        <v>12000000</v>
      </c>
      <c r="U167" t="str">
        <f ca="1">IF($A167="","",IFERROR(SUMIFS($T:$T,$S:$S,$A167)/SUMIFS($C:$C,$S:$S,$A167),""))</f>
        <v/>
      </c>
    </row>
    <row r="168" spans="1:21">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t="str">
        <f t="shared" si="2"/>
        <v>Kjúklingur tikka masala "kennaraútgáfa"</v>
      </c>
      <c r="T168">
        <f>IF($B168="","",$C168*IFERROR(INDEX(Vöruskrá!$R:$R,MATCH($B168,Vöruskrá!$B:$B,0)),0))</f>
        <v>3600000</v>
      </c>
      <c r="U168" t="str">
        <f ca="1">IF($A168="","",IFERROR(SUMIFS($T:$T,$S:$S,$A168)/SUMIFS($C:$C,$S:$S,$A168),""))</f>
        <v/>
      </c>
    </row>
    <row r="169" spans="1:21">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t="str">
        <f t="shared" si="2"/>
        <v>Kjúklingur tikka masala "kennaraútgáfa"</v>
      </c>
      <c r="T169">
        <f>IF($B169="","",$C169*IFERROR(INDEX(Vöruskrá!$R:$R,MATCH($B169,Vöruskrá!$B:$B,0)),0))</f>
        <v>4690000</v>
      </c>
      <c r="U169" t="str">
        <f ca="1">IF($A169="","",IFERROR(SUMIFS($T:$T,$S:$S,$A169)/SUMIFS($C:$C,$S:$S,$A169),""))</f>
        <v/>
      </c>
    </row>
    <row r="170" spans="1:21">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t="str">
        <f t="shared" si="2"/>
        <v>Kjúklingur tikka masala "kennaraútgáfa"</v>
      </c>
      <c r="T170">
        <f>IF($B170="","",$C170*IFERROR(INDEX(Vöruskrá!$R:$R,MATCH($B170,Vöruskrá!$B:$B,0)),0))</f>
        <v>900000</v>
      </c>
      <c r="U170" t="str">
        <f ca="1">IF($A170="","",IFERROR(SUMIFS($T:$T,$S:$S,$A170)/SUMIFS($C:$C,$S:$S,$A170),""))</f>
        <v/>
      </c>
    </row>
    <row r="171" spans="1:21">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t="str">
        <f t="shared" si="2"/>
        <v>Kjúklingur tikka masala "kennaraútgáfa"</v>
      </c>
      <c r="T171">
        <f>IF($B171="","",$C171*IFERROR(INDEX(Vöruskrá!$R:$R,MATCH($B171,Vöruskrá!$B:$B,0)),0))</f>
        <v>1725200</v>
      </c>
      <c r="U171" t="str">
        <f ca="1">IF($A171="","",IFERROR(SUMIFS($T:$T,$S:$S,$A171)/SUMIFS($C:$C,$S:$S,$A171),""))</f>
        <v/>
      </c>
    </row>
    <row r="172" spans="1:21">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t="str">
        <f t="shared" si="2"/>
        <v>Kjúklingur tikka masala "kennaraútgáfa"</v>
      </c>
      <c r="T172">
        <f>IF($B172="","",$C172*IFERROR(INDEX(Vöruskrá!$R:$R,MATCH($B172,Vöruskrá!$B:$B,0)),0))</f>
        <v>1200000</v>
      </c>
      <c r="U172" t="str">
        <f ca="1">IF($A172="","",IFERROR(SUMIFS($T:$T,$S:$S,$A172)/SUMIFS($C:$C,$S:$S,$A172),""))</f>
        <v/>
      </c>
    </row>
    <row r="173" spans="1:21">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t="str">
        <f t="shared" si="2"/>
        <v>Kjúklingur tikka masala "kennaraútgáfa"</v>
      </c>
      <c r="T173">
        <f>IF($B173="","",$C173*IFERROR(INDEX(Vöruskrá!$R:$R,MATCH($B173,Vöruskrá!$B:$B,0)),0))</f>
        <v>920000</v>
      </c>
      <c r="U173" t="str">
        <f ca="1">IF($A173="","",IFERROR(SUMIFS($T:$T,$S:$S,$A173)/SUMIFS($C:$C,$S:$S,$A173),""))</f>
        <v/>
      </c>
    </row>
    <row r="174" spans="1:21"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t="str">
        <f t="shared" si="2"/>
        <v>Hakksósa með nautahakki (fyrir spaghetti)</v>
      </c>
      <c r="T174" t="str">
        <f>IF($B174="","",$C174*IFERROR(INDEX(Vöruskrá!$R:$R,MATCH($B174,Vöruskrá!$B:$B,0)),0))</f>
        <v/>
      </c>
      <c r="U174">
        <f ca="1">IF($A174="","",IFERROR(SUMIFS($T:$T,$S:$S,$A174)/SUMIFS($C:$C,$S:$S,$A174),""))</f>
        <v>823.78279999999995</v>
      </c>
    </row>
    <row r="175" spans="1:21">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t="str">
        <f t="shared" si="2"/>
        <v>Hakksósa með nautahakki (fyrir spaghetti)</v>
      </c>
      <c r="T175">
        <f>IF($B175="","",$C175*IFERROR(INDEX(Vöruskrá!$R:$R,MATCH($B175,Vöruskrá!$B:$B,0)),0))</f>
        <v>58500000</v>
      </c>
      <c r="U175" t="str">
        <f ca="1">IF($A175="","",IFERROR(SUMIFS($T:$T,$S:$S,$A175)/SUMIFS($C:$C,$S:$S,$A175),""))</f>
        <v/>
      </c>
    </row>
    <row r="176" spans="1:21">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t="str">
        <f t="shared" si="2"/>
        <v>Hakksósa með nautahakki (fyrir spaghetti)</v>
      </c>
      <c r="T176">
        <f>IF($B176="","",$C176*IFERROR(INDEX(Vöruskrá!$R:$R,MATCH($B176,Vöruskrá!$B:$B,0)),0))</f>
        <v>10452000</v>
      </c>
      <c r="U176" t="str">
        <f ca="1">IF($A176="","",IFERROR(SUMIFS($T:$T,$S:$S,$A176)/SUMIFS($C:$C,$S:$S,$A176),""))</f>
        <v/>
      </c>
    </row>
    <row r="177" spans="1:21">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t="str">
        <f t="shared" si="2"/>
        <v>Hakksósa með nautahakki (fyrir spaghetti)</v>
      </c>
      <c r="T177">
        <f>IF($B177="","",$C177*IFERROR(INDEX(Vöruskrá!$R:$R,MATCH($B177,Vöruskrá!$B:$B,0)),0))</f>
        <v>3510000</v>
      </c>
      <c r="U177" t="str">
        <f ca="1">IF($A177="","",IFERROR(SUMIFS($T:$T,$S:$S,$A177)/SUMIFS($C:$C,$S:$S,$A177),""))</f>
        <v/>
      </c>
    </row>
    <row r="178" spans="1:21">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t="str">
        <f t="shared" si="2"/>
        <v>Hakksósa með nautahakki (fyrir spaghetti)</v>
      </c>
      <c r="T178">
        <f>IF($B178="","",$C178*IFERROR(INDEX(Vöruskrá!$R:$R,MATCH($B178,Vöruskrá!$B:$B,0)),0))</f>
        <v>1625000</v>
      </c>
      <c r="U178" t="str">
        <f ca="1">IF($A178="","",IFERROR(SUMIFS($T:$T,$S:$S,$A178)/SUMIFS($C:$C,$S:$S,$A178),""))</f>
        <v/>
      </c>
    </row>
    <row r="179" spans="1:21">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t="str">
        <f t="shared" si="2"/>
        <v>Hakksósa með nautahakki (fyrir spaghetti)</v>
      </c>
      <c r="T179">
        <f>IF($B179="","",$C179*IFERROR(INDEX(Vöruskrá!$R:$R,MATCH($B179,Vöruskrá!$B:$B,0)),0))</f>
        <v>975000</v>
      </c>
      <c r="U179" t="str">
        <f ca="1">IF($A179="","",IFERROR(SUMIFS($T:$T,$S:$S,$A179)/SUMIFS($C:$C,$S:$S,$A179),""))</f>
        <v/>
      </c>
    </row>
    <row r="180" spans="1:21">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t="str">
        <f t="shared" si="2"/>
        <v>Hakksósa með nautahakki (fyrir spaghetti)</v>
      </c>
      <c r="T180">
        <f>IF($B180="","",$C180*IFERROR(INDEX(Vöruskrá!$R:$R,MATCH($B180,Vöruskrá!$B:$B,0)),0))</f>
        <v>975000</v>
      </c>
      <c r="U180" t="str">
        <f ca="1">IF($A180="","",IFERROR(SUMIFS($T:$T,$S:$S,$A180)/SUMIFS($C:$C,$S:$S,$A180),""))</f>
        <v/>
      </c>
    </row>
    <row r="181" spans="1:21">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t="str">
        <f t="shared" si="2"/>
        <v>Hakksósa með nautahakki (fyrir spaghetti)</v>
      </c>
      <c r="T181">
        <f>IF($B181="","",$C181*IFERROR(INDEX(Vöruskrá!$R:$R,MATCH($B181,Vöruskrá!$B:$B,0)),0))</f>
        <v>1281280</v>
      </c>
      <c r="U181" t="str">
        <f ca="1">IF($A181="","",IFERROR(SUMIFS($T:$T,$S:$S,$A181)/SUMIFS($C:$C,$S:$S,$A181),""))</f>
        <v/>
      </c>
    </row>
    <row r="182" spans="1:21">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t="str">
        <f t="shared" si="2"/>
        <v>Hakksósa með nautahakki (fyrir spaghetti)</v>
      </c>
      <c r="T182">
        <f>IF($B182="","",$C182*IFERROR(INDEX(Vöruskrá!$R:$R,MATCH($B182,Vöruskrá!$B:$B,0)),0))</f>
        <v>455000</v>
      </c>
      <c r="U182" t="str">
        <f ca="1">IF($A182="","",IFERROR(SUMIFS($T:$T,$S:$S,$A182)/SUMIFS($C:$C,$S:$S,$A182),""))</f>
        <v/>
      </c>
    </row>
    <row r="183" spans="1:21">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t="str">
        <f t="shared" si="2"/>
        <v>Hakksósa með nautahakki (fyrir spaghetti)</v>
      </c>
      <c r="T183">
        <f>IF($B183="","",$C183*IFERROR(INDEX(Vöruskrá!$R:$R,MATCH($B183,Vöruskrá!$B:$B,0)),0))</f>
        <v>2340000</v>
      </c>
      <c r="U183" t="str">
        <f ca="1">IF($A183="","",IFERROR(SUMIFS($T:$T,$S:$S,$A183)/SUMIFS($C:$C,$S:$S,$A183),""))</f>
        <v/>
      </c>
    </row>
    <row r="184" spans="1:21">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t="str">
        <f t="shared" si="2"/>
        <v>Hakksósa með nautahakki (fyrir spaghetti)</v>
      </c>
      <c r="T184">
        <f>IF($B184="","",$C184*IFERROR(INDEX(Vöruskrá!$R:$R,MATCH($B184,Vöruskrá!$B:$B,0)),0))</f>
        <v>136500</v>
      </c>
      <c r="U184" t="str">
        <f ca="1">IF($A184="","",IFERROR(SUMIFS($T:$T,$S:$S,$A184)/SUMIFS($C:$C,$S:$S,$A184),""))</f>
        <v/>
      </c>
    </row>
    <row r="185" spans="1:21">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t="str">
        <f t="shared" si="2"/>
        <v>Hakksósa með nautahakki (fyrir spaghetti)</v>
      </c>
      <c r="T185">
        <f>IF($B185="","",$C185*IFERROR(INDEX(Vöruskrá!$R:$R,MATCH($B185,Vöruskrá!$B:$B,0)),0))</f>
        <v>2128500</v>
      </c>
      <c r="U185" t="str">
        <f ca="1">IF($A185="","",IFERROR(SUMIFS($T:$T,$S:$S,$A185)/SUMIFS($C:$C,$S:$S,$A185),""))</f>
        <v/>
      </c>
    </row>
    <row r="186" spans="1:21"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t="str">
        <f t="shared" si="2"/>
        <v>Hægeldað nautakjöt með rauðvínsósu og gljáðum gulrótum</v>
      </c>
      <c r="T186" t="str">
        <f>IF($B186="","",$C186*IFERROR(INDEX(Vöruskrá!$R:$R,MATCH($B186,Vöruskrá!$B:$B,0)),0))</f>
        <v/>
      </c>
      <c r="U186">
        <f ca="1">IF($A186="","",IFERROR(SUMIFS($T:$T,$S:$S,$A186)/SUMIFS($C:$C,$S:$S,$A186),""))</f>
        <v>1525.7049</v>
      </c>
    </row>
    <row r="187" spans="1:21">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t="str">
        <f t="shared" si="2"/>
        <v>Hægeldað nautakjöt með rauðvínsósu og gljáðum gulrótum</v>
      </c>
      <c r="T187">
        <f>IF($B187="","",$C187*IFERROR(INDEX(Vöruskrá!$R:$R,MATCH($B187,Vöruskrá!$B:$B,0)),0))</f>
        <v>135430000</v>
      </c>
      <c r="U187" t="str">
        <f ca="1">IF($A187="","",IFERROR(SUMIFS($T:$T,$S:$S,$A187)/SUMIFS($C:$C,$S:$S,$A187),""))</f>
        <v/>
      </c>
    </row>
    <row r="188" spans="1:21">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t="str">
        <f t="shared" si="2"/>
        <v>Hægeldað nautakjöt með rauðvínsósu og gljáðum gulrótum</v>
      </c>
      <c r="T188">
        <f>IF($B188="","",$C188*IFERROR(INDEX(Vöruskrá!$R:$R,MATCH($B188,Vöruskrá!$B:$B,0)),0))</f>
        <v>3325000</v>
      </c>
      <c r="U188" t="str">
        <f ca="1">IF($A188="","",IFERROR(SUMIFS($T:$T,$S:$S,$A188)/SUMIFS($C:$C,$S:$S,$A188),""))</f>
        <v/>
      </c>
    </row>
    <row r="189" spans="1:21">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t="str">
        <f t="shared" si="2"/>
        <v>Hægeldað nautakjöt með rauðvínsósu og gljáðum gulrótum</v>
      </c>
      <c r="T189">
        <f>IF($B189="","",$C189*IFERROR(INDEX(Vöruskrá!$R:$R,MATCH($B189,Vöruskrá!$B:$B,0)),0))</f>
        <v>1325000</v>
      </c>
      <c r="U189" t="str">
        <f ca="1">IF($A189="","",IFERROR(SUMIFS($T:$T,$S:$S,$A189)/SUMIFS($C:$C,$S:$S,$A189),""))</f>
        <v/>
      </c>
    </row>
    <row r="190" spans="1:21">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t="str">
        <f t="shared" si="2"/>
        <v>Hægeldað nautakjöt með rauðvínsósu og gljáðum gulrótum</v>
      </c>
      <c r="T190">
        <f>IF($B190="","",$C190*IFERROR(INDEX(Vöruskrá!$R:$R,MATCH($B190,Vöruskrá!$B:$B,0)),0))</f>
        <v>1200000</v>
      </c>
      <c r="U190" t="str">
        <f ca="1">IF($A190="","",IFERROR(SUMIFS($T:$T,$S:$S,$A190)/SUMIFS($C:$C,$S:$S,$A190),""))</f>
        <v/>
      </c>
    </row>
    <row r="191" spans="1:21">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t="str">
        <f t="shared" si="2"/>
        <v>Hægeldað nautakjöt með rauðvínsósu og gljáðum gulrótum</v>
      </c>
      <c r="T191">
        <f>IF($B191="","",$C191*IFERROR(INDEX(Vöruskrá!$R:$R,MATCH($B191,Vöruskrá!$B:$B,0)),0))</f>
        <v>900000</v>
      </c>
      <c r="U191" t="str">
        <f ca="1">IF($A191="","",IFERROR(SUMIFS($T:$T,$S:$S,$A191)/SUMIFS($C:$C,$S:$S,$A191),""))</f>
        <v/>
      </c>
    </row>
    <row r="192" spans="1:21">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t="str">
        <f t="shared" si="2"/>
        <v>Hægeldað nautakjöt með rauðvínsósu og gljáðum gulrótum</v>
      </c>
      <c r="T192">
        <f>IF($B192="","",$C192*IFERROR(INDEX(Vöruskrá!$R:$R,MATCH($B192,Vöruskrá!$B:$B,0)),0))</f>
        <v>428000</v>
      </c>
      <c r="U192" t="str">
        <f ca="1">IF($A192="","",IFERROR(SUMIFS($T:$T,$S:$S,$A192)/SUMIFS($C:$C,$S:$S,$A192),""))</f>
        <v/>
      </c>
    </row>
    <row r="193" spans="1:21">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t="str">
        <f t="shared" si="2"/>
        <v>Hægeldað nautakjöt með rauðvínsósu og gljáðum gulrótum</v>
      </c>
      <c r="T193">
        <f>IF($B193="","",$C193*IFERROR(INDEX(Vöruskrá!$R:$R,MATCH($B193,Vöruskrá!$B:$B,0)),0))</f>
        <v>402000</v>
      </c>
      <c r="U193" t="str">
        <f ca="1">IF($A193="","",IFERROR(SUMIFS($T:$T,$S:$S,$A193)/SUMIFS($C:$C,$S:$S,$A193),""))</f>
        <v/>
      </c>
    </row>
    <row r="194" spans="1:21">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t="str">
        <f t="shared" si="2"/>
        <v>Hægeldað nautakjöt með rauðvínsósu og gljáðum gulrótum</v>
      </c>
      <c r="T194">
        <f>IF($B194="","",$C194*IFERROR(INDEX(Vöruskrá!$R:$R,MATCH($B194,Vöruskrá!$B:$B,0)),0))</f>
        <v>3059000</v>
      </c>
      <c r="U194" t="str">
        <f ca="1">IF($A194="","",IFERROR(SUMIFS($T:$T,$S:$S,$A194)/SUMIFS($C:$C,$S:$S,$A194),""))</f>
        <v/>
      </c>
    </row>
    <row r="195" spans="1:21">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t="str">
        <f t="shared" si="2"/>
        <v>Hægeldað nautakjöt með rauðvínsósu og gljáðum gulrótum</v>
      </c>
      <c r="T195">
        <f>IF($B195="","",$C195*IFERROR(INDEX(Vöruskrá!$R:$R,MATCH($B195,Vöruskrá!$B:$B,0)),0))</f>
        <v>479640</v>
      </c>
      <c r="U195" t="str">
        <f ca="1">IF($A195="","",IFERROR(SUMIFS($T:$T,$S:$S,$A195)/SUMIFS($C:$C,$S:$S,$A195),""))</f>
        <v/>
      </c>
    </row>
    <row r="196" spans="1:21">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t="str">
        <f t="shared" ref="S196:S259" si="3">IF($A196="",S195,$A196)</f>
        <v>Hægeldað nautakjöt með rauðvínsósu og gljáðum gulrótum</v>
      </c>
      <c r="T196">
        <f>IF($B196="","",$C196*IFERROR(INDEX(Vöruskrá!$R:$R,MATCH($B196,Vöruskrá!$B:$B,0)),0))</f>
        <v>512850</v>
      </c>
      <c r="U196" t="str">
        <f ca="1">IF($A196="","",IFERROR(SUMIFS($T:$T,$S:$S,$A196)/SUMIFS($C:$C,$S:$S,$A196),""))</f>
        <v/>
      </c>
    </row>
    <row r="197" spans="1:21">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t="str">
        <f t="shared" si="3"/>
        <v>Hægeldað nautakjöt með rauðvínsósu og gljáðum gulrótum</v>
      </c>
      <c r="T197">
        <f>IF($B197="","",$C197*IFERROR(INDEX(Vöruskrá!$R:$R,MATCH($B197,Vöruskrá!$B:$B,0)),0))</f>
        <v>560000</v>
      </c>
      <c r="U197" t="str">
        <f ca="1">IF($A197="","",IFERROR(SUMIFS($T:$T,$S:$S,$A197)/SUMIFS($C:$C,$S:$S,$A197),""))</f>
        <v/>
      </c>
    </row>
    <row r="198" spans="1:21">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t="str">
        <f t="shared" si="3"/>
        <v>Hægeldað nautakjöt með rauðvínsósu og gljáðum gulrótum</v>
      </c>
      <c r="T198">
        <f>IF($B198="","",$C198*IFERROR(INDEX(Vöruskrá!$R:$R,MATCH($B198,Vöruskrá!$B:$B,0)),0))</f>
        <v>2280000</v>
      </c>
      <c r="U198" t="str">
        <f ca="1">IF($A198="","",IFERROR(SUMIFS($T:$T,$S:$S,$A198)/SUMIFS($C:$C,$S:$S,$A198),""))</f>
        <v/>
      </c>
    </row>
    <row r="199" spans="1:21">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t="str">
        <f t="shared" si="3"/>
        <v>Hægeldað nautakjöt með rauðvínsósu og gljáðum gulrótum</v>
      </c>
      <c r="T199">
        <f>IF($B199="","",$C199*IFERROR(INDEX(Vöruskrá!$R:$R,MATCH($B199,Vöruskrá!$B:$B,0)),0))</f>
        <v>2669000</v>
      </c>
      <c r="U199" t="str">
        <f ca="1">IF($A199="","",IFERROR(SUMIFS($T:$T,$S:$S,$A199)/SUMIFS($C:$C,$S:$S,$A199),""))</f>
        <v/>
      </c>
    </row>
    <row r="200" spans="1:21"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t="str">
        <f t="shared" si="3"/>
        <v>Þorskur með kryddjurtahjúp og hvítvínsósu</v>
      </c>
      <c r="T200" t="str">
        <f>IF($B200="","",$C200*IFERROR(INDEX(Vöruskrá!$R:$R,MATCH($B200,Vöruskrá!$B:$B,0)),0))</f>
        <v/>
      </c>
      <c r="U200">
        <f ca="1">IF($A200="","",IFERROR(SUMIFS($T:$T,$S:$S,$A200)/SUMIFS($C:$C,$S:$S,$A200),""))</f>
        <v>1251.6222</v>
      </c>
    </row>
    <row r="201" spans="1:21">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t="str">
        <f t="shared" si="3"/>
        <v>Þorskur með kryddjurtahjúp og hvítvínsósu</v>
      </c>
      <c r="T201">
        <f>IF($B201="","",$C201*IFERROR(INDEX(Vöruskrá!$R:$R,MATCH($B201,Vöruskrá!$B:$B,0)),0))</f>
        <v>95000000</v>
      </c>
      <c r="U201" t="str">
        <f ca="1">IF($A201="","",IFERROR(SUMIFS($T:$T,$S:$S,$A201)/SUMIFS($C:$C,$S:$S,$A201),""))</f>
        <v/>
      </c>
    </row>
    <row r="202" spans="1:21">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t="str">
        <f t="shared" si="3"/>
        <v>Þorskur með kryddjurtahjúp og hvítvínsósu</v>
      </c>
      <c r="T202">
        <f>IF($B202="","",$C202*IFERROR(INDEX(Vöruskrá!$R:$R,MATCH($B202,Vöruskrá!$B:$B,0)),0))</f>
        <v>9000000</v>
      </c>
      <c r="U202" t="str">
        <f ca="1">IF($A202="","",IFERROR(SUMIFS($T:$T,$S:$S,$A202)/SUMIFS($C:$C,$S:$S,$A202),""))</f>
        <v/>
      </c>
    </row>
    <row r="203" spans="1:21">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t="str">
        <f t="shared" si="3"/>
        <v>Þorskur með kryddjurtahjúp og hvítvínsósu</v>
      </c>
      <c r="T203">
        <f>IF($B203="","",$C203*IFERROR(INDEX(Vöruskrá!$R:$R,MATCH($B203,Vöruskrá!$B:$B,0)),0))</f>
        <v>5750000</v>
      </c>
      <c r="U203" t="str">
        <f ca="1">IF($A203="","",IFERROR(SUMIFS($T:$T,$S:$S,$A203)/SUMIFS($C:$C,$S:$S,$A203),""))</f>
        <v/>
      </c>
    </row>
    <row r="204" spans="1:21">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t="str">
        <f t="shared" si="3"/>
        <v>Þorskur með kryddjurtahjúp og hvítvínsósu</v>
      </c>
      <c r="T204">
        <f>IF($B204="","",$C204*IFERROR(INDEX(Vöruskrá!$R:$R,MATCH($B204,Vöruskrá!$B:$B,0)),0))</f>
        <v>750000</v>
      </c>
      <c r="U204" t="str">
        <f ca="1">IF($A204="","",IFERROR(SUMIFS($T:$T,$S:$S,$A204)/SUMIFS($C:$C,$S:$S,$A204),""))</f>
        <v/>
      </c>
    </row>
    <row r="205" spans="1:21">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t="str">
        <f t="shared" si="3"/>
        <v>Þorskur með kryddjurtahjúp og hvítvínsósu</v>
      </c>
      <c r="T205">
        <f>IF($B205="","",$C205*IFERROR(INDEX(Vöruskrá!$R:$R,MATCH($B205,Vöruskrá!$B:$B,0)),0))</f>
        <v>378000</v>
      </c>
      <c r="U205" t="str">
        <f ca="1">IF($A205="","",IFERROR(SUMIFS($T:$T,$S:$S,$A205)/SUMIFS($C:$C,$S:$S,$A205),""))</f>
        <v/>
      </c>
    </row>
    <row r="206" spans="1:21">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t="str">
        <f t="shared" si="3"/>
        <v>Þorskur með kryddjurtahjúp og hvítvínsósu</v>
      </c>
      <c r="T206">
        <f>IF($B206="","",$C206*IFERROR(INDEX(Vöruskrá!$R:$R,MATCH($B206,Vöruskrá!$B:$B,0)),0))</f>
        <v>390000</v>
      </c>
      <c r="U206" t="str">
        <f ca="1">IF($A206="","",IFERROR(SUMIFS($T:$T,$S:$S,$A206)/SUMIFS($C:$C,$S:$S,$A206),""))</f>
        <v/>
      </c>
    </row>
    <row r="207" spans="1:21">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t="str">
        <f t="shared" si="3"/>
        <v>Þorskur með kryddjurtahjúp og hvítvínsósu</v>
      </c>
      <c r="T207">
        <f>IF($B207="","",$C207*IFERROR(INDEX(Vöruskrá!$R:$R,MATCH($B207,Vöruskrá!$B:$B,0)),0))</f>
        <v>411120</v>
      </c>
      <c r="U207" t="str">
        <f ca="1">IF($A207="","",IFERROR(SUMIFS($T:$T,$S:$S,$A207)/SUMIFS($C:$C,$S:$S,$A207),""))</f>
        <v/>
      </c>
    </row>
    <row r="208" spans="1:21">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t="str">
        <f t="shared" si="3"/>
        <v>Þorskur með kryddjurtahjúp og hvítvínsósu</v>
      </c>
      <c r="T208">
        <f>IF($B208="","",$C208*IFERROR(INDEX(Vöruskrá!$R:$R,MATCH($B208,Vöruskrá!$B:$B,0)),0))</f>
        <v>400000</v>
      </c>
      <c r="U208" t="str">
        <f ca="1">IF($A208="","",IFERROR(SUMIFS($T:$T,$S:$S,$A208)/SUMIFS($C:$C,$S:$S,$A208),""))</f>
        <v/>
      </c>
    </row>
    <row r="209" spans="1:21">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t="str">
        <f t="shared" si="3"/>
        <v>Þorskur með kryddjurtahjúp og hvítvínsósu</v>
      </c>
      <c r="T209">
        <f>IF($B209="","",$C209*IFERROR(INDEX(Vöruskrá!$R:$R,MATCH($B209,Vöruskrá!$B:$B,0)),0))</f>
        <v>6000000</v>
      </c>
      <c r="U209" t="str">
        <f ca="1">IF($A209="","",IFERROR(SUMIFS($T:$T,$S:$S,$A209)/SUMIFS($C:$C,$S:$S,$A209),""))</f>
        <v/>
      </c>
    </row>
    <row r="210" spans="1:21">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t="str">
        <f t="shared" si="3"/>
        <v>Þorskur með kryddjurtahjúp og hvítvínsósu</v>
      </c>
      <c r="T210">
        <f>IF($B210="","",$C210*IFERROR(INDEX(Vöruskrá!$R:$R,MATCH($B210,Vöruskrá!$B:$B,0)),0))</f>
        <v>1562500</v>
      </c>
      <c r="U210" t="str">
        <f ca="1">IF($A210="","",IFERROR(SUMIFS($T:$T,$S:$S,$A210)/SUMIFS($C:$C,$S:$S,$A210),""))</f>
        <v/>
      </c>
    </row>
    <row r="211" spans="1:21">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t="str">
        <f t="shared" si="3"/>
        <v>Þorskur með kryddjurtahjúp og hvítvínsósu</v>
      </c>
      <c r="T211">
        <f>IF($B211="","",$C211*IFERROR(INDEX(Vöruskrá!$R:$R,MATCH($B211,Vöruskrá!$B:$B,0)),0))</f>
        <v>625000</v>
      </c>
      <c r="U211" t="str">
        <f ca="1">IF($A211="","",IFERROR(SUMIFS($T:$T,$S:$S,$A211)/SUMIFS($C:$C,$S:$S,$A211),""))</f>
        <v/>
      </c>
    </row>
    <row r="212" spans="1:21">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t="str">
        <f t="shared" si="3"/>
        <v>Þorskur með kryddjurtahjúp og hvítvínsósu</v>
      </c>
      <c r="T212">
        <f>IF($B212="","",$C212*IFERROR(INDEX(Vöruskrá!$R:$R,MATCH($B212,Vöruskrá!$B:$B,0)),0))</f>
        <v>570000</v>
      </c>
      <c r="U212" t="str">
        <f ca="1">IF($A212="","",IFERROR(SUMIFS($T:$T,$S:$S,$A212)/SUMIFS($C:$C,$S:$S,$A212),""))</f>
        <v/>
      </c>
    </row>
    <row r="213" spans="1:21">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t="str">
        <f t="shared" si="3"/>
        <v>Þorskur með kryddjurtahjúp og hvítvínsósu</v>
      </c>
      <c r="T213">
        <f>IF($B213="","",$C213*IFERROR(INDEX(Vöruskrá!$R:$R,MATCH($B213,Vöruskrá!$B:$B,0)),0))</f>
        <v>1890000</v>
      </c>
      <c r="U213" t="str">
        <f ca="1">IF($A213="","",IFERROR(SUMIFS($T:$T,$S:$S,$A213)/SUMIFS($C:$C,$S:$S,$A213),""))</f>
        <v/>
      </c>
    </row>
    <row r="214" spans="1:21">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t="str">
        <f t="shared" si="3"/>
        <v>Þorskur með kryddjurtahjúp og hvítvínsósu</v>
      </c>
      <c r="T214">
        <f>IF($B214="","",$C214*IFERROR(INDEX(Vöruskrá!$R:$R,MATCH($B214,Vöruskrá!$B:$B,0)),0))</f>
        <v>420000</v>
      </c>
      <c r="U214" t="str">
        <f ca="1">IF($A214="","",IFERROR(SUMIFS($T:$T,$S:$S,$A214)/SUMIFS($C:$C,$S:$S,$A214),""))</f>
        <v/>
      </c>
    </row>
    <row r="215" spans="1:21">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t="str">
        <f t="shared" si="3"/>
        <v>Þorskur með kryddjurtahjúp og hvítvínsósu</v>
      </c>
      <c r="T215">
        <f>IF($B215="","",$C215*IFERROR(INDEX(Vöruskrá!$R:$R,MATCH($B215,Vöruskrá!$B:$B,0)),0))</f>
        <v>742600</v>
      </c>
      <c r="U215" t="str">
        <f ca="1">IF($A215="","",IFERROR(SUMIFS($T:$T,$S:$S,$A215)/SUMIFS($C:$C,$S:$S,$A215),""))</f>
        <v/>
      </c>
    </row>
    <row r="216" spans="1:21">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t="str">
        <f t="shared" si="3"/>
        <v>Þorskur með kryddjurtahjúp og hvítvínsósu</v>
      </c>
      <c r="T216">
        <f>IF($B216="","",$C216*IFERROR(INDEX(Vöruskrá!$R:$R,MATCH($B216,Vöruskrá!$B:$B,0)),0))</f>
        <v>1273000</v>
      </c>
      <c r="U216" t="str">
        <f ca="1">IF($A216="","",IFERROR(SUMIFS($T:$T,$S:$S,$A216)/SUMIFS($C:$C,$S:$S,$A216),""))</f>
        <v/>
      </c>
    </row>
    <row r="217" spans="1:21"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t="str">
        <f t="shared" si="3"/>
        <v>Grillaður kjúklingur með chimichurri</v>
      </c>
      <c r="T217" t="str">
        <f>IF($B217="","",$C217*IFERROR(INDEX(Vöruskrá!$R:$R,MATCH($B217,Vöruskrá!$B:$B,0)),0))</f>
        <v/>
      </c>
      <c r="U217">
        <f ca="1">IF($A217="","",IFERROR(SUMIFS($T:$T,$S:$S,$A217)/SUMIFS($C:$C,$S:$S,$A217),""))</f>
        <v>2395.8679999999999</v>
      </c>
    </row>
    <row r="218" spans="1:21">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t="str">
        <f t="shared" si="3"/>
        <v>Grillaður kjúklingur með chimichurri</v>
      </c>
      <c r="T218">
        <f>IF($B218="","",$C218*IFERROR(INDEX(Vöruskrá!$R:$R,MATCH($B218,Vöruskrá!$B:$B,0)),0))</f>
        <v>225000000</v>
      </c>
      <c r="U218" t="str">
        <f ca="1">IF($A218="","",IFERROR(SUMIFS($T:$T,$S:$S,$A218)/SUMIFS($C:$C,$S:$S,$A218),""))</f>
        <v/>
      </c>
    </row>
    <row r="219" spans="1:21">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t="str">
        <f t="shared" si="3"/>
        <v>Grillaður kjúklingur með chimichurri</v>
      </c>
      <c r="T219">
        <f>IF($B219="","",$C219*IFERROR(INDEX(Vöruskrá!$R:$R,MATCH($B219,Vöruskrá!$B:$B,0)),0))</f>
        <v>1600000</v>
      </c>
      <c r="U219" t="str">
        <f ca="1">IF($A219="","",IFERROR(SUMIFS($T:$T,$S:$S,$A219)/SUMIFS($C:$C,$S:$S,$A219),""))</f>
        <v/>
      </c>
    </row>
    <row r="220" spans="1:21">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t="str">
        <f t="shared" si="3"/>
        <v>Grillaður kjúklingur með chimichurri</v>
      </c>
      <c r="T220">
        <f>IF($B220="","",$C220*IFERROR(INDEX(Vöruskrá!$R:$R,MATCH($B220,Vöruskrá!$B:$B,0)),0))</f>
        <v>1950000</v>
      </c>
      <c r="U220" t="str">
        <f ca="1">IF($A220="","",IFERROR(SUMIFS($T:$T,$S:$S,$A220)/SUMIFS($C:$C,$S:$S,$A220),""))</f>
        <v/>
      </c>
    </row>
    <row r="221" spans="1:21">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t="str">
        <f t="shared" si="3"/>
        <v>Grillaður kjúklingur með chimichurri</v>
      </c>
      <c r="T221">
        <f>IF($B221="","",$C221*IFERROR(INDEX(Vöruskrá!$R:$R,MATCH($B221,Vöruskrá!$B:$B,0)),0))</f>
        <v>1500000</v>
      </c>
      <c r="U221" t="str">
        <f ca="1">IF($A221="","",IFERROR(SUMIFS($T:$T,$S:$S,$A221)/SUMIFS($C:$C,$S:$S,$A221),""))</f>
        <v/>
      </c>
    </row>
    <row r="222" spans="1:21">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t="str">
        <f t="shared" si="3"/>
        <v>Grillaður kjúklingur með chimichurri</v>
      </c>
      <c r="T222">
        <f>IF($B222="","",$C222*IFERROR(INDEX(Vöruskrá!$R:$R,MATCH($B222,Vöruskrá!$B:$B,0)),0))</f>
        <v>2956800</v>
      </c>
      <c r="U222" t="str">
        <f ca="1">IF($A222="","",IFERROR(SUMIFS($T:$T,$S:$S,$A222)/SUMIFS($C:$C,$S:$S,$A222),""))</f>
        <v/>
      </c>
    </row>
    <row r="223" spans="1:21">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t="str">
        <f t="shared" si="3"/>
        <v>Grillaður kjúklingur með chimichurri</v>
      </c>
      <c r="T223">
        <f>IF($B223="","",$C223*IFERROR(INDEX(Vöruskrá!$R:$R,MATCH($B223,Vöruskrá!$B:$B,0)),0))</f>
        <v>960000</v>
      </c>
      <c r="U223" t="str">
        <f ca="1">IF($A223="","",IFERROR(SUMIFS($T:$T,$S:$S,$A223)/SUMIFS($C:$C,$S:$S,$A223),""))</f>
        <v/>
      </c>
    </row>
    <row r="224" spans="1:21">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t="str">
        <f t="shared" si="3"/>
        <v>Grillaður kjúklingur með chimichurri</v>
      </c>
      <c r="T224">
        <f>IF($B224="","",$C224*IFERROR(INDEX(Vöruskrá!$R:$R,MATCH($B224,Vöruskrá!$B:$B,0)),0))</f>
        <v>480000</v>
      </c>
      <c r="U224" t="str">
        <f ca="1">IF($A224="","",IFERROR(SUMIFS($T:$T,$S:$S,$A224)/SUMIFS($C:$C,$S:$S,$A224),""))</f>
        <v/>
      </c>
    </row>
    <row r="225" spans="1:21">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t="str">
        <f t="shared" si="3"/>
        <v>Grillaður kjúklingur með chimichurri</v>
      </c>
      <c r="T225">
        <f>IF($B225="","",$C225*IFERROR(INDEX(Vöruskrá!$R:$R,MATCH($B225,Vöruskrá!$B:$B,0)),0))</f>
        <v>450000</v>
      </c>
      <c r="U225" t="str">
        <f ca="1">IF($A225="","",IFERROR(SUMIFS($T:$T,$S:$S,$A225)/SUMIFS($C:$C,$S:$S,$A225),""))</f>
        <v/>
      </c>
    </row>
    <row r="226" spans="1:21">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t="str">
        <f t="shared" si="3"/>
        <v>Grillaður kjúklingur með chimichurri</v>
      </c>
      <c r="T226">
        <f>IF($B226="","",$C226*IFERROR(INDEX(Vöruskrá!$R:$R,MATCH($B226,Vöruskrá!$B:$B,0)),0))</f>
        <v>600000</v>
      </c>
      <c r="U226" t="str">
        <f ca="1">IF($A226="","",IFERROR(SUMIFS($T:$T,$S:$S,$A226)/SUMIFS($C:$C,$S:$S,$A226),""))</f>
        <v/>
      </c>
    </row>
    <row r="227" spans="1:21">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t="str">
        <f t="shared" si="3"/>
        <v>Grillaður kjúklingur með chimichurri</v>
      </c>
      <c r="T227">
        <f>IF($B227="","",$C227*IFERROR(INDEX(Vöruskrá!$R:$R,MATCH($B227,Vöruskrá!$B:$B,0)),0))</f>
        <v>2970000</v>
      </c>
      <c r="U227" t="str">
        <f ca="1">IF($A227="","",IFERROR(SUMIFS($T:$T,$S:$S,$A227)/SUMIFS($C:$C,$S:$S,$A227),""))</f>
        <v/>
      </c>
    </row>
    <row r="228" spans="1:21">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t="str">
        <f t="shared" si="3"/>
        <v>Grillaður kjúklingur með chimichurri</v>
      </c>
      <c r="T228">
        <f>IF($B228="","",$C228*IFERROR(INDEX(Vöruskrá!$R:$R,MATCH($B228,Vöruskrá!$B:$B,0)),0))</f>
        <v>1120000</v>
      </c>
      <c r="U228" t="str">
        <f ca="1">IF($A228="","",IFERROR(SUMIFS($T:$T,$S:$S,$A228)/SUMIFS($C:$C,$S:$S,$A228),""))</f>
        <v/>
      </c>
    </row>
    <row r="229" spans="1:21"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t="str">
        <f t="shared" si="3"/>
        <v>Nautapottréttur að hætti Provence</v>
      </c>
      <c r="T229" t="str">
        <f>IF($B229="","",$C229*IFERROR(INDEX(Vöruskrá!$R:$R,MATCH($B229,Vöruskrá!$B:$B,0)),0))</f>
        <v/>
      </c>
      <c r="U229">
        <f ca="1">IF($A229="","",IFERROR(SUMIFS($T:$T,$S:$S,$A229)/SUMIFS($C:$C,$S:$S,$A229),""))</f>
        <v>1714.0409</v>
      </c>
    </row>
    <row r="230" spans="1:21">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t="str">
        <f t="shared" si="3"/>
        <v>Nautapottréttur að hætti Provence</v>
      </c>
      <c r="T230">
        <f>IF($B230="","",$C230*IFERROR(INDEX(Vöruskrá!$R:$R,MATCH($B230,Vöruskrá!$B:$B,0)),0))</f>
        <v>146250000</v>
      </c>
      <c r="U230" t="str">
        <f ca="1">IF($A230="","",IFERROR(SUMIFS($T:$T,$S:$S,$A230)/SUMIFS($C:$C,$S:$S,$A230),""))</f>
        <v/>
      </c>
    </row>
    <row r="231" spans="1:21">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t="str">
        <f t="shared" si="3"/>
        <v>Nautapottréttur að hætti Provence</v>
      </c>
      <c r="T231">
        <f>IF($B231="","",$C231*IFERROR(INDEX(Vöruskrá!$R:$R,MATCH($B231,Vöruskrá!$B:$B,0)),0))</f>
        <v>8040000</v>
      </c>
      <c r="U231" t="str">
        <f ca="1">IF($A231="","",IFERROR(SUMIFS($T:$T,$S:$S,$A231)/SUMIFS($C:$C,$S:$S,$A231),""))</f>
        <v/>
      </c>
    </row>
    <row r="232" spans="1:21">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t="str">
        <f t="shared" si="3"/>
        <v>Nautapottréttur að hætti Provence</v>
      </c>
      <c r="T232">
        <f>IF($B232="","",$C232*IFERROR(INDEX(Vöruskrá!$R:$R,MATCH($B232,Vöruskrá!$B:$B,0)),0))</f>
        <v>2500000</v>
      </c>
      <c r="U232" t="str">
        <f ca="1">IF($A232="","",IFERROR(SUMIFS($T:$T,$S:$S,$A232)/SUMIFS($C:$C,$S:$S,$A232),""))</f>
        <v/>
      </c>
    </row>
    <row r="233" spans="1:21">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t="str">
        <f t="shared" si="3"/>
        <v>Nautapottréttur að hætti Provence</v>
      </c>
      <c r="T233">
        <f>IF($B233="","",$C233*IFERROR(INDEX(Vöruskrá!$R:$R,MATCH($B233,Vöruskrá!$B:$B,0)),0))</f>
        <v>1875000</v>
      </c>
      <c r="U233" t="str">
        <f ca="1">IF($A233="","",IFERROR(SUMIFS($T:$T,$S:$S,$A233)/SUMIFS($C:$C,$S:$S,$A233),""))</f>
        <v/>
      </c>
    </row>
    <row r="234" spans="1:21">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t="str">
        <f t="shared" si="3"/>
        <v>Nautapottréttur að hætti Provence</v>
      </c>
      <c r="T234">
        <f>IF($B234="","",$C234*IFERROR(INDEX(Vöruskrá!$R:$R,MATCH($B234,Vöruskrá!$B:$B,0)),0))</f>
        <v>1000000</v>
      </c>
      <c r="U234" t="str">
        <f ca="1">IF($A234="","",IFERROR(SUMIFS($T:$T,$S:$S,$A234)/SUMIFS($C:$C,$S:$S,$A234),""))</f>
        <v/>
      </c>
    </row>
    <row r="235" spans="1:21">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t="str">
        <f t="shared" si="3"/>
        <v>Nautapottréttur að hætti Provence</v>
      </c>
      <c r="T235">
        <f>IF($B235="","",$C235*IFERROR(INDEX(Vöruskrá!$R:$R,MATCH($B235,Vöruskrá!$B:$B,0)),0))</f>
        <v>1250000</v>
      </c>
      <c r="U235" t="str">
        <f ca="1">IF($A235="","",IFERROR(SUMIFS($T:$T,$S:$S,$A235)/SUMIFS($C:$C,$S:$S,$A235),""))</f>
        <v/>
      </c>
    </row>
    <row r="236" spans="1:21">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t="str">
        <f t="shared" si="3"/>
        <v>Nautapottréttur að hætti Provence</v>
      </c>
      <c r="T236">
        <f>IF($B236="","",$C236*IFERROR(INDEX(Vöruskrá!$R:$R,MATCH($B236,Vöruskrá!$B:$B,0)),0))</f>
        <v>945000</v>
      </c>
      <c r="U236" t="str">
        <f ca="1">IF($A236="","",IFERROR(SUMIFS($T:$T,$S:$S,$A236)/SUMIFS($C:$C,$S:$S,$A236),""))</f>
        <v/>
      </c>
    </row>
    <row r="237" spans="1:21">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t="str">
        <f t="shared" si="3"/>
        <v>Nautapottréttur að hætti Provence</v>
      </c>
      <c r="T237">
        <f>IF($B237="","",$C237*IFERROR(INDEX(Vöruskrá!$R:$R,MATCH($B237,Vöruskrá!$B:$B,0)),0))</f>
        <v>1125000</v>
      </c>
      <c r="U237" t="str">
        <f ca="1">IF($A237="","",IFERROR(SUMIFS($T:$T,$S:$S,$A237)/SUMIFS($C:$C,$S:$S,$A237),""))</f>
        <v/>
      </c>
    </row>
    <row r="238" spans="1:21">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t="str">
        <f t="shared" si="3"/>
        <v>Nautapottréttur að hætti Provence</v>
      </c>
      <c r="T238">
        <f>IF($B238="","",$C238*IFERROR(INDEX(Vöruskrá!$R:$R,MATCH($B238,Vöruskrá!$B:$B,0)),0))</f>
        <v>900000</v>
      </c>
      <c r="U238" t="str">
        <f ca="1">IF($A238="","",IFERROR(SUMIFS($T:$T,$S:$S,$A238)/SUMIFS($C:$C,$S:$S,$A238),""))</f>
        <v/>
      </c>
    </row>
    <row r="239" spans="1:21">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t="str">
        <f t="shared" si="3"/>
        <v>Nautapottréttur að hætti Provence</v>
      </c>
      <c r="T239">
        <f>IF($B239="","",$C239*IFERROR(INDEX(Vöruskrá!$R:$R,MATCH($B239,Vöruskrá!$B:$B,0)),0))</f>
        <v>548160</v>
      </c>
      <c r="U239" t="str">
        <f ca="1">IF($A239="","",IFERROR(SUMIFS($T:$T,$S:$S,$A239)/SUMIFS($C:$C,$S:$S,$A239),""))</f>
        <v/>
      </c>
    </row>
    <row r="240" spans="1:21">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t="str">
        <f t="shared" si="3"/>
        <v>Nautapottréttur að hætti Provence</v>
      </c>
      <c r="T240">
        <f>IF($B240="","",$C240*IFERROR(INDEX(Vöruskrá!$R:$R,MATCH($B240,Vöruskrá!$B:$B,0)),0))</f>
        <v>240000</v>
      </c>
      <c r="U240" t="str">
        <f ca="1">IF($A240="","",IFERROR(SUMIFS($T:$T,$S:$S,$A240)/SUMIFS($C:$C,$S:$S,$A240),""))</f>
        <v/>
      </c>
    </row>
    <row r="241" spans="1:21">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t="str">
        <f t="shared" si="3"/>
        <v>Nautapottréttur að hætti Provence</v>
      </c>
      <c r="T241">
        <f>IF($B241="","",$C241*IFERROR(INDEX(Vöruskrá!$R:$R,MATCH($B241,Vöruskrá!$B:$B,0)),0))</f>
        <v>788480</v>
      </c>
      <c r="U241" t="str">
        <f ca="1">IF($A241="","",IFERROR(SUMIFS($T:$T,$S:$S,$A241)/SUMIFS($C:$C,$S:$S,$A241),""))</f>
        <v/>
      </c>
    </row>
    <row r="242" spans="1:21">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t="str">
        <f t="shared" si="3"/>
        <v>Nautapottréttur að hætti Provence</v>
      </c>
      <c r="T242">
        <f>IF($B242="","",$C242*IFERROR(INDEX(Vöruskrá!$R:$R,MATCH($B242,Vöruskrá!$B:$B,0)),0))</f>
        <v>512850</v>
      </c>
      <c r="U242" t="str">
        <f ca="1">IF($A242="","",IFERROR(SUMIFS($T:$T,$S:$S,$A242)/SUMIFS($C:$C,$S:$S,$A242),""))</f>
        <v/>
      </c>
    </row>
    <row r="243" spans="1:21">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t="str">
        <f t="shared" si="3"/>
        <v>Nautapottréttur að hætti Provence</v>
      </c>
      <c r="T243">
        <f>IF($B243="","",$C243*IFERROR(INDEX(Vöruskrá!$R:$R,MATCH($B243,Vöruskrá!$B:$B,0)),0))</f>
        <v>700000</v>
      </c>
      <c r="U243" t="str">
        <f ca="1">IF($A243="","",IFERROR(SUMIFS($T:$T,$S:$S,$A243)/SUMIFS($C:$C,$S:$S,$A243),""))</f>
        <v/>
      </c>
    </row>
    <row r="244" spans="1:21">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t="str">
        <f t="shared" si="3"/>
        <v>Nautapottréttur að hætti Provence</v>
      </c>
      <c r="T244">
        <f>IF($B244="","",$C244*IFERROR(INDEX(Vöruskrá!$R:$R,MATCH($B244,Vöruskrá!$B:$B,0)),0))</f>
        <v>2250000</v>
      </c>
      <c r="U244" t="str">
        <f ca="1">IF($A244="","",IFERROR(SUMIFS($T:$T,$S:$S,$A244)/SUMIFS($C:$C,$S:$S,$A244),""))</f>
        <v/>
      </c>
    </row>
    <row r="245" spans="1:21">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t="str">
        <f t="shared" si="3"/>
        <v>Nautapottréttur að hætti Provence</v>
      </c>
      <c r="T245">
        <f>IF($B245="","",$C245*IFERROR(INDEX(Vöruskrá!$R:$R,MATCH($B245,Vöruskrá!$B:$B,0)),0))</f>
        <v>742600</v>
      </c>
      <c r="U245" t="str">
        <f ca="1">IF($A245="","",IFERROR(SUMIFS($T:$T,$S:$S,$A245)/SUMIFS($C:$C,$S:$S,$A245),""))</f>
        <v/>
      </c>
    </row>
    <row r="246" spans="1:21">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t="str">
        <f t="shared" si="3"/>
        <v>Nautapottréttur að hætti Provence</v>
      </c>
      <c r="T246">
        <f>IF($B246="","",$C246*IFERROR(INDEX(Vöruskrá!$R:$R,MATCH($B246,Vöruskrá!$B:$B,0)),0))</f>
        <v>1737000</v>
      </c>
      <c r="U246" t="str">
        <f ca="1">IF($A246="","",IFERROR(SUMIFS($T:$T,$S:$S,$A246)/SUMIFS($C:$C,$S:$S,$A246),""))</f>
        <v/>
      </c>
    </row>
    <row r="247" spans="1:21"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t="str">
        <f t="shared" si="3"/>
        <v>Plokkfiskur „kennaraútgáfa“</v>
      </c>
      <c r="T247" t="str">
        <f>IF($B247="","",$C247*IFERROR(INDEX(Vöruskrá!$R:$R,MATCH($B247,Vöruskrá!$B:$B,0)),0))</f>
        <v/>
      </c>
      <c r="U247">
        <f ca="1">IF($A247="","",IFERROR(SUMIFS($T:$T,$S:$S,$A247)/SUMIFS($C:$C,$S:$S,$A247),""))</f>
        <v>1030.6500000000001</v>
      </c>
    </row>
    <row r="248" spans="1:21">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t="str">
        <f t="shared" si="3"/>
        <v>Plokkfiskur „kennaraútgáfa“</v>
      </c>
      <c r="T248">
        <f>IF($B248="","",$C248*IFERROR(INDEX(Vöruskrá!$R:$R,MATCH($B248,Vöruskrá!$B:$B,0)),0))</f>
        <v>82650000</v>
      </c>
      <c r="U248" t="str">
        <f ca="1">IF($A248="","",IFERROR(SUMIFS($T:$T,$S:$S,$A248)/SUMIFS($C:$C,$S:$S,$A248),""))</f>
        <v/>
      </c>
    </row>
    <row r="249" spans="1:21">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t="str">
        <f t="shared" si="3"/>
        <v>Plokkfiskur „kennaraútgáfa“</v>
      </c>
      <c r="T249">
        <f>IF($B249="","",$C249*IFERROR(INDEX(Vöruskrá!$R:$R,MATCH($B249,Vöruskrá!$B:$B,0)),0))</f>
        <v>6520000</v>
      </c>
      <c r="U249" t="str">
        <f ca="1">IF($A249="","",IFERROR(SUMIFS($T:$T,$S:$S,$A249)/SUMIFS($C:$C,$S:$S,$A249),""))</f>
        <v/>
      </c>
    </row>
    <row r="250" spans="1:21">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t="str">
        <f t="shared" si="3"/>
        <v>Plokkfiskur „kennaraútgáfa“</v>
      </c>
      <c r="T250">
        <f>IF($B250="","",$C250*IFERROR(INDEX(Vöruskrá!$R:$R,MATCH($B250,Vöruskrá!$B:$B,0)),0))</f>
        <v>1225000</v>
      </c>
      <c r="U250" t="str">
        <f ca="1">IF($A250="","",IFERROR(SUMIFS($T:$T,$S:$S,$A250)/SUMIFS($C:$C,$S:$S,$A250),""))</f>
        <v/>
      </c>
    </row>
    <row r="251" spans="1:21">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t="str">
        <f t="shared" si="3"/>
        <v>Plokkfiskur „kennaraútgáfa“</v>
      </c>
      <c r="T251">
        <f>IF($B251="","",$C251*IFERROR(INDEX(Vöruskrá!$R:$R,MATCH($B251,Vöruskrá!$B:$B,0)),0))</f>
        <v>2600000</v>
      </c>
      <c r="U251" t="str">
        <f ca="1">IF($A251="","",IFERROR(SUMIFS($T:$T,$S:$S,$A251)/SUMIFS($C:$C,$S:$S,$A251),""))</f>
        <v/>
      </c>
    </row>
    <row r="252" spans="1:21">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t="str">
        <f t="shared" si="3"/>
        <v>Plokkfiskur „kennaraútgáfa“</v>
      </c>
      <c r="T252">
        <f>IF($B252="","",$C252*IFERROR(INDEX(Vöruskrá!$R:$R,MATCH($B252,Vöruskrá!$B:$B,0)),0))</f>
        <v>7590000</v>
      </c>
      <c r="U252" t="str">
        <f ca="1">IF($A252="","",IFERROR(SUMIFS($T:$T,$S:$S,$A252)/SUMIFS($C:$C,$S:$S,$A252),""))</f>
        <v/>
      </c>
    </row>
    <row r="253" spans="1:21">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t="str">
        <f t="shared" si="3"/>
        <v>Plokkfiskur „kennaraútgáfa“</v>
      </c>
      <c r="T253">
        <f>IF($B253="","",$C253*IFERROR(INDEX(Vöruskrá!$R:$R,MATCH($B253,Vöruskrá!$B:$B,0)),0))</f>
        <v>640000</v>
      </c>
      <c r="U253" t="str">
        <f ca="1">IF($A253="","",IFERROR(SUMIFS($T:$T,$S:$S,$A253)/SUMIFS($C:$C,$S:$S,$A253),""))</f>
        <v/>
      </c>
    </row>
    <row r="254" spans="1:21">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t="str">
        <f t="shared" si="3"/>
        <v>Plokkfiskur „kennaraútgáfa“</v>
      </c>
      <c r="T254">
        <f>IF($B254="","",$C254*IFERROR(INDEX(Vöruskrá!$R:$R,MATCH($B254,Vöruskrá!$B:$B,0)),0))</f>
        <v>1290000</v>
      </c>
      <c r="U254" t="str">
        <f ca="1">IF($A254="","",IFERROR(SUMIFS($T:$T,$S:$S,$A254)/SUMIFS($C:$C,$S:$S,$A254),""))</f>
        <v/>
      </c>
    </row>
    <row r="255" spans="1:21">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t="str">
        <f t="shared" si="3"/>
        <v>Plokkfiskur „kennaraútgáfa“</v>
      </c>
      <c r="T255">
        <f>IF($B255="","",$C255*IFERROR(INDEX(Vöruskrá!$R:$R,MATCH($B255,Vöruskrá!$B:$B,0)),0))</f>
        <v>490000</v>
      </c>
      <c r="U255" t="str">
        <f ca="1">IF($A255="","",IFERROR(SUMIFS($T:$T,$S:$S,$A255)/SUMIFS($C:$C,$S:$S,$A255),""))</f>
        <v/>
      </c>
    </row>
    <row r="256" spans="1:21">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t="str">
        <f t="shared" si="3"/>
        <v>Plokkfiskur „kennaraútgáfa“</v>
      </c>
      <c r="T256">
        <f>IF($B256="","",$C256*IFERROR(INDEX(Vöruskrá!$R:$R,MATCH($B256,Vöruskrá!$B:$B,0)),0))</f>
        <v>60000</v>
      </c>
      <c r="U256" t="str">
        <f ca="1">IF($A256="","",IFERROR(SUMIFS($T:$T,$S:$S,$A256)/SUMIFS($C:$C,$S:$S,$A256),""))</f>
        <v/>
      </c>
    </row>
    <row r="257" spans="1:21"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t="str">
        <f t="shared" si="3"/>
        <v>Byggotto (úr byggsalati) – meðlæti</v>
      </c>
      <c r="T257" t="str">
        <f>IF($B257="","",$C257*IFERROR(INDEX(Vöruskrá!$R:$R,MATCH($B257,Vöruskrá!$B:$B,0)),0))</f>
        <v/>
      </c>
      <c r="U257">
        <f ca="1">IF($A257="","",IFERROR(SUMIFS($T:$T,$S:$S,$A257)/SUMIFS($C:$C,$S:$S,$A257),""))</f>
        <v>515.5</v>
      </c>
    </row>
    <row r="258" spans="1:21">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t="str">
        <f t="shared" si="3"/>
        <v>Byggotto (úr byggsalati) – meðlæti</v>
      </c>
      <c r="T258">
        <f>IF($B258="","",$C258*IFERROR(INDEX(Vöruskrá!$R:$R,MATCH($B258,Vöruskrá!$B:$B,0)),0))</f>
        <v>34000000</v>
      </c>
      <c r="U258" t="str">
        <f ca="1">IF($A258="","",IFERROR(SUMIFS($T:$T,$S:$S,$A258)/SUMIFS($C:$C,$S:$S,$A258),""))</f>
        <v/>
      </c>
    </row>
    <row r="259" spans="1:21">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t="str">
        <f t="shared" si="3"/>
        <v>Byggotto (úr byggsalati) – meðlæti</v>
      </c>
      <c r="T259">
        <f>IF($B259="","",$C259*IFERROR(INDEX(Vöruskrá!$R:$R,MATCH($B259,Vöruskrá!$B:$B,0)),0))</f>
        <v>9000000</v>
      </c>
      <c r="U259" t="str">
        <f ca="1">IF($A259="","",IFERROR(SUMIFS($T:$T,$S:$S,$A259)/SUMIFS($C:$C,$S:$S,$A259),""))</f>
        <v/>
      </c>
    </row>
    <row r="260" spans="1:21">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t="str">
        <f t="shared" ref="S260:S323" si="4">IF($A260="",S259,$A260)</f>
        <v>Byggotto (úr byggsalati) – meðlæti</v>
      </c>
      <c r="T260">
        <f>IF($B260="","",$C260*IFERROR(INDEX(Vöruskrá!$R:$R,MATCH($B260,Vöruskrá!$B:$B,0)),0))</f>
        <v>6900000</v>
      </c>
      <c r="U260" t="str">
        <f ca="1">IF($A260="","",IFERROR(SUMIFS($T:$T,$S:$S,$A260)/SUMIFS($C:$C,$S:$S,$A260),""))</f>
        <v/>
      </c>
    </row>
    <row r="261" spans="1:21">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t="str">
        <f t="shared" si="4"/>
        <v>Byggotto (úr byggsalati) – meðlæti</v>
      </c>
      <c r="T261">
        <f>IF($B261="","",$C261*IFERROR(INDEX(Vöruskrá!$R:$R,MATCH($B261,Vöruskrá!$B:$B,0)),0))</f>
        <v>1500000</v>
      </c>
      <c r="U261" t="str">
        <f ca="1">IF($A261="","",IFERROR(SUMIFS($T:$T,$S:$S,$A261)/SUMIFS($C:$C,$S:$S,$A261),""))</f>
        <v/>
      </c>
    </row>
    <row r="262" spans="1:21">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t="str">
        <f t="shared" si="4"/>
        <v>Byggotto (úr byggsalati) – meðlæti</v>
      </c>
      <c r="T262">
        <f>IF($B262="","",$C262*IFERROR(INDEX(Vöruskrá!$R:$R,MATCH($B262,Vöruskrá!$B:$B,0)),0))</f>
        <v>150000</v>
      </c>
      <c r="U262" t="str">
        <f ca="1">IF($A262="","",IFERROR(SUMIFS($T:$T,$S:$S,$A262)/SUMIFS($C:$C,$S:$S,$A262),""))</f>
        <v/>
      </c>
    </row>
    <row r="263" spans="1:21"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t="str">
        <f t="shared" si="4"/>
        <v>Ýsa í Tandoori með hrísgrjónum og rjómalagaðri hvítlaukssósu</v>
      </c>
      <c r="T263" t="str">
        <f>IF($B263="","",$C263*IFERROR(INDEX(Vöruskrá!$R:$R,MATCH($B263,Vöruskrá!$B:$B,0)),0))</f>
        <v/>
      </c>
      <c r="U263">
        <f ca="1">IF($A263="","",IFERROR(SUMIFS($T:$T,$S:$S,$A263)/SUMIFS($C:$C,$S:$S,$A263),""))</f>
        <v>1759.1857</v>
      </c>
    </row>
    <row r="264" spans="1:21">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t="str">
        <f t="shared" si="4"/>
        <v>Ýsa í Tandoori með hrísgrjónum og rjómalagaðri hvítlaukssósu</v>
      </c>
      <c r="T264">
        <f>IF($B264="","",$C264*IFERROR(INDEX(Vöruskrá!$R:$R,MATCH($B264,Vöruskrá!$B:$B,0)),0))</f>
        <v>157025500</v>
      </c>
      <c r="U264" t="str">
        <f ca="1">IF($A264="","",IFERROR(SUMIFS($T:$T,$S:$S,$A264)/SUMIFS($C:$C,$S:$S,$A264),""))</f>
        <v/>
      </c>
    </row>
    <row r="265" spans="1:21">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t="str">
        <f t="shared" si="4"/>
        <v>Ýsa í Tandoori með hrísgrjónum og rjómalagaðri hvítlaukssósu</v>
      </c>
      <c r="T265">
        <f>IF($B265="","",$C265*IFERROR(INDEX(Vöruskrá!$R:$R,MATCH($B265,Vöruskrá!$B:$B,0)),0))</f>
        <v>6198000</v>
      </c>
      <c r="U265" t="str">
        <f ca="1">IF($A265="","",IFERROR(SUMIFS($T:$T,$S:$S,$A265)/SUMIFS($C:$C,$S:$S,$A265),""))</f>
        <v/>
      </c>
    </row>
    <row r="266" spans="1:21">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t="str">
        <f t="shared" si="4"/>
        <v>Ýsa í Tandoori með hrísgrjónum og rjómalagaðri hvítlaukssósu</v>
      </c>
      <c r="T266">
        <f>IF($B266="","",$C266*IFERROR(INDEX(Vöruskrá!$R:$R,MATCH($B266,Vöruskrá!$B:$B,0)),0))</f>
        <v>7231700</v>
      </c>
      <c r="U266" t="str">
        <f ca="1">IF($A266="","",IFERROR(SUMIFS($T:$T,$S:$S,$A266)/SUMIFS($C:$C,$S:$S,$A266),""))</f>
        <v/>
      </c>
    </row>
    <row r="267" spans="1:21">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t="str">
        <f t="shared" si="4"/>
        <v>Ýsa í Tandoori með hrísgrjónum og rjómalagaðri hvítlaukssósu</v>
      </c>
      <c r="T267">
        <f>IF($B267="","",$C267*IFERROR(INDEX(Vöruskrá!$R:$R,MATCH($B267,Vöruskrá!$B:$B,0)),0))</f>
        <v>1549500</v>
      </c>
      <c r="U267" t="str">
        <f ca="1">IF($A267="","",IFERROR(SUMIFS($T:$T,$S:$S,$A267)/SUMIFS($C:$C,$S:$S,$A267),""))</f>
        <v/>
      </c>
    </row>
    <row r="268" spans="1:21">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t="str">
        <f t="shared" si="4"/>
        <v>Ýsa í Tandoori með hrísgrjónum og rjómalagaðri hvítlaukssósu</v>
      </c>
      <c r="T268">
        <f>IF($B268="","",$C268*IFERROR(INDEX(Vöruskrá!$R:$R,MATCH($B268,Vöruskrá!$B:$B,0)),0))</f>
        <v>619800</v>
      </c>
      <c r="U268" t="str">
        <f ca="1">IF($A268="","",IFERROR(SUMIFS($T:$T,$S:$S,$A268)/SUMIFS($C:$C,$S:$S,$A268),""))</f>
        <v/>
      </c>
    </row>
    <row r="269" spans="1:21">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t="str">
        <f t="shared" si="4"/>
        <v>Ýsa í Tandoori með hrísgrjónum og rjómalagaðri hvítlaukssósu</v>
      </c>
      <c r="T269">
        <f>IF($B269="","",$C269*IFERROR(INDEX(Vöruskrá!$R:$R,MATCH($B269,Vöruskrá!$B:$B,0)),0))</f>
        <v>2478000</v>
      </c>
      <c r="U269" t="str">
        <f ca="1">IF($A269="","",IFERROR(SUMIFS($T:$T,$S:$S,$A269)/SUMIFS($C:$C,$S:$S,$A269),""))</f>
        <v/>
      </c>
    </row>
    <row r="270" spans="1:21">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t="str">
        <f t="shared" si="4"/>
        <v>Ýsa í Tandoori með hrísgrjónum og rjómalagaðri hvítlaukssósu</v>
      </c>
      <c r="T270">
        <f>IF($B270="","",$C270*IFERROR(INDEX(Vöruskrá!$R:$R,MATCH($B270,Vöruskrá!$B:$B,0)),0))</f>
        <v>816070</v>
      </c>
      <c r="U270" t="str">
        <f ca="1">IF($A270="","",IFERROR(SUMIFS($T:$T,$S:$S,$A270)/SUMIFS($C:$C,$S:$S,$A270),""))</f>
        <v/>
      </c>
    </row>
    <row r="271" spans="1:21"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t="str">
        <f t="shared" si="4"/>
        <v>Ýsa í mildri hvítlauksmarineringu með kartöflum og rjómasósu</v>
      </c>
      <c r="T271" t="str">
        <f>IF($B271="","",$C271*IFERROR(INDEX(Vöruskrá!$R:$R,MATCH($B271,Vöruskrá!$B:$B,0)),0))</f>
        <v/>
      </c>
      <c r="U271">
        <f ca="1">IF($A271="","",IFERROR(SUMIFS($T:$T,$S:$S,$A271)/SUMIFS($C:$C,$S:$S,$A271),""))</f>
        <v>1864.375</v>
      </c>
    </row>
    <row r="272" spans="1:21">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t="str">
        <f t="shared" si="4"/>
        <v>Ýsa í mildri hvítlauksmarineringu með kartöflum og rjómasósu</v>
      </c>
      <c r="T272">
        <f>IF($B272="","",$C272*IFERROR(INDEX(Vöruskrá!$R:$R,MATCH($B272,Vöruskrá!$B:$B,0)),0))</f>
        <v>173515600</v>
      </c>
      <c r="U272" t="str">
        <f ca="1">IF($A272="","",IFERROR(SUMIFS($T:$T,$S:$S,$A272)/SUMIFS($C:$C,$S:$S,$A272),""))</f>
        <v/>
      </c>
    </row>
    <row r="273" spans="1:21">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t="str">
        <f t="shared" si="4"/>
        <v>Ýsa í mildri hvítlauksmarineringu með kartöflum og rjómasósu</v>
      </c>
      <c r="T273">
        <f>IF($B273="","",$C273*IFERROR(INDEX(Vöruskrá!$R:$R,MATCH($B273,Vöruskrá!$B:$B,0)),0))</f>
        <v>2568000</v>
      </c>
      <c r="U273" t="str">
        <f ca="1">IF($A273="","",IFERROR(SUMIFS($T:$T,$S:$S,$A273)/SUMIFS($C:$C,$S:$S,$A273),""))</f>
        <v/>
      </c>
    </row>
    <row r="274" spans="1:21">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t="str">
        <f t="shared" si="4"/>
        <v>Ýsa í mildri hvítlauksmarineringu með kartöflum og rjómasósu</v>
      </c>
      <c r="T274">
        <f>IF($B274="","",$C274*IFERROR(INDEX(Vöruskrá!$R:$R,MATCH($B274,Vöruskrá!$B:$B,0)),0))</f>
        <v>1109700</v>
      </c>
      <c r="U274" t="str">
        <f ca="1">IF($A274="","",IFERROR(SUMIFS($T:$T,$S:$S,$A274)/SUMIFS($C:$C,$S:$S,$A274),""))</f>
        <v/>
      </c>
    </row>
    <row r="275" spans="1:21">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t="str">
        <f t="shared" si="4"/>
        <v>Ýsa í mildri hvítlauksmarineringu með kartöflum og rjómasósu</v>
      </c>
      <c r="T275">
        <f>IF($B275="","",$C275*IFERROR(INDEX(Vöruskrá!$R:$R,MATCH($B275,Vöruskrá!$B:$B,0)),0))</f>
        <v>685200</v>
      </c>
      <c r="U275" t="str">
        <f ca="1">IF($A275="","",IFERROR(SUMIFS($T:$T,$S:$S,$A275)/SUMIFS($C:$C,$S:$S,$A275),""))</f>
        <v/>
      </c>
    </row>
    <row r="276" spans="1:21">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t="str">
        <f t="shared" si="4"/>
        <v>Ýsa í mildri hvítlauksmarineringu með kartöflum og rjómasósu</v>
      </c>
      <c r="T276">
        <f>IF($B276="","",$C276*IFERROR(INDEX(Vöruskrá!$R:$R,MATCH($B276,Vöruskrá!$B:$B,0)),0))</f>
        <v>3426000</v>
      </c>
      <c r="U276" t="str">
        <f ca="1">IF($A276="","",IFERROR(SUMIFS($T:$T,$S:$S,$A276)/SUMIFS($C:$C,$S:$S,$A276),""))</f>
        <v/>
      </c>
    </row>
    <row r="277" spans="1:21">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t="str">
        <f t="shared" si="4"/>
        <v>Ýsa í mildri hvítlauksmarineringu með kartöflum og rjómasósu</v>
      </c>
      <c r="T277">
        <f>IF($B277="","",$C277*IFERROR(INDEX(Vöruskrá!$R:$R,MATCH($B277,Vöruskrá!$B:$B,0)),0))</f>
        <v>2739000</v>
      </c>
      <c r="U277" t="str">
        <f ca="1">IF($A277="","",IFERROR(SUMIFS($T:$T,$S:$S,$A277)/SUMIFS($C:$C,$S:$S,$A277),""))</f>
        <v/>
      </c>
    </row>
    <row r="278" spans="1:21">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t="str">
        <f t="shared" si="4"/>
        <v>Ýsa í mildri hvítlauksmarineringu með kartöflum og rjómasósu</v>
      </c>
      <c r="T278">
        <f>IF($B278="","",$C278*IFERROR(INDEX(Vöruskrá!$R:$R,MATCH($B278,Vöruskrá!$B:$B,0)),0))</f>
        <v>2394000</v>
      </c>
      <c r="U278" t="str">
        <f ca="1">IF($A278="","",IFERROR(SUMIFS($T:$T,$S:$S,$A278)/SUMIFS($C:$C,$S:$S,$A278),""))</f>
        <v/>
      </c>
    </row>
    <row r="279" spans="1:21"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t="str">
        <f t="shared" si="4"/>
        <v>Ýsa í kryddmarineringu með grænmeti og hvítlaukssósu</v>
      </c>
      <c r="T279" t="str">
        <f>IF($B279="","",$C279*IFERROR(INDEX(Vöruskrá!$R:$R,MATCH($B279,Vöruskrá!$B:$B,0)),0))</f>
        <v/>
      </c>
      <c r="U279">
        <f ca="1">IF($A279="","",IFERROR(SUMIFS($T:$T,$S:$S,$A279)/SUMIFS($C:$C,$S:$S,$A279),""))</f>
        <v>1872.9362706372935</v>
      </c>
    </row>
    <row r="280" spans="1:21">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t="str">
        <f t="shared" si="4"/>
        <v>Ýsa í kryddmarineringu með grænmeti og hvítlaukssósu</v>
      </c>
      <c r="T280">
        <f>IF($B280="","",$C280*IFERROR(INDEX(Vöruskrá!$R:$R,MATCH($B280,Vöruskrá!$B:$B,0)),0))</f>
        <v>173515600</v>
      </c>
      <c r="U280" t="str">
        <f ca="1">IF($A280="","",IFERROR(SUMIFS($T:$T,$S:$S,$A280)/SUMIFS($C:$C,$S:$S,$A280),""))</f>
        <v/>
      </c>
    </row>
    <row r="281" spans="1:21">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t="str">
        <f t="shared" si="4"/>
        <v>Ýsa í kryddmarineringu með grænmeti og hvítlaukssósu</v>
      </c>
      <c r="T281">
        <f>IF($B281="","",$C281*IFERROR(INDEX(Vöruskrá!$R:$R,MATCH($B281,Vöruskrá!$B:$B,0)),0))</f>
        <v>3426000</v>
      </c>
      <c r="U281" t="str">
        <f ca="1">IF($A281="","",IFERROR(SUMIFS($T:$T,$S:$S,$A281)/SUMIFS($C:$C,$S:$S,$A281),""))</f>
        <v/>
      </c>
    </row>
    <row r="282" spans="1:21">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t="str">
        <f t="shared" si="4"/>
        <v>Ýsa í kryddmarineringu með grænmeti og hvítlaukssósu</v>
      </c>
      <c r="T282">
        <f>IF($B282="","",$C282*IFERROR(INDEX(Vöruskrá!$R:$R,MATCH($B282,Vöruskrá!$B:$B,0)),0))</f>
        <v>1713000</v>
      </c>
      <c r="U282" t="str">
        <f ca="1">IF($A282="","",IFERROR(SUMIFS($T:$T,$S:$S,$A282)/SUMIFS($C:$C,$S:$S,$A282),""))</f>
        <v/>
      </c>
    </row>
    <row r="283" spans="1:21">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t="str">
        <f t="shared" si="4"/>
        <v>Ýsa í kryddmarineringu með grænmeti og hvítlaukssósu</v>
      </c>
      <c r="T283">
        <f>IF($B283="","",$C283*IFERROR(INDEX(Vöruskrá!$R:$R,MATCH($B283,Vöruskrá!$B:$B,0)),0))</f>
        <v>1713000</v>
      </c>
      <c r="U283" t="str">
        <f ca="1">IF($A283="","",IFERROR(SUMIFS($T:$T,$S:$S,$A283)/SUMIFS($C:$C,$S:$S,$A283),""))</f>
        <v/>
      </c>
    </row>
    <row r="284" spans="1:21">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t="str">
        <f t="shared" si="4"/>
        <v>Ýsa í kryddmarineringu með grænmeti og hvítlaukssósu</v>
      </c>
      <c r="T284">
        <f>IF($B284="","",$C284*IFERROR(INDEX(Vöruskrá!$R:$R,MATCH($B284,Vöruskrá!$B:$B,0)),0))</f>
        <v>1109700</v>
      </c>
      <c r="U284" t="str">
        <f ca="1">IF($A284="","",IFERROR(SUMIFS($T:$T,$S:$S,$A284)/SUMIFS($C:$C,$S:$S,$A284),""))</f>
        <v/>
      </c>
    </row>
    <row r="285" spans="1:21">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t="str">
        <f t="shared" si="4"/>
        <v>Ýsa í kryddmarineringu með grænmeti og hvítlaukssósu</v>
      </c>
      <c r="T285">
        <f>IF($B285="","",$C285*IFERROR(INDEX(Vöruskrá!$R:$R,MATCH($B285,Vöruskrá!$B:$B,0)),0))</f>
        <v>685200</v>
      </c>
      <c r="U285" t="str">
        <f ca="1">IF($A285="","",IFERROR(SUMIFS($T:$T,$S:$S,$A285)/SUMIFS($C:$C,$S:$S,$A285),""))</f>
        <v/>
      </c>
    </row>
    <row r="286" spans="1:21">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t="str">
        <f t="shared" si="4"/>
        <v>Ýsa í kryddmarineringu með grænmeti og hvítlaukssósu</v>
      </c>
      <c r="T286">
        <f>IF($B286="","",$C286*IFERROR(INDEX(Vöruskrá!$R:$R,MATCH($B286,Vöruskrá!$B:$B,0)),0))</f>
        <v>2739000</v>
      </c>
      <c r="U286" t="str">
        <f ca="1">IF($A286="","",IFERROR(SUMIFS($T:$T,$S:$S,$A286)/SUMIFS($C:$C,$S:$S,$A286),""))</f>
        <v/>
      </c>
    </row>
    <row r="287" spans="1:21">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t="str">
        <f t="shared" si="4"/>
        <v>Ýsa í kryddmarineringu með grænmeti og hvítlaukssósu</v>
      </c>
      <c r="T287">
        <f>IF($B287="","",$C287*IFERROR(INDEX(Vöruskrá!$R:$R,MATCH($B287,Vöruskrá!$B:$B,0)),0))</f>
        <v>2394000</v>
      </c>
      <c r="U287" t="str">
        <f ca="1">IF($A287="","",IFERROR(SUMIFS($T:$T,$S:$S,$A287)/SUMIFS($C:$C,$S:$S,$A287),""))</f>
        <v/>
      </c>
    </row>
    <row r="288" spans="1:21"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t="str">
        <f t="shared" si="4"/>
        <v>Paprikukrydduð ýsa með kartöflum og rjómasósu</v>
      </c>
      <c r="T288" t="str">
        <f>IF($B288="","",$C288*IFERROR(INDEX(Vöruskrá!$R:$R,MATCH($B288,Vöruskrá!$B:$B,0)),0))</f>
        <v/>
      </c>
      <c r="U288">
        <f ca="1">IF($A288="","",IFERROR(SUMIFS($T:$T,$S:$S,$A288)/SUMIFS($C:$C,$S:$S,$A288),""))</f>
        <v>1868.130241302413</v>
      </c>
    </row>
    <row r="289" spans="1:21">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t="str">
        <f t="shared" si="4"/>
        <v>Paprikukrydduð ýsa með kartöflum og rjómasósu</v>
      </c>
      <c r="T289">
        <f>IF($B289="","",$C289*IFERROR(INDEX(Vöruskrá!$R:$R,MATCH($B289,Vöruskrá!$B:$B,0)),0))</f>
        <v>172924700</v>
      </c>
      <c r="U289" t="str">
        <f ca="1">IF($A289="","",IFERROR(SUMIFS($T:$T,$S:$S,$A289)/SUMIFS($C:$C,$S:$S,$A289),""))</f>
        <v/>
      </c>
    </row>
    <row r="290" spans="1:21">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t="str">
        <f t="shared" si="4"/>
        <v>Paprikukrydduð ýsa með kartöflum og rjómasósu</v>
      </c>
      <c r="T290">
        <f>IF($B290="","",$C290*IFERROR(INDEX(Vöruskrá!$R:$R,MATCH($B290,Vöruskrá!$B:$B,0)),0))</f>
        <v>5118000</v>
      </c>
      <c r="U290" t="str">
        <f ca="1">IF($A290="","",IFERROR(SUMIFS($T:$T,$S:$S,$A290)/SUMIFS($C:$C,$S:$S,$A290),""))</f>
        <v/>
      </c>
    </row>
    <row r="291" spans="1:21">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t="str">
        <f t="shared" si="4"/>
        <v>Paprikukrydduð ýsa með kartöflum og rjómasósu</v>
      </c>
      <c r="T291">
        <f>IF($B291="","",$C291*IFERROR(INDEX(Vöruskrá!$R:$R,MATCH($B291,Vöruskrá!$B:$B,0)),0))</f>
        <v>1365000</v>
      </c>
      <c r="U291" t="str">
        <f ca="1">IF($A291="","",IFERROR(SUMIFS($T:$T,$S:$S,$A291)/SUMIFS($C:$C,$S:$S,$A291),""))</f>
        <v/>
      </c>
    </row>
    <row r="292" spans="1:21">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t="str">
        <f t="shared" si="4"/>
        <v>Paprikukrydduð ýsa með kartöflum og rjómasósu</v>
      </c>
      <c r="T292">
        <f>IF($B292="","",$C292*IFERROR(INDEX(Vöruskrá!$R:$R,MATCH($B292,Vöruskrá!$B:$B,0)),0))</f>
        <v>921456</v>
      </c>
      <c r="U292" t="str">
        <f ca="1">IF($A292="","",IFERROR(SUMIFS($T:$T,$S:$S,$A292)/SUMIFS($C:$C,$S:$S,$A292),""))</f>
        <v/>
      </c>
    </row>
    <row r="293" spans="1:21">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t="str">
        <f t="shared" si="4"/>
        <v>Paprikukrydduð ýsa með kartöflum og rjómasósu</v>
      </c>
      <c r="T293">
        <f>IF($B293="","",$C293*IFERROR(INDEX(Vöruskrá!$R:$R,MATCH($B293,Vöruskrá!$B:$B,0)),0))</f>
        <v>2730000</v>
      </c>
      <c r="U293" t="str">
        <f ca="1">IF($A293="","",IFERROR(SUMIFS($T:$T,$S:$S,$A293)/SUMIFS($C:$C,$S:$S,$A293),""))</f>
        <v/>
      </c>
    </row>
    <row r="294" spans="1:21">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t="str">
        <f t="shared" si="4"/>
        <v>Paprikukrydduð ýsa með kartöflum og rjómasósu</v>
      </c>
      <c r="T294">
        <f>IF($B294="","",$C294*IFERROR(INDEX(Vöruskrá!$R:$R,MATCH($B294,Vöruskrá!$B:$B,0)),0))</f>
        <v>2387000</v>
      </c>
      <c r="U294" t="str">
        <f ca="1">IF($A294="","",IFERROR(SUMIFS($T:$T,$S:$S,$A294)/SUMIFS($C:$C,$S:$S,$A294),""))</f>
        <v/>
      </c>
    </row>
    <row r="295" spans="1:21">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t="str">
        <f t="shared" si="4"/>
        <v>Paprikukrydduð ýsa með kartöflum og rjómasósu</v>
      </c>
      <c r="T295">
        <f>IF($B295="","",$C295*IFERROR(INDEX(Vöruskrá!$R:$R,MATCH($B295,Vöruskrá!$B:$B,0)),0))</f>
        <v>1365000</v>
      </c>
      <c r="U295" t="str">
        <f ca="1">IF($A295="","",IFERROR(SUMIFS($T:$T,$S:$S,$A295)/SUMIFS($C:$C,$S:$S,$A295),""))</f>
        <v/>
      </c>
    </row>
    <row r="296" spans="1:21"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t="str">
        <f t="shared" si="4"/>
        <v xml:space="preserve">Plokkfiskur </v>
      </c>
      <c r="T296" t="str">
        <f>IF($B296="","",$C296*IFERROR(INDEX(Vöruskrá!$R:$R,MATCH($B296,Vöruskrá!$B:$B,0)),0))</f>
        <v/>
      </c>
      <c r="U296">
        <f ca="1">IF($A296="","",IFERROR(SUMIFS($T:$T,$S:$S,$A296)/SUMIFS($C:$C,$S:$S,$A296),""))</f>
        <v>834.31349999999998</v>
      </c>
    </row>
    <row r="297" spans="1:21">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t="str">
        <f t="shared" si="4"/>
        <v xml:space="preserve">Plokkfiskur </v>
      </c>
      <c r="T297">
        <f>IF($B297="","",$C297*IFERROR(INDEX(Vöruskrá!$R:$R,MATCH($B297,Vöruskrá!$B:$B,0)),0))</f>
        <v>59591600</v>
      </c>
      <c r="U297" t="str">
        <f ca="1">IF($A297="","",IFERROR(SUMIFS($T:$T,$S:$S,$A297)/SUMIFS($C:$C,$S:$S,$A297),""))</f>
        <v/>
      </c>
    </row>
    <row r="298" spans="1:21">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t="str">
        <f t="shared" si="4"/>
        <v xml:space="preserve">Plokkfiskur </v>
      </c>
      <c r="T298">
        <f>IF($B298="","",$C298*IFERROR(INDEX(Vöruskrá!$R:$R,MATCH($B298,Vöruskrá!$B:$B,0)),0))</f>
        <v>8363800</v>
      </c>
      <c r="U298" t="str">
        <f ca="1">IF($A298="","",IFERROR(SUMIFS($T:$T,$S:$S,$A298)/SUMIFS($C:$C,$S:$S,$A298),""))</f>
        <v/>
      </c>
    </row>
    <row r="299" spans="1:21">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t="str">
        <f t="shared" si="4"/>
        <v xml:space="preserve">Plokkfiskur </v>
      </c>
      <c r="T299">
        <f>IF($B299="","",$C299*IFERROR(INDEX(Vöruskrá!$R:$R,MATCH($B299,Vöruskrá!$B:$B,0)),0))</f>
        <v>1306750</v>
      </c>
      <c r="U299" t="str">
        <f ca="1">IF($A299="","",IFERROR(SUMIFS($T:$T,$S:$S,$A299)/SUMIFS($C:$C,$S:$S,$A299),""))</f>
        <v/>
      </c>
    </row>
    <row r="300" spans="1:21">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t="str">
        <f t="shared" si="4"/>
        <v xml:space="preserve">Plokkfiskur </v>
      </c>
      <c r="T300">
        <f>IF($B300="","",$C300*IFERROR(INDEX(Vöruskrá!$R:$R,MATCH($B300,Vöruskrá!$B:$B,0)),0))</f>
        <v>6012200</v>
      </c>
      <c r="U300" t="str">
        <f ca="1">IF($A300="","",IFERROR(SUMIFS($T:$T,$S:$S,$A300)/SUMIFS($C:$C,$S:$S,$A300),""))</f>
        <v/>
      </c>
    </row>
    <row r="301" spans="1:21">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t="str">
        <f t="shared" si="4"/>
        <v xml:space="preserve">Plokkfiskur </v>
      </c>
      <c r="T301">
        <f>IF($B301="","",$C301*IFERROR(INDEX(Vöruskrá!$R:$R,MATCH($B301,Vöruskrá!$B:$B,0)),0))</f>
        <v>3136400</v>
      </c>
      <c r="U301" t="str">
        <f ca="1">IF($A301="","",IFERROR(SUMIFS($T:$T,$S:$S,$A301)/SUMIFS($C:$C,$S:$S,$A301),""))</f>
        <v/>
      </c>
    </row>
    <row r="302" spans="1:21">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t="str">
        <f t="shared" si="4"/>
        <v xml:space="preserve">Plokkfiskur </v>
      </c>
      <c r="T302">
        <f>IF($B302="","",$C302*IFERROR(INDEX(Vöruskrá!$R:$R,MATCH($B302,Vöruskrá!$B:$B,0)),0))</f>
        <v>2352600</v>
      </c>
      <c r="U302" t="str">
        <f ca="1">IF($A302="","",IFERROR(SUMIFS($T:$T,$S:$S,$A302)/SUMIFS($C:$C,$S:$S,$A302),""))</f>
        <v/>
      </c>
    </row>
    <row r="303" spans="1:21">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t="str">
        <f t="shared" si="4"/>
        <v xml:space="preserve">Plokkfiskur </v>
      </c>
      <c r="T303">
        <f>IF($B303="","",$C303*IFERROR(INDEX(Vöruskrá!$R:$R,MATCH($B303,Vöruskrá!$B:$B,0)),0))</f>
        <v>1569000</v>
      </c>
      <c r="U303" t="str">
        <f ca="1">IF($A303="","",IFERROR(SUMIFS($T:$T,$S:$S,$A303)/SUMIFS($C:$C,$S:$S,$A303),""))</f>
        <v/>
      </c>
    </row>
    <row r="304" spans="1:21">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t="str">
        <f t="shared" si="4"/>
        <v xml:space="preserve">Plokkfiskur </v>
      </c>
      <c r="T304">
        <f>IF($B304="","",$C304*IFERROR(INDEX(Vöruskrá!$R:$R,MATCH($B304,Vöruskrá!$B:$B,0)),0))</f>
        <v>1099000</v>
      </c>
      <c r="U304" t="str">
        <f ca="1">IF($A304="","",IFERROR(SUMIFS($T:$T,$S:$S,$A304)/SUMIFS($C:$C,$S:$S,$A304),""))</f>
        <v/>
      </c>
    </row>
    <row r="305" spans="1:21"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t="str">
        <f t="shared" si="4"/>
        <v>Fiski taco með grænmeti, salsa, osti og sýrðum rjóma</v>
      </c>
      <c r="T305" t="str">
        <f>IF($B305="","",$C305*IFERROR(INDEX(Vöruskrá!$R:$R,MATCH($B305,Vöruskrá!$B:$B,0)),0))</f>
        <v/>
      </c>
      <c r="U305">
        <f ca="1">IF($A305="","",IFERROR(SUMIFS($T:$T,$S:$S,$A305)/SUMIFS($C:$C,$S:$S,$A305),""))</f>
        <v>1315.2324000000001</v>
      </c>
    </row>
    <row r="306" spans="1:21">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t="str">
        <f t="shared" si="4"/>
        <v>Fiski taco með grænmeti, salsa, osti og sýrðum rjóma</v>
      </c>
      <c r="T306">
        <f>IF($B306="","",$C306*IFERROR(INDEX(Vöruskrá!$R:$R,MATCH($B306,Vöruskrá!$B:$B,0)),0))</f>
        <v>103354300</v>
      </c>
      <c r="U306" t="str">
        <f ca="1">IF($A306="","",IFERROR(SUMIFS($T:$T,$S:$S,$A306)/SUMIFS($C:$C,$S:$S,$A306),""))</f>
        <v/>
      </c>
    </row>
    <row r="307" spans="1:21">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t="str">
        <f t="shared" si="4"/>
        <v>Fiski taco með grænmeti, salsa, osti og sýrðum rjóma</v>
      </c>
      <c r="T307">
        <f>IF($B307="","",$C307*IFERROR(INDEX(Vöruskrá!$R:$R,MATCH($B307,Vöruskrá!$B:$B,0)),0))</f>
        <v>10879600</v>
      </c>
      <c r="U307" t="str">
        <f ca="1">IF($A307="","",IFERROR(SUMIFS($T:$T,$S:$S,$A307)/SUMIFS($C:$C,$S:$S,$A307),""))</f>
        <v/>
      </c>
    </row>
    <row r="308" spans="1:21">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t="str">
        <f t="shared" si="4"/>
        <v>Fiski taco með grænmeti, salsa, osti og sýrðum rjóma</v>
      </c>
      <c r="T308">
        <f>IF($B308="","",$C308*IFERROR(INDEX(Vöruskrá!$R:$R,MATCH($B308,Vöruskrá!$B:$B,0)),0))</f>
        <v>5439600</v>
      </c>
      <c r="U308" t="str">
        <f ca="1">IF($A308="","",IFERROR(SUMIFS($T:$T,$S:$S,$A308)/SUMIFS($C:$C,$S:$S,$A308),""))</f>
        <v/>
      </c>
    </row>
    <row r="309" spans="1:21">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t="str">
        <f t="shared" si="4"/>
        <v>Fiski taco með grænmeti, salsa, osti og sýrðum rjóma</v>
      </c>
      <c r="T309">
        <f>IF($B309="","",$C309*IFERROR(INDEX(Vöruskrá!$R:$R,MATCH($B309,Vöruskrá!$B:$B,0)),0))</f>
        <v>4079700</v>
      </c>
      <c r="U309" t="str">
        <f ca="1">IF($A309="","",IFERROR(SUMIFS($T:$T,$S:$S,$A309)/SUMIFS($C:$C,$S:$S,$A309),""))</f>
        <v/>
      </c>
    </row>
    <row r="310" spans="1:21">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t="str">
        <f t="shared" si="4"/>
        <v>Fiski taco með grænmeti, salsa, osti og sýrðum rjóma</v>
      </c>
      <c r="T310">
        <f>IF($B310="","",$C310*IFERROR(INDEX(Vöruskrá!$R:$R,MATCH($B310,Vöruskrá!$B:$B,0)),0))</f>
        <v>1087800</v>
      </c>
      <c r="U310" t="str">
        <f ca="1">IF($A310="","",IFERROR(SUMIFS($T:$T,$S:$S,$A310)/SUMIFS($C:$C,$S:$S,$A310),""))</f>
        <v/>
      </c>
    </row>
    <row r="311" spans="1:21">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t="str">
        <f t="shared" si="4"/>
        <v>Fiski taco með grænmeti, salsa, osti og sýrðum rjóma</v>
      </c>
      <c r="T311">
        <f>IF($B311="","",$C311*IFERROR(INDEX(Vöruskrá!$R:$R,MATCH($B311,Vöruskrá!$B:$B,0)),0))</f>
        <v>3963040</v>
      </c>
      <c r="U311" t="str">
        <f ca="1">IF($A311="","",IFERROR(SUMIFS($T:$T,$S:$S,$A311)/SUMIFS($C:$C,$S:$S,$A311),""))</f>
        <v/>
      </c>
    </row>
    <row r="312" spans="1:21">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t="str">
        <f t="shared" si="4"/>
        <v>Fiski taco með grænmeti, salsa, osti og sýrðum rjóma</v>
      </c>
      <c r="T312">
        <f>IF($B312="","",$C312*IFERROR(INDEX(Vöruskrá!$R:$R,MATCH($B312,Vöruskrá!$B:$B,0)),0))</f>
        <v>2175000</v>
      </c>
      <c r="U312" t="str">
        <f ca="1">IF($A312="","",IFERROR(SUMIFS($T:$T,$S:$S,$A312)/SUMIFS($C:$C,$S:$S,$A312),""))</f>
        <v/>
      </c>
    </row>
    <row r="313" spans="1:21">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t="str">
        <f t="shared" si="4"/>
        <v>Fiski taco með grænmeti, salsa, osti og sýrðum rjóma</v>
      </c>
      <c r="T313">
        <f>IF($B313="","",$C313*IFERROR(INDEX(Vöruskrá!$R:$R,MATCH($B313,Vöruskrá!$B:$B,0)),0))</f>
        <v>544200</v>
      </c>
      <c r="U313" t="str">
        <f ca="1">IF($A313="","",IFERROR(SUMIFS($T:$T,$S:$S,$A313)/SUMIFS($C:$C,$S:$S,$A313),""))</f>
        <v/>
      </c>
    </row>
    <row r="314" spans="1:21"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t="str">
        <f t="shared" si="4"/>
        <v>Ofnbökuð langa í hvítlauk og steinselju með kartöflum</v>
      </c>
      <c r="T314" t="str">
        <f>IF($B314="","",$C314*IFERROR(INDEX(Vöruskrá!$R:$R,MATCH($B314,Vöruskrá!$B:$B,0)),0))</f>
        <v/>
      </c>
      <c r="U314">
        <f ca="1">IF($A314="","",IFERROR(SUMIFS($T:$T,$S:$S,$A314)/SUMIFS($C:$C,$S:$S,$A314),""))</f>
        <v>1918.9808101918982</v>
      </c>
    </row>
    <row r="315" spans="1:21">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t="str">
        <f t="shared" si="4"/>
        <v>Ofnbökuð langa í hvítlauk og steinselju með kartöflum</v>
      </c>
      <c r="T315">
        <f>IF($B315="","",$C315*IFERROR(INDEX(Vöruskrá!$R:$R,MATCH($B315,Vöruskrá!$B:$B,0)),0))</f>
        <v>168701000</v>
      </c>
      <c r="U315" t="str">
        <f ca="1">IF($A315="","",IFERROR(SUMIFS($T:$T,$S:$S,$A315)/SUMIFS($C:$C,$S:$S,$A315),""))</f>
        <v/>
      </c>
    </row>
    <row r="316" spans="1:21">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t="str">
        <f t="shared" si="4"/>
        <v>Ofnbökuð langa í hvítlauk og steinselju með kartöflum</v>
      </c>
      <c r="T316">
        <f>IF($B316="","",$C316*IFERROR(INDEX(Vöruskrá!$R:$R,MATCH($B316,Vöruskrá!$B:$B,0)),0))</f>
        <v>3330000</v>
      </c>
      <c r="U316" t="str">
        <f ca="1">IF($A316="","",IFERROR(SUMIFS($T:$T,$S:$S,$A316)/SUMIFS($C:$C,$S:$S,$A316),""))</f>
        <v/>
      </c>
    </row>
    <row r="317" spans="1:21">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t="str">
        <f t="shared" si="4"/>
        <v>Ofnbökuð langa í hvítlauk og steinselju með kartöflum</v>
      </c>
      <c r="T317">
        <f>IF($B317="","",$C317*IFERROR(INDEX(Vöruskrá!$R:$R,MATCH($B317,Vöruskrá!$B:$B,0)),0))</f>
        <v>10212000</v>
      </c>
      <c r="U317" t="str">
        <f ca="1">IF($A317="","",IFERROR(SUMIFS($T:$T,$S:$S,$A317)/SUMIFS($C:$C,$S:$S,$A317),""))</f>
        <v/>
      </c>
    </row>
    <row r="318" spans="1:21">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t="str">
        <f t="shared" si="4"/>
        <v>Ofnbökuð langa í hvítlauk og steinselju með kartöflum</v>
      </c>
      <c r="T318">
        <f>IF($B318="","",$C318*IFERROR(INDEX(Vöruskrá!$R:$R,MATCH($B318,Vöruskrá!$B:$B,0)),0))</f>
        <v>1332000</v>
      </c>
      <c r="U318" t="str">
        <f ca="1">IF($A318="","",IFERROR(SUMIFS($T:$T,$S:$S,$A318)/SUMIFS($C:$C,$S:$S,$A318),""))</f>
        <v/>
      </c>
    </row>
    <row r="319" spans="1:21">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t="str">
        <f t="shared" si="4"/>
        <v>Ofnbökuð langa í hvítlauk og steinselju með kartöflum</v>
      </c>
      <c r="T319">
        <f>IF($B319="","",$C319*IFERROR(INDEX(Vöruskrá!$R:$R,MATCH($B319,Vöruskrá!$B:$B,0)),0))</f>
        <v>3330000</v>
      </c>
      <c r="U319" t="str">
        <f ca="1">IF($A319="","",IFERROR(SUMIFS($T:$T,$S:$S,$A319)/SUMIFS($C:$C,$S:$S,$A319),""))</f>
        <v/>
      </c>
    </row>
    <row r="320" spans="1:21">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t="str">
        <f t="shared" si="4"/>
        <v>Ofnbökuð langa í hvítlauk og steinselju með kartöflum</v>
      </c>
      <c r="T320">
        <f>IF($B320="","",$C320*IFERROR(INDEX(Vöruskrá!$R:$R,MATCH($B320,Vöruskrá!$B:$B,0)),0))</f>
        <v>2664000</v>
      </c>
      <c r="U320" t="str">
        <f ca="1">IF($A320="","",IFERROR(SUMIFS($T:$T,$S:$S,$A320)/SUMIFS($C:$C,$S:$S,$A320),""))</f>
        <v/>
      </c>
    </row>
    <row r="321" spans="1:21">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t="str">
        <f t="shared" si="4"/>
        <v>Ofnbökuð langa í hvítlauk og steinselju með kartöflum</v>
      </c>
      <c r="T321">
        <f>IF($B321="","",$C321*IFERROR(INDEX(Vöruskrá!$R:$R,MATCH($B321,Vöruskrá!$B:$B,0)),0))</f>
        <v>2331000</v>
      </c>
      <c r="U321" t="str">
        <f ca="1">IF($A321="","",IFERROR(SUMIFS($T:$T,$S:$S,$A321)/SUMIFS($C:$C,$S:$S,$A321),""))</f>
        <v/>
      </c>
    </row>
    <row r="322" spans="1:21"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t="str">
        <f t="shared" si="4"/>
        <v>Nautapottréttur</v>
      </c>
      <c r="T322" t="str">
        <f>IF($B322="","",$C322*IFERROR(INDEX(Vöruskrá!$R:$R,MATCH($B322,Vöruskrá!$B:$B,0)),0))</f>
        <v/>
      </c>
      <c r="U322">
        <f ca="1">IF($A322="","",IFERROR(SUMIFS($T:$T,$S:$S,$A322)/SUMIFS($C:$C,$S:$S,$A322),""))</f>
        <v>1015.8126159983366</v>
      </c>
    </row>
    <row r="323" spans="1:21">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t="str">
        <f t="shared" si="4"/>
        <v>Nautapottréttur</v>
      </c>
      <c r="T323">
        <f>IF($B323="","",$C323*IFERROR(INDEX(Vöruskrá!$R:$R,MATCH($B323,Vöruskrá!$B:$B,0)),0))</f>
        <v>45240000</v>
      </c>
      <c r="U323" t="str">
        <f ca="1">IF($A323="","",IFERROR(SUMIFS($T:$T,$S:$S,$A323)/SUMIFS($C:$C,$S:$S,$A323),""))</f>
        <v/>
      </c>
    </row>
    <row r="324" spans="1:21">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t="str">
        <f t="shared" ref="S324:S387" si="5">IF($A324="",S323,$A324)</f>
        <v>Nautapottréttur</v>
      </c>
      <c r="T324">
        <f>IF($B324="","",$C324*IFERROR(INDEX(Vöruskrá!$R:$R,MATCH($B324,Vöruskrá!$B:$B,0)),0))</f>
        <v>60840000</v>
      </c>
      <c r="U324" t="str">
        <f ca="1">IF($A324="","",IFERROR(SUMIFS($T:$T,$S:$S,$A324)/SUMIFS($C:$C,$S:$S,$A324),""))</f>
        <v/>
      </c>
    </row>
    <row r="325" spans="1:21">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t="str">
        <f t="shared" si="5"/>
        <v>Nautapottréttur</v>
      </c>
      <c r="T325">
        <f>IF($B325="","",$C325*IFERROR(INDEX(Vöruskrá!$R:$R,MATCH($B325,Vöruskrá!$B:$B,0)),0))</f>
        <v>0</v>
      </c>
      <c r="U325" t="str">
        <f ca="1">IF($A325="","",IFERROR(SUMIFS($T:$T,$S:$S,$A325)/SUMIFS($C:$C,$S:$S,$A325),""))</f>
        <v/>
      </c>
    </row>
    <row r="326" spans="1:21">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t="str">
        <f t="shared" si="5"/>
        <v>Nautapottréttur</v>
      </c>
      <c r="T326">
        <f>IF($B326="","",$C326*IFERROR(INDEX(Vöruskrá!$R:$R,MATCH($B326,Vöruskrá!$B:$B,0)),0))</f>
        <v>4280000</v>
      </c>
      <c r="U326" t="str">
        <f ca="1">IF($A326="","",IFERROR(SUMIFS($T:$T,$S:$S,$A326)/SUMIFS($C:$C,$S:$S,$A326),""))</f>
        <v/>
      </c>
    </row>
    <row r="327" spans="1:21">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t="str">
        <f t="shared" si="5"/>
        <v>Nautapottréttur</v>
      </c>
      <c r="T327">
        <f>IF($B327="","",$C327*IFERROR(INDEX(Vöruskrá!$R:$R,MATCH($B327,Vöruskrá!$B:$B,0)),0))</f>
        <v>3320000</v>
      </c>
      <c r="U327" t="str">
        <f ca="1">IF($A327="","",IFERROR(SUMIFS($T:$T,$S:$S,$A327)/SUMIFS($C:$C,$S:$S,$A327),""))</f>
        <v/>
      </c>
    </row>
    <row r="328" spans="1:21">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t="str">
        <f t="shared" si="5"/>
        <v>Nautapottréttur</v>
      </c>
      <c r="T328">
        <f>IF($B328="","",$C328*IFERROR(INDEX(Vöruskrá!$R:$R,MATCH($B328,Vöruskrá!$B:$B,0)),0))</f>
        <v>1800000</v>
      </c>
      <c r="U328" t="str">
        <f ca="1">IF($A328="","",IFERROR(SUMIFS($T:$T,$S:$S,$A328)/SUMIFS($C:$C,$S:$S,$A328),""))</f>
        <v/>
      </c>
    </row>
    <row r="329" spans="1:21">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t="str">
        <f t="shared" si="5"/>
        <v>Nautapottréttur</v>
      </c>
      <c r="T329">
        <f>IF($B329="","",$C329*IFERROR(INDEX(Vöruskrá!$R:$R,MATCH($B329,Vöruskrá!$B:$B,0)),0))</f>
        <v>1800000</v>
      </c>
      <c r="U329" t="str">
        <f ca="1">IF($A329="","",IFERROR(SUMIFS($T:$T,$S:$S,$A329)/SUMIFS($C:$C,$S:$S,$A329),""))</f>
        <v/>
      </c>
    </row>
    <row r="330" spans="1:21">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t="str">
        <f t="shared" si="5"/>
        <v>Nautapottréttur</v>
      </c>
      <c r="T330">
        <f>IF($B330="","",$C330*IFERROR(INDEX(Vöruskrá!$R:$R,MATCH($B330,Vöruskrá!$B:$B,0)),0))</f>
        <v>4830000</v>
      </c>
      <c r="U330" t="str">
        <f ca="1">IF($A330="","",IFERROR(SUMIFS($T:$T,$S:$S,$A330)/SUMIFS($C:$C,$S:$S,$A330),""))</f>
        <v/>
      </c>
    </row>
    <row r="331" spans="1:21">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t="str">
        <f t="shared" si="5"/>
        <v>Nautapottréttur</v>
      </c>
      <c r="T331">
        <f>IF($B331="","",$C331*IFERROR(INDEX(Vöruskrá!$R:$R,MATCH($B331,Vöruskrá!$B:$B,0)),0))</f>
        <v>780000</v>
      </c>
      <c r="U331" t="str">
        <f ca="1">IF($A331="","",IFERROR(SUMIFS($T:$T,$S:$S,$A331)/SUMIFS($C:$C,$S:$S,$A331),""))</f>
        <v/>
      </c>
    </row>
    <row r="332" spans="1:21">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t="str">
        <f t="shared" si="5"/>
        <v>Nautapottréttur</v>
      </c>
      <c r="T332">
        <f>IF($B332="","",$C332*IFERROR(INDEX(Vöruskrá!$R:$R,MATCH($B332,Vöruskrá!$B:$B,0)),0))</f>
        <v>1080000</v>
      </c>
      <c r="U332" t="str">
        <f ca="1">IF($A332="","",IFERROR(SUMIFS($T:$T,$S:$S,$A332)/SUMIFS($C:$C,$S:$S,$A332),""))</f>
        <v/>
      </c>
    </row>
    <row r="333" spans="1:21">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t="str">
        <f t="shared" si="5"/>
        <v>Nautapottréttur</v>
      </c>
      <c r="T333">
        <f>IF($B333="","",$C333*IFERROR(INDEX(Vöruskrá!$R:$R,MATCH($B333,Vöruskrá!$B:$B,0)),0))</f>
        <v>3000000</v>
      </c>
      <c r="U333" t="str">
        <f ca="1">IF($A333="","",IFERROR(SUMIFS($T:$T,$S:$S,$A333)/SUMIFS($C:$C,$S:$S,$A333),""))</f>
        <v/>
      </c>
    </row>
    <row r="334" spans="1:21">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t="str">
        <f t="shared" si="5"/>
        <v>Nautapottréttur</v>
      </c>
      <c r="T334">
        <f>IF($B334="","",$C334*IFERROR(INDEX(Vöruskrá!$R:$R,MATCH($B334,Vöruskrá!$B:$B,0)),0))</f>
        <v>1200000</v>
      </c>
      <c r="U334" t="str">
        <f ca="1">IF($A334="","",IFERROR(SUMIFS($T:$T,$S:$S,$A334)/SUMIFS($C:$C,$S:$S,$A334),""))</f>
        <v/>
      </c>
    </row>
    <row r="335" spans="1:21">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t="str">
        <f t="shared" si="5"/>
        <v>Nautapottréttur</v>
      </c>
      <c r="T335">
        <f>IF($B335="","",$C335*IFERROR(INDEX(Vöruskrá!$R:$R,MATCH($B335,Vöruskrá!$B:$B,0)),0))</f>
        <v>1869000</v>
      </c>
      <c r="U335" t="str">
        <f ca="1">IF($A335="","",IFERROR(SUMIFS($T:$T,$S:$S,$A335)/SUMIFS($C:$C,$S:$S,$A335),""))</f>
        <v/>
      </c>
    </row>
    <row r="336" spans="1:21">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t="str">
        <f t="shared" si="5"/>
        <v>Nautapottréttur</v>
      </c>
      <c r="T336">
        <f>IF($B336="","",$C336*IFERROR(INDEX(Vöruskrá!$R:$R,MATCH($B336,Vöruskrá!$B:$B,0)),0))</f>
        <v>862600</v>
      </c>
      <c r="U336" t="str">
        <f ca="1">IF($A336="","",IFERROR(SUMIFS($T:$T,$S:$S,$A336)/SUMIFS($C:$C,$S:$S,$A336),""))</f>
        <v/>
      </c>
    </row>
    <row r="337" spans="1:21">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t="str">
        <f t="shared" si="5"/>
        <v>Nautapottréttur</v>
      </c>
      <c r="T337">
        <f>IF($B337="","",$C337*IFERROR(INDEX(Vöruskrá!$R:$R,MATCH($B337,Vöruskrá!$B:$B,0)),0))</f>
        <v>801684</v>
      </c>
      <c r="U337" t="str">
        <f ca="1">IF($A337="","",IFERROR(SUMIFS($T:$T,$S:$S,$A337)/SUMIFS($C:$C,$S:$S,$A337),""))</f>
        <v/>
      </c>
    </row>
    <row r="338" spans="1:21">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t="str">
        <f t="shared" si="5"/>
        <v>Nautapottréttur</v>
      </c>
      <c r="T338">
        <f>IF($B338="","",$C338*IFERROR(INDEX(Vöruskrá!$R:$R,MATCH($B338,Vöruskrá!$B:$B,0)),0))</f>
        <v>201000</v>
      </c>
      <c r="U338" t="str">
        <f ca="1">IF($A338="","",IFERROR(SUMIFS($T:$T,$S:$S,$A338)/SUMIFS($C:$C,$S:$S,$A338),""))</f>
        <v/>
      </c>
    </row>
    <row r="339" spans="1:21"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t="str">
        <f t="shared" si="5"/>
        <v>Bolognese hakkréttur</v>
      </c>
      <c r="T339" t="str">
        <f>IF($B339="","",$C339*IFERROR(INDEX(Vöruskrá!$R:$R,MATCH($B339,Vöruskrá!$B:$B,0)),0))</f>
        <v/>
      </c>
      <c r="U339">
        <f ca="1">IF($A339="","",IFERROR(SUMIFS($T:$T,$S:$S,$A339)/SUMIFS($C:$C,$S:$S,$A339),""))</f>
        <v>1256.7144872016524</v>
      </c>
    </row>
    <row r="340" spans="1:21">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t="str">
        <f t="shared" si="5"/>
        <v>Bolognese hakkréttur</v>
      </c>
      <c r="T340">
        <f>IF($B340="","",$C340*IFERROR(INDEX(Vöruskrá!$R:$R,MATCH($B340,Vöruskrá!$B:$B,0)),0))</f>
        <v>30000000</v>
      </c>
      <c r="U340" t="str">
        <f ca="1">IF($A340="","",IFERROR(SUMIFS($T:$T,$S:$S,$A340)/SUMIFS($C:$C,$S:$S,$A340),""))</f>
        <v/>
      </c>
    </row>
    <row r="341" spans="1:21">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t="str">
        <f t="shared" si="5"/>
        <v>Bolognese hakkréttur</v>
      </c>
      <c r="T341">
        <f>IF($B341="","",$C341*IFERROR(INDEX(Vöruskrá!$R:$R,MATCH($B341,Vöruskrá!$B:$B,0)),0))</f>
        <v>78000000</v>
      </c>
      <c r="U341" t="str">
        <f ca="1">IF($A341="","",IFERROR(SUMIFS($T:$T,$S:$S,$A341)/SUMIFS($C:$C,$S:$S,$A341),""))</f>
        <v/>
      </c>
    </row>
    <row r="342" spans="1:21">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t="str">
        <f t="shared" si="5"/>
        <v>Bolognese hakkréttur</v>
      </c>
      <c r="T342">
        <f>IF($B342="","",$C342*IFERROR(INDEX(Vöruskrá!$R:$R,MATCH($B342,Vöruskrá!$B:$B,0)),0))</f>
        <v>0</v>
      </c>
      <c r="U342" t="str">
        <f ca="1">IF($A342="","",IFERROR(SUMIFS($T:$T,$S:$S,$A342)/SUMIFS($C:$C,$S:$S,$A342),""))</f>
        <v/>
      </c>
    </row>
    <row r="343" spans="1:21">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t="str">
        <f t="shared" si="5"/>
        <v>Bolognese hakkréttur</v>
      </c>
      <c r="T343">
        <f>IF($B343="","",$C343*IFERROR(INDEX(Vöruskrá!$R:$R,MATCH($B343,Vöruskrá!$B:$B,0)),0))</f>
        <v>0</v>
      </c>
      <c r="U343" t="str">
        <f ca="1">IF($A343="","",IFERROR(SUMIFS($T:$T,$S:$S,$A343)/SUMIFS($C:$C,$S:$S,$A343),""))</f>
        <v/>
      </c>
    </row>
    <row r="344" spans="1:21">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t="str">
        <f t="shared" si="5"/>
        <v>Bolognese hakkréttur</v>
      </c>
      <c r="T344">
        <f>IF($B344="","",$C344*IFERROR(INDEX(Vöruskrá!$R:$R,MATCH($B344,Vöruskrá!$B:$B,0)),0))</f>
        <v>17848800</v>
      </c>
      <c r="U344" t="str">
        <f ca="1">IF($A344="","",IFERROR(SUMIFS($T:$T,$S:$S,$A344)/SUMIFS($C:$C,$S:$S,$A344),""))</f>
        <v/>
      </c>
    </row>
    <row r="345" spans="1:21">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t="str">
        <f t="shared" si="5"/>
        <v>Bolognese hakkréttur</v>
      </c>
      <c r="T345">
        <f>IF($B345="","",$C345*IFERROR(INDEX(Vöruskrá!$R:$R,MATCH($B345,Vöruskrá!$B:$B,0)),0))</f>
        <v>2250000</v>
      </c>
      <c r="U345" t="str">
        <f ca="1">IF($A345="","",IFERROR(SUMIFS($T:$T,$S:$S,$A345)/SUMIFS($C:$C,$S:$S,$A345),""))</f>
        <v/>
      </c>
    </row>
    <row r="346" spans="1:21">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t="str">
        <f t="shared" si="5"/>
        <v>Bolognese hakkréttur</v>
      </c>
      <c r="T346">
        <f>IF($B346="","",$C346*IFERROR(INDEX(Vöruskrá!$R:$R,MATCH($B346,Vöruskrá!$B:$B,0)),0))</f>
        <v>4980000</v>
      </c>
      <c r="U346" t="str">
        <f ca="1">IF($A346="","",IFERROR(SUMIFS($T:$T,$S:$S,$A346)/SUMIFS($C:$C,$S:$S,$A346),""))</f>
        <v/>
      </c>
    </row>
    <row r="347" spans="1:21">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t="str">
        <f t="shared" si="5"/>
        <v>Bolognese hakkréttur</v>
      </c>
      <c r="T347">
        <f>IF($B347="","",$C347*IFERROR(INDEX(Vöruskrá!$R:$R,MATCH($B347,Vöruskrá!$B:$B,0)),0))</f>
        <v>166000</v>
      </c>
      <c r="U347" t="str">
        <f ca="1">IF($A347="","",IFERROR(SUMIFS($T:$T,$S:$S,$A347)/SUMIFS($C:$C,$S:$S,$A347),""))</f>
        <v/>
      </c>
    </row>
    <row r="348" spans="1:21">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t="str">
        <f t="shared" si="5"/>
        <v>Bolognese hakkréttur</v>
      </c>
      <c r="T348">
        <f>IF($B348="","",$C348*IFERROR(INDEX(Vöruskrá!$R:$R,MATCH($B348,Vöruskrá!$B:$B,0)),0))</f>
        <v>520000</v>
      </c>
      <c r="U348" t="str">
        <f ca="1">IF($A348="","",IFERROR(SUMIFS($T:$T,$S:$S,$A348)/SUMIFS($C:$C,$S:$S,$A348),""))</f>
        <v/>
      </c>
    </row>
    <row r="349" spans="1:21">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t="str">
        <f t="shared" si="5"/>
        <v>Bolognese hakkréttur</v>
      </c>
      <c r="T349">
        <f>IF($B349="","",$C349*IFERROR(INDEX(Vöruskrá!$R:$R,MATCH($B349,Vöruskrá!$B:$B,0)),0))</f>
        <v>2010000</v>
      </c>
      <c r="U349" t="str">
        <f ca="1">IF($A349="","",IFERROR(SUMIFS($T:$T,$S:$S,$A349)/SUMIFS($C:$C,$S:$S,$A349),""))</f>
        <v/>
      </c>
    </row>
    <row r="350" spans="1:21">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t="str">
        <f t="shared" si="5"/>
        <v>Bolognese hakkréttur</v>
      </c>
      <c r="T350">
        <f>IF($B350="","",$C350*IFERROR(INDEX(Vöruskrá!$R:$R,MATCH($B350,Vöruskrá!$B:$B,0)),0))</f>
        <v>931000</v>
      </c>
      <c r="U350" t="str">
        <f ca="1">IF($A350="","",IFERROR(SUMIFS($T:$T,$S:$S,$A350)/SUMIFS($C:$C,$S:$S,$A350),""))</f>
        <v/>
      </c>
    </row>
    <row r="351" spans="1:21">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t="str">
        <f t="shared" si="5"/>
        <v>Bolognese hakkréttur</v>
      </c>
      <c r="T351">
        <f>IF($B351="","",$C351*IFERROR(INDEX(Vöruskrá!$R:$R,MATCH($B351,Vöruskrá!$B:$B,0)),0))</f>
        <v>180850</v>
      </c>
      <c r="U351" t="str">
        <f ca="1">IF($A351="","",IFERROR(SUMIFS($T:$T,$S:$S,$A351)/SUMIFS($C:$C,$S:$S,$A351),""))</f>
        <v/>
      </c>
    </row>
    <row r="352" spans="1:21">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t="str">
        <f t="shared" si="5"/>
        <v>Bolognese hakkréttur</v>
      </c>
      <c r="T352">
        <f>IF($B352="","",$C352*IFERROR(INDEX(Vöruskrá!$R:$R,MATCH($B352,Vöruskrá!$B:$B,0)),0))</f>
        <v>170950</v>
      </c>
      <c r="U352" t="str">
        <f ca="1">IF($A352="","",IFERROR(SUMIFS($T:$T,$S:$S,$A352)/SUMIFS($C:$C,$S:$S,$A352),""))</f>
        <v/>
      </c>
    </row>
    <row r="353" spans="1:21">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t="str">
        <f t="shared" si="5"/>
        <v>Bolognese hakkréttur</v>
      </c>
      <c r="T353">
        <f>IF($B353="","",$C353*IFERROR(INDEX(Vöruskrá!$R:$R,MATCH($B353,Vöruskrá!$B:$B,0)),0))</f>
        <v>660352</v>
      </c>
      <c r="U353" t="str">
        <f ca="1">IF($A353="","",IFERROR(SUMIFS($T:$T,$S:$S,$A353)/SUMIFS($C:$C,$S:$S,$A353),""))</f>
        <v/>
      </c>
    </row>
    <row r="354" spans="1:21">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t="str">
        <f t="shared" si="5"/>
        <v>Bolognese hakkréttur</v>
      </c>
      <c r="T354">
        <f>IF($B354="","",$C354*IFERROR(INDEX(Vöruskrá!$R:$R,MATCH($B354,Vöruskrá!$B:$B,0)),0))</f>
        <v>50000</v>
      </c>
      <c r="U354" t="str">
        <f ca="1">IF($A354="","",IFERROR(SUMIFS($T:$T,$S:$S,$A354)/SUMIFS($C:$C,$S:$S,$A354),""))</f>
        <v/>
      </c>
    </row>
    <row r="355" spans="1:21">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t="str">
        <f t="shared" si="5"/>
        <v>Bolognese hakkréttur</v>
      </c>
      <c r="T355">
        <f>IF($B355="","",$C355*IFERROR(INDEX(Vöruskrá!$R:$R,MATCH($B355,Vöruskrá!$B:$B,0)),0))</f>
        <v>341200</v>
      </c>
      <c r="U355" t="str">
        <f ca="1">IF($A355="","",IFERROR(SUMIFS($T:$T,$S:$S,$A355)/SUMIFS($C:$C,$S:$S,$A355),""))</f>
        <v/>
      </c>
    </row>
    <row r="356" spans="1:21"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t="str">
        <f t="shared" si="5"/>
        <v>Lasagne með hvítlauksbrauði og fersku hrásalati</v>
      </c>
      <c r="T356" t="str">
        <f>IF($B356="","",$C356*IFERROR(INDEX(Vöruskrá!$R:$R,MATCH($B356,Vöruskrá!$B:$B,0)),0))</f>
        <v/>
      </c>
      <c r="U356">
        <f ca="1">IF($A356="","",IFERROR(SUMIFS($T:$T,$S:$S,$A356)/SUMIFS($C:$C,$S:$S,$A356),""))</f>
        <v>899.88864000000001</v>
      </c>
    </row>
    <row r="357" spans="1:21">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t="str">
        <f t="shared" si="5"/>
        <v>Lasagne með hvítlauksbrauði og fersku hrásalati</v>
      </c>
      <c r="T357">
        <f>IF($B357="","",$C357*IFERROR(INDEX(Vöruskrá!$R:$R,MATCH($B357,Vöruskrá!$B:$B,0)),0))</f>
        <v>50847000</v>
      </c>
      <c r="U357" t="str">
        <f ca="1">IF($A357="","",IFERROR(SUMIFS($T:$T,$S:$S,$A357)/SUMIFS($C:$C,$S:$S,$A357),""))</f>
        <v/>
      </c>
    </row>
    <row r="358" spans="1:21">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t="str">
        <f t="shared" si="5"/>
        <v>Lasagne með hvítlauksbrauði og fersku hrásalati</v>
      </c>
      <c r="T358">
        <f>IF($B358="","",$C358*IFERROR(INDEX(Vöruskrá!$R:$R,MATCH($B358,Vöruskrá!$B:$B,0)),0))</f>
        <v>10169400</v>
      </c>
      <c r="U358" t="str">
        <f ca="1">IF($A358="","",IFERROR(SUMIFS($T:$T,$S:$S,$A358)/SUMIFS($C:$C,$S:$S,$A358),""))</f>
        <v/>
      </c>
    </row>
    <row r="359" spans="1:21">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t="str">
        <f t="shared" si="5"/>
        <v>Lasagne með hvítlauksbrauði og fersku hrásalati</v>
      </c>
      <c r="T359">
        <f>IF($B359="","",$C359*IFERROR(INDEX(Vöruskrá!$R:$R,MATCH($B359,Vöruskrá!$B:$B,0)),0))</f>
        <v>9084664</v>
      </c>
      <c r="U359" t="str">
        <f ca="1">IF($A359="","",IFERROR(SUMIFS($T:$T,$S:$S,$A359)/SUMIFS($C:$C,$S:$S,$A359),""))</f>
        <v/>
      </c>
    </row>
    <row r="360" spans="1:21">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t="str">
        <f t="shared" si="5"/>
        <v>Lasagne með hvítlauksbrauði og fersku hrásalati</v>
      </c>
      <c r="T360">
        <f>IF($B360="","",$C360*IFERROR(INDEX(Vöruskrá!$R:$R,MATCH($B360,Vöruskrá!$B:$B,0)),0))</f>
        <v>3389800</v>
      </c>
      <c r="U360" t="str">
        <f ca="1">IF($A360="","",IFERROR(SUMIFS($T:$T,$S:$S,$A360)/SUMIFS($C:$C,$S:$S,$A360),""))</f>
        <v/>
      </c>
    </row>
    <row r="361" spans="1:21">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t="str">
        <f t="shared" si="5"/>
        <v>Lasagne með hvítlauksbrauði og fersku hrásalati</v>
      </c>
      <c r="T361">
        <f>IF($B361="","",$C361*IFERROR(INDEX(Vöruskrá!$R:$R,MATCH($B361,Vöruskrá!$B:$B,0)),0))</f>
        <v>1017000</v>
      </c>
      <c r="U361" t="str">
        <f ca="1">IF($A361="","",IFERROR(SUMIFS($T:$T,$S:$S,$A361)/SUMIFS($C:$C,$S:$S,$A361),""))</f>
        <v/>
      </c>
    </row>
    <row r="362" spans="1:21">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t="str">
        <f t="shared" si="5"/>
        <v>Lasagne með hvítlauksbrauði og fersku hrásalati</v>
      </c>
      <c r="T362">
        <f>IF($B362="","",$C362*IFERROR(INDEX(Vöruskrá!$R:$R,MATCH($B362,Vöruskrá!$B:$B,0)),0))</f>
        <v>3898500</v>
      </c>
      <c r="U362" t="str">
        <f ca="1">IF($A362="","",IFERROR(SUMIFS($T:$T,$S:$S,$A362)/SUMIFS($C:$C,$S:$S,$A362),""))</f>
        <v/>
      </c>
    </row>
    <row r="363" spans="1:21">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t="str">
        <f t="shared" si="5"/>
        <v>Lasagne með hvítlauksbrauði og fersku hrásalati</v>
      </c>
      <c r="T363">
        <f>IF($B363="","",$C363*IFERROR(INDEX(Vöruskrá!$R:$R,MATCH($B363,Vöruskrá!$B:$B,0)),0))</f>
        <v>8475000</v>
      </c>
      <c r="U363" t="str">
        <f ca="1">IF($A363="","",IFERROR(SUMIFS($T:$T,$S:$S,$A363)/SUMIFS($C:$C,$S:$S,$A363),""))</f>
        <v/>
      </c>
    </row>
    <row r="364" spans="1:21">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t="str">
        <f t="shared" si="5"/>
        <v>Lasagne með hvítlauksbrauði og fersku hrásalati</v>
      </c>
      <c r="T364">
        <f>IF($B364="","",$C364*IFERROR(INDEX(Vöruskrá!$R:$R,MATCH($B364,Vöruskrá!$B:$B,0)),0))</f>
        <v>1412500</v>
      </c>
      <c r="U364" t="str">
        <f ca="1">IF($A364="","",IFERROR(SUMIFS($T:$T,$S:$S,$A364)/SUMIFS($C:$C,$S:$S,$A364),""))</f>
        <v/>
      </c>
    </row>
    <row r="365" spans="1:21">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t="str">
        <f t="shared" si="5"/>
        <v>Lasagne með hvítlauksbrauði og fersku hrásalati</v>
      </c>
      <c r="T365">
        <f>IF($B365="","",$C365*IFERROR(INDEX(Vöruskrá!$R:$R,MATCH($B365,Vöruskrá!$B:$B,0)),0))</f>
        <v>1695000</v>
      </c>
      <c r="U365" t="str">
        <f ca="1">IF($A365="","",IFERROR(SUMIFS($T:$T,$S:$S,$A365)/SUMIFS($C:$C,$S:$S,$A365),""))</f>
        <v/>
      </c>
    </row>
    <row r="366" spans="1:21"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t="str">
        <f t="shared" si="5"/>
        <v>Mexíkó lasagne / lasagna með nachos og ostasósu</v>
      </c>
      <c r="T366" t="str">
        <f>IF($B366="","",$C366*IFERROR(INDEX(Vöruskrá!$R:$R,MATCH($B366,Vöruskrá!$B:$B,0)),0))</f>
        <v/>
      </c>
      <c r="U366">
        <f ca="1">IF($A366="","",IFERROR(SUMIFS($T:$T,$S:$S,$A366)/SUMIFS($C:$C,$S:$S,$A366),""))</f>
        <v>1079.9513395133952</v>
      </c>
    </row>
    <row r="367" spans="1:21">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t="str">
        <f t="shared" si="5"/>
        <v>Mexíkó lasagne / lasagna með nachos og ostasósu</v>
      </c>
      <c r="T367">
        <f>IF($B367="","",$C367*IFERROR(INDEX(Vöruskrá!$R:$R,MATCH($B367,Vöruskrá!$B:$B,0)),0))</f>
        <v>67771500</v>
      </c>
      <c r="U367" t="str">
        <f ca="1">IF($A367="","",IFERROR(SUMIFS($T:$T,$S:$S,$A367)/SUMIFS($C:$C,$S:$S,$A367),""))</f>
        <v/>
      </c>
    </row>
    <row r="368" spans="1:21">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t="str">
        <f t="shared" si="5"/>
        <v>Mexíkó lasagne / lasagna með nachos og ostasósu</v>
      </c>
      <c r="T368">
        <f>IF($B368="","",$C368*IFERROR(INDEX(Vöruskrá!$R:$R,MATCH($B368,Vöruskrá!$B:$B,0)),0))</f>
        <v>11295000</v>
      </c>
      <c r="U368" t="str">
        <f ca="1">IF($A368="","",IFERROR(SUMIFS($T:$T,$S:$S,$A368)/SUMIFS($C:$C,$S:$S,$A368),""))</f>
        <v/>
      </c>
    </row>
    <row r="369" spans="1:21">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t="str">
        <f t="shared" si="5"/>
        <v>Mexíkó lasagne / lasagna með nachos og ostasósu</v>
      </c>
      <c r="T369">
        <f>IF($B369="","",$C369*IFERROR(INDEX(Vöruskrá!$R:$R,MATCH($B369,Vöruskrá!$B:$B,0)),0))</f>
        <v>8072160</v>
      </c>
      <c r="U369" t="str">
        <f ca="1">IF($A369="","",IFERROR(SUMIFS($T:$T,$S:$S,$A369)/SUMIFS($C:$C,$S:$S,$A369),""))</f>
        <v/>
      </c>
    </row>
    <row r="370" spans="1:21">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t="str">
        <f t="shared" si="5"/>
        <v>Mexíkó lasagne / lasagna með nachos og ostasósu</v>
      </c>
      <c r="T370">
        <f>IF($B370="","",$C370*IFERROR(INDEX(Vöruskrá!$R:$R,MATCH($B370,Vöruskrá!$B:$B,0)),0))</f>
        <v>4388484</v>
      </c>
      <c r="U370" t="str">
        <f ca="1">IF($A370="","",IFERROR(SUMIFS($T:$T,$S:$S,$A370)/SUMIFS($C:$C,$S:$S,$A370),""))</f>
        <v/>
      </c>
    </row>
    <row r="371" spans="1:21">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t="str">
        <f t="shared" si="5"/>
        <v>Mexíkó lasagne / lasagna með nachos og ostasósu</v>
      </c>
      <c r="T371">
        <f>IF($B371="","",$C371*IFERROR(INDEX(Vöruskrá!$R:$R,MATCH($B371,Vöruskrá!$B:$B,0)),0))</f>
        <v>11295000</v>
      </c>
      <c r="U371" t="str">
        <f ca="1">IF($A371="","",IFERROR(SUMIFS($T:$T,$S:$S,$A371)/SUMIFS($C:$C,$S:$S,$A371),""))</f>
        <v/>
      </c>
    </row>
    <row r="372" spans="1:21">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t="str">
        <f t="shared" si="5"/>
        <v>Mexíkó lasagne / lasagna með nachos og ostasósu</v>
      </c>
      <c r="T372">
        <f>IF($B372="","",$C372*IFERROR(INDEX(Vöruskrá!$R:$R,MATCH($B372,Vöruskrá!$B:$B,0)),0))</f>
        <v>2823750</v>
      </c>
      <c r="U372" t="str">
        <f ca="1">IF($A372="","",IFERROR(SUMIFS($T:$T,$S:$S,$A372)/SUMIFS($C:$C,$S:$S,$A372),""))</f>
        <v/>
      </c>
    </row>
    <row r="373" spans="1:21">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t="str">
        <f t="shared" si="5"/>
        <v>Mexíkó lasagne / lasagna með nachos og ostasósu</v>
      </c>
      <c r="T373">
        <f>IF($B373="","",$C373*IFERROR(INDEX(Vöruskrá!$R:$R,MATCH($B373,Vöruskrá!$B:$B,0)),0))</f>
        <v>542160</v>
      </c>
      <c r="U373" t="str">
        <f ca="1">IF($A373="","",IFERROR(SUMIFS($T:$T,$S:$S,$A373)/SUMIFS($C:$C,$S:$S,$A373),""))</f>
        <v/>
      </c>
    </row>
    <row r="374" spans="1:21">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t="str">
        <f t="shared" si="5"/>
        <v>Mexíkó lasagne / lasagna með nachos og ostasósu</v>
      </c>
      <c r="T374">
        <f>IF($B374="","",$C374*IFERROR(INDEX(Vöruskrá!$R:$R,MATCH($B374,Vöruskrá!$B:$B,0)),0))</f>
        <v>1806000</v>
      </c>
      <c r="U374" t="str">
        <f ca="1">IF($A374="","",IFERROR(SUMIFS($T:$T,$S:$S,$A374)/SUMIFS($C:$C,$S:$S,$A374),""))</f>
        <v/>
      </c>
    </row>
    <row r="375" spans="1:21"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t="str">
        <f t="shared" si="5"/>
        <v>Chili con carne með hrísgrjónum, nachos og sýrðum rjóma</v>
      </c>
      <c r="T375" t="str">
        <f>IF($B375="","",$C375*IFERROR(INDEX(Vöruskrá!$R:$R,MATCH($B375,Vöruskrá!$B:$B,0)),0))</f>
        <v/>
      </c>
      <c r="U375">
        <f ca="1">IF($A375="","",IFERROR(SUMIFS($T:$T,$S:$S,$A375)/SUMIFS($C:$C,$S:$S,$A375),""))</f>
        <v>905.28520714792853</v>
      </c>
    </row>
    <row r="376" spans="1:21">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t="str">
        <f t="shared" si="5"/>
        <v>Chili con carne með hrísgrjónum, nachos og sýrðum rjóma</v>
      </c>
      <c r="T376">
        <f>IF($B376="","",$C376*IFERROR(INDEX(Vöruskrá!$R:$R,MATCH($B376,Vöruskrá!$B:$B,0)),0))</f>
        <v>66177000</v>
      </c>
      <c r="U376" t="str">
        <f ca="1">IF($A376="","",IFERROR(SUMIFS($T:$T,$S:$S,$A376)/SUMIFS($C:$C,$S:$S,$A376),""))</f>
        <v/>
      </c>
    </row>
    <row r="377" spans="1:21">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t="str">
        <f t="shared" si="5"/>
        <v>Chili con carne með hrísgrjónum, nachos og sýrðum rjóma</v>
      </c>
      <c r="T377">
        <f>IF($B377="","",$C377*IFERROR(INDEX(Vöruskrá!$R:$R,MATCH($B377,Vöruskrá!$B:$B,0)),0))</f>
        <v>7720650</v>
      </c>
      <c r="U377" t="str">
        <f ca="1">IF($A377="","",IFERROR(SUMIFS($T:$T,$S:$S,$A377)/SUMIFS($C:$C,$S:$S,$A377),""))</f>
        <v/>
      </c>
    </row>
    <row r="378" spans="1:21">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t="str">
        <f t="shared" si="5"/>
        <v>Chili con carne með hrísgrjónum, nachos og sýrðum rjóma</v>
      </c>
      <c r="T378">
        <f>IF($B378="","",$C378*IFERROR(INDEX(Vöruskrá!$R:$R,MATCH($B378,Vöruskrá!$B:$B,0)),0))</f>
        <v>7882416</v>
      </c>
      <c r="U378" t="str">
        <f ca="1">IF($A378="","",IFERROR(SUMIFS($T:$T,$S:$S,$A378)/SUMIFS($C:$C,$S:$S,$A378),""))</f>
        <v/>
      </c>
    </row>
    <row r="379" spans="1:21">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t="str">
        <f t="shared" si="5"/>
        <v>Chili con carne með hrísgrjónum, nachos og sýrðum rjóma</v>
      </c>
      <c r="T379">
        <f>IF($B379="","",$C379*IFERROR(INDEX(Vöruskrá!$R:$R,MATCH($B379,Vöruskrá!$B:$B,0)),0))</f>
        <v>4286494</v>
      </c>
      <c r="U379" t="str">
        <f ca="1">IF($A379="","",IFERROR(SUMIFS($T:$T,$S:$S,$A379)/SUMIFS($C:$C,$S:$S,$A379),""))</f>
        <v/>
      </c>
    </row>
    <row r="380" spans="1:21">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t="str">
        <f t="shared" si="5"/>
        <v>Chili con carne með hrísgrjónum, nachos og sýrðum rjóma</v>
      </c>
      <c r="T380">
        <f>IF($B380="","",$C380*IFERROR(INDEX(Vöruskrá!$R:$R,MATCH($B380,Vöruskrá!$B:$B,0)),0))</f>
        <v>1838250</v>
      </c>
      <c r="U380" t="str">
        <f ca="1">IF($A380="","",IFERROR(SUMIFS($T:$T,$S:$S,$A380)/SUMIFS($C:$C,$S:$S,$A380),""))</f>
        <v/>
      </c>
    </row>
    <row r="381" spans="1:21">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t="str">
        <f t="shared" si="5"/>
        <v>Chili con carne með hrísgrjónum, nachos og sýrðum rjóma</v>
      </c>
      <c r="T381">
        <f>IF($B381="","",$C381*IFERROR(INDEX(Vöruskrá!$R:$R,MATCH($B381,Vöruskrá!$B:$B,0)),0))</f>
        <v>1102500</v>
      </c>
      <c r="U381" t="str">
        <f ca="1">IF($A381="","",IFERROR(SUMIFS($T:$T,$S:$S,$A381)/SUMIFS($C:$C,$S:$S,$A381),""))</f>
        <v/>
      </c>
    </row>
    <row r="382" spans="1:21">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t="str">
        <f t="shared" si="5"/>
        <v>Chili con carne með hrísgrjónum, nachos og sýrðum rjóma</v>
      </c>
      <c r="T382">
        <f>IF($B382="","",$C382*IFERROR(INDEX(Vöruskrá!$R:$R,MATCH($B382,Vöruskrá!$B:$B,0)),0))</f>
        <v>992700</v>
      </c>
      <c r="U382" t="str">
        <f ca="1">IF($A382="","",IFERROR(SUMIFS($T:$T,$S:$S,$A382)/SUMIFS($C:$C,$S:$S,$A382),""))</f>
        <v/>
      </c>
    </row>
    <row r="383" spans="1:21">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t="str">
        <f t="shared" si="5"/>
        <v>Chili con carne með hrísgrjónum, nachos og sýrðum rjóma</v>
      </c>
      <c r="T383">
        <f>IF($B383="","",$C383*IFERROR(INDEX(Vöruskrá!$R:$R,MATCH($B383,Vöruskrá!$B:$B,0)),0))</f>
        <v>529416</v>
      </c>
      <c r="U383" t="str">
        <f ca="1">IF($A383="","",IFERROR(SUMIFS($T:$T,$S:$S,$A383)/SUMIFS($C:$C,$S:$S,$A383),""))</f>
        <v/>
      </c>
    </row>
    <row r="384" spans="1:21"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t="str">
        <f t="shared" si="5"/>
        <v>Nautavefjur með hrísgrjónum, salsa og nachos</v>
      </c>
      <c r="T384" t="str">
        <f>IF($B384="","",$C384*IFERROR(INDEX(Vöruskrá!$R:$R,MATCH($B384,Vöruskrá!$B:$B,0)),0))</f>
        <v/>
      </c>
      <c r="U384">
        <f ca="1">IF($A384="","",IFERROR(SUMIFS($T:$T,$S:$S,$A384)/SUMIFS($C:$C,$S:$S,$A384),""))</f>
        <v>3148.7361198555773</v>
      </c>
    </row>
    <row r="385" spans="1:21">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t="str">
        <f t="shared" si="5"/>
        <v>Nautavefjur með hrísgrjónum, salsa og nachos</v>
      </c>
      <c r="T385">
        <f>IF($B385="","",$C385*IFERROR(INDEX(Vöruskrá!$R:$R,MATCH($B385,Vöruskrá!$B:$B,0)),0))</f>
        <v>230599200</v>
      </c>
      <c r="U385" t="str">
        <f ca="1">IF($A385="","",IFERROR(SUMIFS($T:$T,$S:$S,$A385)/SUMIFS($C:$C,$S:$S,$A385),""))</f>
        <v/>
      </c>
    </row>
    <row r="386" spans="1:21">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t="str">
        <f t="shared" si="5"/>
        <v>Nautavefjur með hrísgrjónum, salsa og nachos</v>
      </c>
      <c r="T386">
        <f>IF($B386="","",$C386*IFERROR(INDEX(Vöruskrá!$R:$R,MATCH($B386,Vöruskrá!$B:$B,0)),0))</f>
        <v>0</v>
      </c>
      <c r="U386" t="str">
        <f ca="1">IF($A386="","",IFERROR(SUMIFS($T:$T,$S:$S,$A386)/SUMIFS($C:$C,$S:$S,$A386),""))</f>
        <v/>
      </c>
    </row>
    <row r="387" spans="1:21">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t="str">
        <f t="shared" si="5"/>
        <v>Nautavefjur með hrísgrjónum, salsa og nachos</v>
      </c>
      <c r="T387">
        <f>IF($B387="","",$C387*IFERROR(INDEX(Vöruskrá!$R:$R,MATCH($B387,Vöruskrá!$B:$B,0)),0))</f>
        <v>1847750</v>
      </c>
      <c r="U387" t="str">
        <f ca="1">IF($A387="","",IFERROR(SUMIFS($T:$T,$S:$S,$A387)/SUMIFS($C:$C,$S:$S,$A387),""))</f>
        <v/>
      </c>
    </row>
    <row r="388" spans="1:21">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t="str">
        <f t="shared" ref="S388:S451" si="6">IF($A388="",S387,$A388)</f>
        <v>Nautavefjur með hrísgrjónum, salsa og nachos</v>
      </c>
      <c r="T388">
        <f>IF($B388="","",$C388*IFERROR(INDEX(Vöruskrá!$R:$R,MATCH($B388,Vöruskrá!$B:$B,0)),0))</f>
        <v>5912800</v>
      </c>
      <c r="U388" t="str">
        <f ca="1">IF($A388="","",IFERROR(SUMIFS($T:$T,$S:$S,$A388)/SUMIFS($C:$C,$S:$S,$A388),""))</f>
        <v/>
      </c>
    </row>
    <row r="389" spans="1:21">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t="str">
        <f t="shared" si="6"/>
        <v>Nautavefjur með hrísgrjónum, salsa og nachos</v>
      </c>
      <c r="T389">
        <f>IF($B389="","",$C389*IFERROR(INDEX(Vöruskrá!$R:$R,MATCH($B389,Vöruskrá!$B:$B,0)),0))</f>
        <v>1108500</v>
      </c>
      <c r="U389" t="str">
        <f ca="1">IF($A389="","",IFERROR(SUMIFS($T:$T,$S:$S,$A389)/SUMIFS($C:$C,$S:$S,$A389),""))</f>
        <v/>
      </c>
    </row>
    <row r="390" spans="1:21">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t="str">
        <f t="shared" si="6"/>
        <v>Nautavefjur með hrísgrjónum, salsa og nachos</v>
      </c>
      <c r="T390">
        <f>IF($B390="","",$C390*IFERROR(INDEX(Vöruskrá!$R:$R,MATCH($B390,Vöruskrá!$B:$B,0)),0))</f>
        <v>3231626</v>
      </c>
      <c r="U390" t="str">
        <f ca="1">IF($A390="","",IFERROR(SUMIFS($T:$T,$S:$S,$A390)/SUMIFS($C:$C,$S:$S,$A390),""))</f>
        <v/>
      </c>
    </row>
    <row r="391" spans="1:21">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t="str">
        <f t="shared" si="6"/>
        <v>Nautavefjur með hrísgrjónum, salsa og nachos</v>
      </c>
      <c r="T391">
        <f>IF($B391="","",$C391*IFERROR(INDEX(Vöruskrá!$R:$R,MATCH($B391,Vöruskrá!$B:$B,0)),0))</f>
        <v>1773000</v>
      </c>
      <c r="U391" t="str">
        <f ca="1">IF($A391="","",IFERROR(SUMIFS($T:$T,$S:$S,$A391)/SUMIFS($C:$C,$S:$S,$A391),""))</f>
        <v/>
      </c>
    </row>
    <row r="392" spans="1:21">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t="str">
        <f t="shared" si="6"/>
        <v>Nautavefjur með hrísgrjónum, salsa og nachos</v>
      </c>
      <c r="T392">
        <f>IF($B392="","",$C392*IFERROR(INDEX(Vöruskrá!$R:$R,MATCH($B392,Vöruskrá!$B:$B,0)),0))</f>
        <v>583810</v>
      </c>
      <c r="U392" t="str">
        <f ca="1">IF($A392="","",IFERROR(SUMIFS($T:$T,$S:$S,$A392)/SUMIFS($C:$C,$S:$S,$A392),""))</f>
        <v/>
      </c>
    </row>
    <row r="393" spans="1:21"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t="str">
        <f t="shared" si="6"/>
        <v>Mexíkó grýta: Nautahakk, maís, hrísgrjón og blandað grænmeti</v>
      </c>
      <c r="T393" t="str">
        <f>IF($B393="","",$C393*IFERROR(INDEX(Vöruskrá!$R:$R,MATCH($B393,Vöruskrá!$B:$B,0)),0))</f>
        <v/>
      </c>
      <c r="U393">
        <f ca="1">IF($A393="","",IFERROR(SUMIFS($T:$T,$S:$S,$A393)/SUMIFS($C:$C,$S:$S,$A393),""))</f>
        <v>1065.319137407889</v>
      </c>
    </row>
    <row r="394" spans="1:21">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t="str">
        <f t="shared" si="6"/>
        <v>Mexíkó grýta: Nautahakk, maís, hrísgrjón og blandað grænmeti</v>
      </c>
      <c r="T394">
        <f>IF($B394="","",$C394*IFERROR(INDEX(Vöruskrá!$R:$R,MATCH($B394,Vöruskrá!$B:$B,0)),0))</f>
        <v>58900500</v>
      </c>
      <c r="U394" t="str">
        <f ca="1">IF($A394="","",IFERROR(SUMIFS($T:$T,$S:$S,$A394)/SUMIFS($C:$C,$S:$S,$A394),""))</f>
        <v/>
      </c>
    </row>
    <row r="395" spans="1:21">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t="str">
        <f t="shared" si="6"/>
        <v>Mexíkó grýta: Nautahakk, maís, hrísgrjón og blandað grænmeti</v>
      </c>
      <c r="T395">
        <f>IF($B395="","",$C395*IFERROR(INDEX(Vöruskrá!$R:$R,MATCH($B395,Vöruskrá!$B:$B,0)),0))</f>
        <v>3814426</v>
      </c>
      <c r="U395" t="str">
        <f ca="1">IF($A395="","",IFERROR(SUMIFS($T:$T,$S:$S,$A395)/SUMIFS($C:$C,$S:$S,$A395),""))</f>
        <v/>
      </c>
    </row>
    <row r="396" spans="1:21">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t="str">
        <f t="shared" si="6"/>
        <v>Mexíkó grýta: Nautahakk, maís, hrísgrjón og blandað grænmeti</v>
      </c>
      <c r="T396">
        <f>IF($B396="","",$C396*IFERROR(INDEX(Vöruskrá!$R:$R,MATCH($B396,Vöruskrá!$B:$B,0)),0))</f>
        <v>5236000</v>
      </c>
      <c r="U396" t="str">
        <f ca="1">IF($A396="","",IFERROR(SUMIFS($T:$T,$S:$S,$A396)/SUMIFS($C:$C,$S:$S,$A396),""))</f>
        <v/>
      </c>
    </row>
    <row r="397" spans="1:21">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t="str">
        <f t="shared" si="6"/>
        <v>Mexíkó grýta: Nautahakk, maís, hrísgrjón og blandað grænmeti</v>
      </c>
      <c r="T397">
        <f>IF($B397="","",$C397*IFERROR(INDEX(Vöruskrá!$R:$R,MATCH($B397,Vöruskrá!$B:$B,0)),0))</f>
        <v>1636250</v>
      </c>
      <c r="U397" t="str">
        <f ca="1">IF($A397="","",IFERROR(SUMIFS($T:$T,$S:$S,$A397)/SUMIFS($C:$C,$S:$S,$A397),""))</f>
        <v/>
      </c>
    </row>
    <row r="398" spans="1:21">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t="str">
        <f t="shared" si="6"/>
        <v>Mexíkó grýta: Nautahakk, maís, hrísgrjón og blandað grænmeti</v>
      </c>
      <c r="T398">
        <f>IF($B398="","",$C398*IFERROR(INDEX(Vöruskrá!$R:$R,MATCH($B398,Vöruskrá!$B:$B,0)),0))</f>
        <v>7015704</v>
      </c>
      <c r="U398" t="str">
        <f ca="1">IF($A398="","",IFERROR(SUMIFS($T:$T,$S:$S,$A398)/SUMIFS($C:$C,$S:$S,$A398),""))</f>
        <v/>
      </c>
    </row>
    <row r="399" spans="1:21">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t="str">
        <f t="shared" si="6"/>
        <v>Mexíkó grýta: Nautahakk, maís, hrísgrjón og blandað grænmeti</v>
      </c>
      <c r="T399">
        <f>IF($B399="","",$C399*IFERROR(INDEX(Vöruskrá!$R:$R,MATCH($B399,Vöruskrá!$B:$B,0)),0))</f>
        <v>471240</v>
      </c>
      <c r="U399" t="str">
        <f ca="1">IF($A399="","",IFERROR(SUMIFS($T:$T,$S:$S,$A399)/SUMIFS($C:$C,$S:$S,$A399),""))</f>
        <v/>
      </c>
    </row>
    <row r="400" spans="1:21">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t="str">
        <f t="shared" si="6"/>
        <v>Mexíkó grýta: Nautahakk, maís, hrísgrjón og blandað grænmeti</v>
      </c>
      <c r="T400">
        <f>IF($B400="","",$C400*IFERROR(INDEX(Vöruskrá!$R:$R,MATCH($B400,Vöruskrá!$B:$B,0)),0))</f>
        <v>1572000</v>
      </c>
      <c r="U400" t="str">
        <f ca="1">IF($A400="","",IFERROR(SUMIFS($T:$T,$S:$S,$A400)/SUMIFS($C:$C,$S:$S,$A400),""))</f>
        <v/>
      </c>
    </row>
    <row r="401" spans="1:21"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t="str">
        <f t="shared" si="6"/>
        <v>Nautabuff með kartöflum og brúnni sósu</v>
      </c>
      <c r="T401" t="str">
        <f>IF($B401="","",$C401*IFERROR(INDEX(Vöruskrá!$R:$R,MATCH($B401,Vöruskrá!$B:$B,0)),0))</f>
        <v/>
      </c>
      <c r="U401">
        <f ca="1">IF($A401="","",IFERROR(SUMIFS($T:$T,$S:$S,$A401)/SUMIFS($C:$C,$S:$S,$A401),""))</f>
        <v>3820.4945901081978</v>
      </c>
    </row>
    <row r="402" spans="1:21">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t="str">
        <f t="shared" si="6"/>
        <v>Nautabuff með kartöflum og brúnni sósu</v>
      </c>
      <c r="T402">
        <f>IF($B402="","",$C402*IFERROR(INDEX(Vöruskrá!$R:$R,MATCH($B402,Vöruskrá!$B:$B,0)),0))</f>
        <v>363636000</v>
      </c>
      <c r="U402" t="str">
        <f ca="1">IF($A402="","",IFERROR(SUMIFS($T:$T,$S:$S,$A402)/SUMIFS($C:$C,$S:$S,$A402),""))</f>
        <v/>
      </c>
    </row>
    <row r="403" spans="1:21">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t="str">
        <f t="shared" si="6"/>
        <v>Nautabuff með kartöflum og brúnni sósu</v>
      </c>
      <c r="T403">
        <f>IF($B403="","",$C403*IFERROR(INDEX(Vöruskrá!$R:$R,MATCH($B403,Vöruskrá!$B:$B,0)),0))</f>
        <v>1749000</v>
      </c>
      <c r="U403" t="str">
        <f ca="1">IF($A403="","",IFERROR(SUMIFS($T:$T,$S:$S,$A403)/SUMIFS($C:$C,$S:$S,$A403),""))</f>
        <v/>
      </c>
    </row>
    <row r="404" spans="1:21">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t="str">
        <f t="shared" si="6"/>
        <v>Nautabuff með kartöflum og brúnni sósu</v>
      </c>
      <c r="T404">
        <f>IF($B404="","",$C404*IFERROR(INDEX(Vöruskrá!$R:$R,MATCH($B404,Vöruskrá!$B:$B,0)),0))</f>
        <v>8043100</v>
      </c>
      <c r="U404" t="str">
        <f ca="1">IF($A404="","",IFERROR(SUMIFS($T:$T,$S:$S,$A404)/SUMIFS($C:$C,$S:$S,$A404),""))</f>
        <v/>
      </c>
    </row>
    <row r="405" spans="1:21">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t="str">
        <f t="shared" si="6"/>
        <v>Nautabuff með kartöflum og brúnni sósu</v>
      </c>
      <c r="T405">
        <f>IF($B405="","",$C405*IFERROR(INDEX(Vöruskrá!$R:$R,MATCH($B405,Vöruskrá!$B:$B,0)),0))</f>
        <v>1050000</v>
      </c>
      <c r="U405" t="str">
        <f ca="1">IF($A405="","",IFERROR(SUMIFS($T:$T,$S:$S,$A405)/SUMIFS($C:$C,$S:$S,$A405),""))</f>
        <v/>
      </c>
    </row>
    <row r="406" spans="1:21">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t="str">
        <f t="shared" si="6"/>
        <v>Nautabuff með kartöflum og brúnni sósu</v>
      </c>
      <c r="T406">
        <f>IF($B406="","",$C406*IFERROR(INDEX(Vöruskrá!$R:$R,MATCH($B406,Vöruskrá!$B:$B,0)),0))</f>
        <v>3498000</v>
      </c>
      <c r="U406" t="str">
        <f ca="1">IF($A406="","",IFERROR(SUMIFS($T:$T,$S:$S,$A406)/SUMIFS($C:$C,$S:$S,$A406),""))</f>
        <v/>
      </c>
    </row>
    <row r="407" spans="1:21">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t="str">
        <f t="shared" si="6"/>
        <v>Nautabuff með kartöflum og brúnni sósu</v>
      </c>
      <c r="T407">
        <f>IF($B407="","",$C407*IFERROR(INDEX(Vöruskrá!$R:$R,MATCH($B407,Vöruskrá!$B:$B,0)),0))</f>
        <v>4081000</v>
      </c>
      <c r="U407" t="str">
        <f ca="1">IF($A407="","",IFERROR(SUMIFS($T:$T,$S:$S,$A407)/SUMIFS($C:$C,$S:$S,$A407),""))</f>
        <v/>
      </c>
    </row>
    <row r="408" spans="1:21"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t="str">
        <f t="shared" si="6"/>
        <v>Tacoskálar með nautahakki, salsa og osti</v>
      </c>
      <c r="T408" t="str">
        <f>IF($B408="","",$C408*IFERROR(INDEX(Vöruskrá!$R:$R,MATCH($B408,Vöruskrá!$B:$B,0)),0))</f>
        <v/>
      </c>
      <c r="U408">
        <f ca="1">IF($A408="","",IFERROR(SUMIFS($T:$T,$S:$S,$A408)/SUMIFS($C:$C,$S:$S,$A408),""))</f>
        <v>1145.9508004919951</v>
      </c>
    </row>
    <row r="409" spans="1:21">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t="str">
        <f t="shared" si="6"/>
        <v>Tacoskálar með nautahakki, salsa og osti</v>
      </c>
      <c r="T409">
        <f>IF($B409="","",$C409*IFERROR(INDEX(Vöruskrá!$R:$R,MATCH($B409,Vöruskrá!$B:$B,0)),0))</f>
        <v>76923000</v>
      </c>
      <c r="U409" t="str">
        <f ca="1">IF($A409="","",IFERROR(SUMIFS($T:$T,$S:$S,$A409)/SUMIFS($C:$C,$S:$S,$A409),""))</f>
        <v/>
      </c>
    </row>
    <row r="410" spans="1:21">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t="str">
        <f t="shared" si="6"/>
        <v>Tacoskálar með nautahakki, salsa og osti</v>
      </c>
      <c r="T410">
        <f>IF($B410="","",$C410*IFERROR(INDEX(Vöruskrá!$R:$R,MATCH($B410,Vöruskrá!$B:$B,0)),0))</f>
        <v>6837600</v>
      </c>
      <c r="U410" t="str">
        <f ca="1">IF($A410="","",IFERROR(SUMIFS($T:$T,$S:$S,$A410)/SUMIFS($C:$C,$S:$S,$A410),""))</f>
        <v/>
      </c>
    </row>
    <row r="411" spans="1:21">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t="str">
        <f t="shared" si="6"/>
        <v>Tacoskálar með nautahakki, salsa og osti</v>
      </c>
      <c r="T411">
        <f>IF($B411="","",$C411*IFERROR(INDEX(Vöruskrá!$R:$R,MATCH($B411,Vöruskrá!$B:$B,0)),0))</f>
        <v>4980026</v>
      </c>
      <c r="U411" t="str">
        <f ca="1">IF($A411="","",IFERROR(SUMIFS($T:$T,$S:$S,$A411)/SUMIFS($C:$C,$S:$S,$A411),""))</f>
        <v/>
      </c>
    </row>
    <row r="412" spans="1:21">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t="str">
        <f t="shared" si="6"/>
        <v>Tacoskálar með nautahakki, salsa og osti</v>
      </c>
      <c r="T412">
        <f>IF($B412="","",$C412*IFERROR(INDEX(Vöruskrá!$R:$R,MATCH($B412,Vöruskrá!$B:$B,0)),0))</f>
        <v>12820500</v>
      </c>
      <c r="U412" t="str">
        <f ca="1">IF($A412="","",IFERROR(SUMIFS($T:$T,$S:$S,$A412)/SUMIFS($C:$C,$S:$S,$A412),""))</f>
        <v/>
      </c>
    </row>
    <row r="413" spans="1:21"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t="str">
        <f t="shared" si="6"/>
        <v>Tacoskálar með nautahakki, salsa og osti</v>
      </c>
      <c r="T413">
        <f>IF($B413="","",$C413*IFERROR(INDEX(Vöruskrá!$R:$R,MATCH($B413,Vöruskrá!$B:$B,0)),0))</f>
        <v>5128200</v>
      </c>
      <c r="U413" t="str">
        <f ca="1">IF($A413="","",IFERROR(SUMIFS($T:$T,$S:$S,$A413)/SUMIFS($C:$C,$S:$S,$A413),""))</f>
        <v/>
      </c>
    </row>
    <row r="414" spans="1:21">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t="str">
        <f t="shared" si="6"/>
        <v>Tacoskálar með nautahakki, salsa og osti</v>
      </c>
      <c r="T414">
        <f>IF($B414="","",$C414*IFERROR(INDEX(Vöruskrá!$R:$R,MATCH($B414,Vöruskrá!$B:$B,0)),0))</f>
        <v>2564400</v>
      </c>
      <c r="U414" t="str">
        <f ca="1">IF($A414="","",IFERROR(SUMIFS($T:$T,$S:$S,$A414)/SUMIFS($C:$C,$S:$S,$A414),""))</f>
        <v/>
      </c>
    </row>
    <row r="415" spans="1:21">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t="str">
        <f t="shared" si="6"/>
        <v>Tacoskálar með nautahakki, salsa og osti</v>
      </c>
      <c r="T415">
        <f>IF($B415="","",$C415*IFERROR(INDEX(Vöruskrá!$R:$R,MATCH($B415,Vöruskrá!$B:$B,0)),0))</f>
        <v>3205500</v>
      </c>
      <c r="U415" t="str">
        <f ca="1">IF($A415="","",IFERROR(SUMIFS($T:$T,$S:$S,$A415)/SUMIFS($C:$C,$S:$S,$A415),""))</f>
        <v/>
      </c>
    </row>
    <row r="416" spans="1:21">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t="str">
        <f t="shared" si="6"/>
        <v>Tacoskálar með nautahakki, salsa og osti</v>
      </c>
      <c r="T416">
        <f>IF($B416="","",$C416*IFERROR(INDEX(Vöruskrá!$R:$R,MATCH($B416,Vöruskrá!$B:$B,0)),0))</f>
        <v>2137000</v>
      </c>
      <c r="U416" t="str">
        <f ca="1">IF($A416="","",IFERROR(SUMIFS($T:$T,$S:$S,$A416)/SUMIFS($C:$C,$S:$S,$A416),""))</f>
        <v/>
      </c>
    </row>
    <row r="417" spans="1:21"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t="str">
        <f t="shared" si="6"/>
        <v>Kjúklingur og pasta með ítalskri tómatsósu og hvítlauksbrauði</v>
      </c>
      <c r="T417" t="str">
        <f>IF($B417="","",$C417*IFERROR(INDEX(Vöruskrá!$R:$R,MATCH($B417,Vöruskrá!$B:$B,0)),0))</f>
        <v/>
      </c>
      <c r="U417">
        <f ca="1">IF($A417="","",IFERROR(SUMIFS($T:$T,$S:$S,$A417)/SUMIFS($C:$C,$S:$S,$A417),""))</f>
        <v>1229.5825045905251</v>
      </c>
    </row>
    <row r="418" spans="1:21">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t="str">
        <f t="shared" si="6"/>
        <v>Kjúklingur og pasta með ítalskri tómatsósu og hvítlauksbrauði</v>
      </c>
      <c r="T418">
        <f>IF($B418="","",$C418*IFERROR(INDEX(Vöruskrá!$R:$R,MATCH($B418,Vöruskrá!$B:$B,0)),0))</f>
        <v>52673500</v>
      </c>
      <c r="U418" t="str">
        <f ca="1">IF($A418="","",IFERROR(SUMIFS($T:$T,$S:$S,$A418)/SUMIFS($C:$C,$S:$S,$A418),""))</f>
        <v/>
      </c>
    </row>
    <row r="419" spans="1:21">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t="str">
        <f t="shared" si="6"/>
        <v>Kjúklingur og pasta með ítalskri tómatsósu og hvítlauksbrauði</v>
      </c>
      <c r="T419">
        <f>IF($B419="","",$C419*IFERROR(INDEX(Vöruskrá!$R:$R,MATCH($B419,Vöruskrá!$B:$B,0)),0))</f>
        <v>10773900</v>
      </c>
      <c r="U419" t="str">
        <f ca="1">IF($A419="","",IFERROR(SUMIFS($T:$T,$S:$S,$A419)/SUMIFS($C:$C,$S:$S,$A419),""))</f>
        <v/>
      </c>
    </row>
    <row r="420" spans="1:21">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t="str">
        <f t="shared" si="6"/>
        <v>Kjúklingur og pasta með ítalskri tómatsósu og hvítlauksbrauði</v>
      </c>
      <c r="T420">
        <f>IF($B420="","",$C420*IFERROR(INDEX(Vöruskrá!$R:$R,MATCH($B420,Vöruskrá!$B:$B,0)),0))</f>
        <v>1077300</v>
      </c>
      <c r="U420" t="str">
        <f ca="1">IF($A420="","",IFERROR(SUMIFS($T:$T,$S:$S,$A420)/SUMIFS($C:$C,$S:$S,$A420),""))</f>
        <v/>
      </c>
    </row>
    <row r="421" spans="1:21">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t="str">
        <f t="shared" si="6"/>
        <v>Kjúklingur og pasta með ítalskri tómatsósu og hvítlauksbrauði</v>
      </c>
      <c r="T421">
        <f>IF($B421="","",$C421*IFERROR(INDEX(Vöruskrá!$R:$R,MATCH($B421,Vöruskrá!$B:$B,0)),0))</f>
        <v>13965000</v>
      </c>
      <c r="U421" t="str">
        <f ca="1">IF($A421="","",IFERROR(SUMIFS($T:$T,$S:$S,$A421)/SUMIFS($C:$C,$S:$S,$A421),""))</f>
        <v/>
      </c>
    </row>
    <row r="422" spans="1:21">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t="str">
        <f t="shared" si="6"/>
        <v>Kjúklingur og pasta með ítalskri tómatsósu og hvítlauksbrauði</v>
      </c>
      <c r="T422">
        <f>IF($B422="","",$C422*IFERROR(INDEX(Vöruskrá!$R:$R,MATCH($B422,Vöruskrá!$B:$B,0)),0))</f>
        <v>1197000</v>
      </c>
      <c r="U422" t="str">
        <f ca="1">IF($A422="","",IFERROR(SUMIFS($T:$T,$S:$S,$A422)/SUMIFS($C:$C,$S:$S,$A422),""))</f>
        <v/>
      </c>
    </row>
    <row r="423" spans="1:21">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t="str">
        <f t="shared" si="6"/>
        <v>Kjúklingur og pasta með ítalskri tómatsósu og hvítlauksbrauði</v>
      </c>
      <c r="T423">
        <f>IF($B423="","",$C423*IFERROR(INDEX(Vöruskrá!$R:$R,MATCH($B423,Vöruskrá!$B:$B,0)),0))</f>
        <v>2103129</v>
      </c>
      <c r="U423" t="str">
        <f ca="1">IF($A423="","",IFERROR(SUMIFS($T:$T,$S:$S,$A423)/SUMIFS($C:$C,$S:$S,$A423),""))</f>
        <v/>
      </c>
    </row>
    <row r="424" spans="1:21">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t="str">
        <f t="shared" si="6"/>
        <v>Kjúklingur og pasta með ítalskri tómatsósu og hvítlauksbrauði</v>
      </c>
      <c r="T424">
        <f>IF($B424="","",$C424*IFERROR(INDEX(Vöruskrá!$R:$R,MATCH($B424,Vöruskrá!$B:$B,0)),0))</f>
        <v>1914000</v>
      </c>
      <c r="U424" t="str">
        <f ca="1">IF($A424="","",IFERROR(SUMIFS($T:$T,$S:$S,$A424)/SUMIFS($C:$C,$S:$S,$A424),""))</f>
        <v/>
      </c>
    </row>
    <row r="425" spans="1:21"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t="str">
        <f t="shared" si="6"/>
        <v>Kjúklingur BBQ með sætum kartöflum og kokteilsósu</v>
      </c>
      <c r="T425" t="str">
        <f>IF($B425="","",$C425*IFERROR(INDEX(Vöruskrá!$R:$R,MATCH($B425,Vöruskrá!$B:$B,0)),0))</f>
        <v/>
      </c>
      <c r="U425">
        <f ca="1">IF($A425="","",IFERROR(SUMIFS($T:$T,$S:$S,$A425)/SUMIFS($C:$C,$S:$S,$A425),""))</f>
        <v>1098.8440115598844</v>
      </c>
    </row>
    <row r="426" spans="1:21">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t="str">
        <f t="shared" si="6"/>
        <v>Kjúklingur BBQ með sætum kartöflum og kokteilsósu</v>
      </c>
      <c r="T426">
        <f>IF($B426="","",$C426*IFERROR(INDEX(Vöruskrá!$R:$R,MATCH($B426,Vöruskrá!$B:$B,0)),0))</f>
        <v>93517600</v>
      </c>
      <c r="U426" t="str">
        <f ca="1">IF($A426="","",IFERROR(SUMIFS($T:$T,$S:$S,$A426)/SUMIFS($C:$C,$S:$S,$A426),""))</f>
        <v/>
      </c>
    </row>
    <row r="427" spans="1:21">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t="str">
        <f t="shared" si="6"/>
        <v>Kjúklingur BBQ með sætum kartöflum og kokteilsósu</v>
      </c>
      <c r="T427">
        <f>IF($B427="","",$C427*IFERROR(INDEX(Vöruskrá!$R:$R,MATCH($B427,Vöruskrá!$B:$B,0)),0))</f>
        <v>6376200</v>
      </c>
      <c r="U427" t="str">
        <f ca="1">IF($A427="","",IFERROR(SUMIFS($T:$T,$S:$S,$A427)/SUMIFS($C:$C,$S:$S,$A427),""))</f>
        <v/>
      </c>
    </row>
    <row r="428" spans="1:21">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t="str">
        <f t="shared" si="6"/>
        <v>Kjúklingur BBQ með sætum kartöflum og kokteilsósu</v>
      </c>
      <c r="T428">
        <f>IF($B428="","",$C428*IFERROR(INDEX(Vöruskrá!$R:$R,MATCH($B428,Vöruskrá!$B:$B,0)),0))</f>
        <v>1594500</v>
      </c>
      <c r="U428" t="str">
        <f ca="1">IF($A428="","",IFERROR(SUMIFS($T:$T,$S:$S,$A428)/SUMIFS($C:$C,$S:$S,$A428),""))</f>
        <v/>
      </c>
    </row>
    <row r="429" spans="1:21">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t="str">
        <f t="shared" si="6"/>
        <v>Kjúklingur BBQ með sætum kartöflum og kokteilsósu</v>
      </c>
      <c r="T429">
        <f>IF($B429="","",$C429*IFERROR(INDEX(Vöruskrá!$R:$R,MATCH($B429,Vöruskrá!$B:$B,0)),0))</f>
        <v>3189000</v>
      </c>
      <c r="U429" t="str">
        <f ca="1">IF($A429="","",IFERROR(SUMIFS($T:$T,$S:$S,$A429)/SUMIFS($C:$C,$S:$S,$A429),""))</f>
        <v/>
      </c>
    </row>
    <row r="430" spans="1:21">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t="str">
        <f t="shared" si="6"/>
        <v>Kjúklingur BBQ með sætum kartöflum og kokteilsósu</v>
      </c>
      <c r="T430">
        <f>IF($B430="","",$C430*IFERROR(INDEX(Vöruskrá!$R:$R,MATCH($B430,Vöruskrá!$B:$B,0)),0))</f>
        <v>425200</v>
      </c>
      <c r="U430" t="str">
        <f ca="1">IF($A430="","",IFERROR(SUMIFS($T:$T,$S:$S,$A430)/SUMIFS($C:$C,$S:$S,$A430),""))</f>
        <v/>
      </c>
    </row>
    <row r="431" spans="1:21">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t="str">
        <f t="shared" si="6"/>
        <v>Kjúklingur BBQ með sætum kartöflum og kokteilsósu</v>
      </c>
      <c r="T431">
        <f>IF($B431="","",$C431*IFERROR(INDEX(Vöruskrá!$R:$R,MATCH($B431,Vöruskrá!$B:$B,0)),0))</f>
        <v>2550000</v>
      </c>
      <c r="U431" t="str">
        <f ca="1">IF($A431="","",IFERROR(SUMIFS($T:$T,$S:$S,$A431)/SUMIFS($C:$C,$S:$S,$A431),""))</f>
        <v/>
      </c>
    </row>
    <row r="432" spans="1:21">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t="str">
        <f t="shared" si="6"/>
        <v>Kjúklingur BBQ með sætum kartöflum og kokteilsósu</v>
      </c>
      <c r="T432">
        <f>IF($B432="","",$C432*IFERROR(INDEX(Vöruskrá!$R:$R,MATCH($B432,Vöruskrá!$B:$B,0)),0))</f>
        <v>2233000</v>
      </c>
      <c r="U432" t="str">
        <f ca="1">IF($A432="","",IFERROR(SUMIFS($T:$T,$S:$S,$A432)/SUMIFS($C:$C,$S:$S,$A432),""))</f>
        <v/>
      </c>
    </row>
    <row r="433" spans="1:21"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t="str">
        <f t="shared" si="6"/>
        <v>Núðlur með kjúkling, blönduðu grænmeti og sweet chili sósu</v>
      </c>
      <c r="T433" t="str">
        <f>IF($B433="","",$C433*IFERROR(INDEX(Vöruskrá!$R:$R,MATCH($B433,Vöruskrá!$B:$B,0)),0))</f>
        <v/>
      </c>
      <c r="U433">
        <f ca="1">IF($A433="","",IFERROR(SUMIFS($T:$T,$S:$S,$A433)/SUMIFS($C:$C,$S:$S,$A433),""))</f>
        <v>858.45226001675087</v>
      </c>
    </row>
    <row r="434" spans="1:21">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t="str">
        <f t="shared" si="6"/>
        <v>Núðlur með kjúkling, blönduðu grænmeti og sweet chili sósu</v>
      </c>
      <c r="T434">
        <f>IF($B434="","",$C434*IFERROR(INDEX(Vöruskrá!$R:$R,MATCH($B434,Vöruskrá!$B:$B,0)),0))</f>
        <v>57142800</v>
      </c>
      <c r="U434" t="str">
        <f ca="1">IF($A434="","",IFERROR(SUMIFS($T:$T,$S:$S,$A434)/SUMIFS($C:$C,$S:$S,$A434),""))</f>
        <v/>
      </c>
    </row>
    <row r="435" spans="1:21">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t="str">
        <f t="shared" si="6"/>
        <v>Núðlur með kjúkling, blönduðu grænmeti og sweet chili sósu</v>
      </c>
      <c r="T435">
        <f>IF($B435="","",$C435*IFERROR(INDEX(Vöruskrá!$R:$R,MATCH($B435,Vöruskrá!$B:$B,0)),0))</f>
        <v>360983</v>
      </c>
      <c r="U435" t="str">
        <f ca="1">IF($A435="","",IFERROR(SUMIFS($T:$T,$S:$S,$A435)/SUMIFS($C:$C,$S:$S,$A435),""))</f>
        <v/>
      </c>
    </row>
    <row r="436" spans="1:21">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t="str">
        <f t="shared" si="6"/>
        <v>Núðlur með kjúkling, blönduðu grænmeti og sweet chili sósu</v>
      </c>
      <c r="T436">
        <f>IF($B436="","",$C436*IFERROR(INDEX(Vöruskrá!$R:$R,MATCH($B436,Vöruskrá!$B:$B,0)),0))</f>
        <v>2926404</v>
      </c>
      <c r="U436" t="str">
        <f ca="1">IF($A436="","",IFERROR(SUMIFS($T:$T,$S:$S,$A436)/SUMIFS($C:$C,$S:$S,$A436),""))</f>
        <v/>
      </c>
    </row>
    <row r="437" spans="1:21">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t="str">
        <f t="shared" si="6"/>
        <v>Núðlur með kjúkling, blönduðu grænmeti og sweet chili sósu</v>
      </c>
      <c r="T437">
        <f>IF($B437="","",$C437*IFERROR(INDEX(Vöruskrá!$R:$R,MATCH($B437,Vöruskrá!$B:$B,0)),0))</f>
        <v>259800</v>
      </c>
      <c r="U437" t="str">
        <f ca="1">IF($A437="","",IFERROR(SUMIFS($T:$T,$S:$S,$A437)/SUMIFS($C:$C,$S:$S,$A437),""))</f>
        <v/>
      </c>
    </row>
    <row r="438" spans="1:21">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t="str">
        <f t="shared" si="6"/>
        <v>Núðlur með kjúkling, blönduðu grænmeti og sweet chili sósu</v>
      </c>
      <c r="T438">
        <f>IF($B438="","",$C438*IFERROR(INDEX(Vöruskrá!$R:$R,MATCH($B438,Vöruskrá!$B:$B,0)),0))</f>
        <v>1299000</v>
      </c>
      <c r="U438" t="str">
        <f ca="1">IF($A438="","",IFERROR(SUMIFS($T:$T,$S:$S,$A438)/SUMIFS($C:$C,$S:$S,$A438),""))</f>
        <v/>
      </c>
    </row>
    <row r="439" spans="1:21">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t="str">
        <f t="shared" si="6"/>
        <v>Núðlur með kjúkling, blönduðu grænmeti og sweet chili sósu</v>
      </c>
      <c r="T439">
        <f>IF($B439="","",$C439*IFERROR(INDEX(Vöruskrá!$R:$R,MATCH($B439,Vöruskrá!$B:$B,0)),0))</f>
        <v>259800</v>
      </c>
      <c r="U439" t="str">
        <f ca="1">IF($A439="","",IFERROR(SUMIFS($T:$T,$S:$S,$A439)/SUMIFS($C:$C,$S:$S,$A439),""))</f>
        <v/>
      </c>
    </row>
    <row r="440" spans="1:21">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t="str">
        <f t="shared" si="6"/>
        <v>Núðlur með kjúkling, blönduðu grænmeti og sweet chili sósu</v>
      </c>
      <c r="T440">
        <f>IF($B440="","",$C440*IFERROR(INDEX(Vöruskrá!$R:$R,MATCH($B440,Vöruskrá!$B:$B,0)),0))</f>
        <v>1299000</v>
      </c>
      <c r="U440" t="str">
        <f ca="1">IF($A440="","",IFERROR(SUMIFS($T:$T,$S:$S,$A440)/SUMIFS($C:$C,$S:$S,$A440),""))</f>
        <v/>
      </c>
    </row>
    <row r="441" spans="1:21"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t="str">
        <f t="shared" si="6"/>
        <v>Quesadilla með kalkún og mozzarella osti</v>
      </c>
      <c r="T441" t="str">
        <f>IF($B441="","",$C441*IFERROR(INDEX(Vöruskrá!$R:$R,MATCH($B441,Vöruskrá!$B:$B,0)),0))</f>
        <v/>
      </c>
      <c r="U441">
        <f ca="1">IF($A441="","",IFERROR(SUMIFS($T:$T,$S:$S,$A441)/SUMIFS($C:$C,$S:$S,$A441),""))</f>
        <v>2001.2501505669172</v>
      </c>
    </row>
    <row r="442" spans="1:21">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t="str">
        <f t="shared" si="6"/>
        <v>Quesadilla með kalkún og mozzarella osti</v>
      </c>
      <c r="T442">
        <f>IF($B442="","",$C442*IFERROR(INDEX(Vöruskrá!$R:$R,MATCH($B442,Vöruskrá!$B:$B,0)),0))</f>
        <v>118110000</v>
      </c>
      <c r="U442" t="str">
        <f ca="1">IF($A442="","",IFERROR(SUMIFS($T:$T,$S:$S,$A442)/SUMIFS($C:$C,$S:$S,$A442),""))</f>
        <v/>
      </c>
    </row>
    <row r="443" spans="1:21">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t="str">
        <f t="shared" si="6"/>
        <v>Quesadilla með kalkún og mozzarella osti</v>
      </c>
      <c r="T443">
        <f>IF($B443="","",$C443*IFERROR(INDEX(Vöruskrá!$R:$R,MATCH($B443,Vöruskrá!$B:$B,0)),0))</f>
        <v>0</v>
      </c>
      <c r="U443" t="str">
        <f ca="1">IF($A443="","",IFERROR(SUMIFS($T:$T,$S:$S,$A443)/SUMIFS($C:$C,$S:$S,$A443),""))</f>
        <v/>
      </c>
    </row>
    <row r="444" spans="1:21">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t="str">
        <f t="shared" si="6"/>
        <v>Quesadilla með kalkún og mozzarella osti</v>
      </c>
      <c r="T444">
        <f>IF($B444="","",$C444*IFERROR(INDEX(Vöruskrá!$R:$R,MATCH($B444,Vöruskrá!$B:$B,0)),0))</f>
        <v>23622000</v>
      </c>
      <c r="U444" t="str">
        <f ca="1">IF($A444="","",IFERROR(SUMIFS($T:$T,$S:$S,$A444)/SUMIFS($C:$C,$S:$S,$A444),""))</f>
        <v/>
      </c>
    </row>
    <row r="445" spans="1:21">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t="str">
        <f t="shared" si="6"/>
        <v>Quesadilla með kalkún og mozzarella osti</v>
      </c>
      <c r="T445">
        <f>IF($B445="","",$C445*IFERROR(INDEX(Vöruskrá!$R:$R,MATCH($B445,Vöruskrá!$B:$B,0)),0))</f>
        <v>3149600</v>
      </c>
      <c r="U445" t="str">
        <f ca="1">IF($A445="","",IFERROR(SUMIFS($T:$T,$S:$S,$A445)/SUMIFS($C:$C,$S:$S,$A445),""))</f>
        <v/>
      </c>
    </row>
    <row r="446" spans="1:21">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t="str">
        <f t="shared" si="6"/>
        <v>Quesadilla með kalkún og mozzarella osti</v>
      </c>
      <c r="T446">
        <f>IF($B446="","",$C446*IFERROR(INDEX(Vöruskrá!$R:$R,MATCH($B446,Vöruskrá!$B:$B,0)),0))</f>
        <v>3441434</v>
      </c>
      <c r="U446" t="str">
        <f ca="1">IF($A446="","",IFERROR(SUMIFS($T:$T,$S:$S,$A446)/SUMIFS($C:$C,$S:$S,$A446),""))</f>
        <v/>
      </c>
    </row>
    <row r="447" spans="1:21">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t="str">
        <f t="shared" si="6"/>
        <v>Quesadilla með kalkún og mozzarella osti</v>
      </c>
      <c r="T447">
        <f>IF($B447="","",$C447*IFERROR(INDEX(Vöruskrá!$R:$R,MATCH($B447,Vöruskrá!$B:$B,0)),0))</f>
        <v>984250</v>
      </c>
      <c r="U447" t="str">
        <f ca="1">IF($A447="","",IFERROR(SUMIFS($T:$T,$S:$S,$A447)/SUMIFS($C:$C,$S:$S,$A447),""))</f>
        <v/>
      </c>
    </row>
    <row r="448" spans="1:21"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t="str">
        <f t="shared" si="6"/>
        <v>Quesadilla með kalkún og mozzarella osti</v>
      </c>
      <c r="T448">
        <f>IF($B448="","",$C448*IFERROR(INDEX(Vöruskrá!$R:$R,MATCH($B448,Vöruskrá!$B:$B,0)),0))</f>
        <v>2362200</v>
      </c>
      <c r="U448" t="str">
        <f ca="1">IF($A448="","",IFERROR(SUMIFS($T:$T,$S:$S,$A448)/SUMIFS($C:$C,$S:$S,$A448),""))</f>
        <v/>
      </c>
    </row>
    <row r="449" spans="1:21">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t="str">
        <f t="shared" si="6"/>
        <v>Quesadilla með kalkún og mozzarella osti</v>
      </c>
      <c r="T449">
        <f>IF($B449="","",$C449*IFERROR(INDEX(Vöruskrá!$R:$R,MATCH($B449,Vöruskrá!$B:$B,0)),0))</f>
        <v>1182000</v>
      </c>
      <c r="U449" t="str">
        <f ca="1">IF($A449="","",IFERROR(SUMIFS($T:$T,$S:$S,$A449)/SUMIFS($C:$C,$S:$S,$A449),""))</f>
        <v/>
      </c>
    </row>
    <row r="450" spans="1:21"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t="str">
        <f t="shared" si="6"/>
        <v>Chili sin carne með hrísgrjónum, nachos og vegan sýrðum rjóma</v>
      </c>
      <c r="T450" t="str">
        <f>IF($B450="","",$C450*IFERROR(INDEX(Vöruskrá!$R:$R,MATCH($B450,Vöruskrá!$B:$B,0)),0))</f>
        <v/>
      </c>
      <c r="U450" t="str">
        <f ca="1">IF($A450="","",IFERROR(SUMIFS($T:$T,$S:$S,$A450)/SUMIFS($C:$C,$S:$S,$A450),""))</f>
        <v/>
      </c>
    </row>
    <row r="451" spans="1:21">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t="str">
        <f t="shared" si="6"/>
        <v>Chili sin carne með hrísgrjónum, nachos og vegan sýrðum rjóma</v>
      </c>
      <c r="T451" t="str">
        <f>IF($B451="","",$C451*IFERROR(INDEX(Vöruskrá!$R:$R,MATCH($B451,Vöruskrá!$B:$B,0)),0))</f>
        <v/>
      </c>
      <c r="U451" t="str">
        <f ca="1">IF($A451="","",IFERROR(SUMIFS($T:$T,$S:$S,$A451)/SUMIFS($C:$C,$S:$S,$A451),""))</f>
        <v/>
      </c>
    </row>
    <row r="452" spans="1:21">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t="str">
        <f t="shared" ref="S452:S515" si="7">IF($A452="",S451,$A452)</f>
        <v>Chili sin carne með hrísgrjónum, nachos og vegan sýrðum rjóma</v>
      </c>
      <c r="T452" t="str">
        <f>IF($B452="","",$C452*IFERROR(INDEX(Vöruskrá!$R:$R,MATCH($B452,Vöruskrá!$B:$B,0)),0))</f>
        <v/>
      </c>
      <c r="U452" t="str">
        <f ca="1">IF($A452="","",IFERROR(SUMIFS($T:$T,$S:$S,$A452)/SUMIFS($C:$C,$S:$S,$A452),""))</f>
        <v/>
      </c>
    </row>
    <row r="453" spans="1:21">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t="str">
        <f t="shared" si="7"/>
        <v>Chili sin carne með hrísgrjónum, nachos og vegan sýrðum rjóma</v>
      </c>
      <c r="T453" t="str">
        <f>IF($B453="","",$C453*IFERROR(INDEX(Vöruskrá!$R:$R,MATCH($B453,Vöruskrá!$B:$B,0)),0))</f>
        <v/>
      </c>
      <c r="U453" t="str">
        <f ca="1">IF($A453="","",IFERROR(SUMIFS($T:$T,$S:$S,$A453)/SUMIFS($C:$C,$S:$S,$A453),""))</f>
        <v/>
      </c>
    </row>
    <row r="454" spans="1:21">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t="str">
        <f t="shared" si="7"/>
        <v>Chili sin carne með hrísgrjónum, nachos og vegan sýrðum rjóma</v>
      </c>
      <c r="T454" t="str">
        <f>IF($B454="","",$C454*IFERROR(INDEX(Vöruskrá!$R:$R,MATCH($B454,Vöruskrá!$B:$B,0)),0))</f>
        <v/>
      </c>
      <c r="U454" t="str">
        <f ca="1">IF($A454="","",IFERROR(SUMIFS($T:$T,$S:$S,$A454)/SUMIFS($C:$C,$S:$S,$A454),""))</f>
        <v/>
      </c>
    </row>
    <row r="455" spans="1:21">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t="str">
        <f t="shared" si="7"/>
        <v>Chili sin carne með hrísgrjónum, nachos og vegan sýrðum rjóma</v>
      </c>
      <c r="T455" t="str">
        <f>IF($B455="","",$C455*IFERROR(INDEX(Vöruskrá!$R:$R,MATCH($B455,Vöruskrá!$B:$B,0)),0))</f>
        <v/>
      </c>
      <c r="U455" t="str">
        <f ca="1">IF($A455="","",IFERROR(SUMIFS($T:$T,$S:$S,$A455)/SUMIFS($C:$C,$S:$S,$A455),""))</f>
        <v/>
      </c>
    </row>
    <row r="456" spans="1:21">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t="str">
        <f t="shared" si="7"/>
        <v>Chili sin carne með hrísgrjónum, nachos og vegan sýrðum rjóma</v>
      </c>
      <c r="T456" t="str">
        <f>IF($B456="","",$C456*IFERROR(INDEX(Vöruskrá!$R:$R,MATCH($B456,Vöruskrá!$B:$B,0)),0))</f>
        <v/>
      </c>
      <c r="U456" t="str">
        <f ca="1">IF($A456="","",IFERROR(SUMIFS($T:$T,$S:$S,$A456)/SUMIFS($C:$C,$S:$S,$A456),""))</f>
        <v/>
      </c>
    </row>
    <row r="457" spans="1:21">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t="str">
        <f t="shared" si="7"/>
        <v>Chili sin carne með hrísgrjónum, nachos og vegan sýrðum rjóma</v>
      </c>
      <c r="T457" t="str">
        <f>IF($B457="","",$C457*IFERROR(INDEX(Vöruskrá!$R:$R,MATCH($B457,Vöruskrá!$B:$B,0)),0))</f>
        <v/>
      </c>
      <c r="U457" t="str">
        <f ca="1">IF($A457="","",IFERROR(SUMIFS($T:$T,$S:$S,$A457)/SUMIFS($C:$C,$S:$S,$A457),""))</f>
        <v/>
      </c>
    </row>
    <row r="458" spans="1:21">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t="str">
        <f t="shared" si="7"/>
        <v>Chili sin carne með hrísgrjónum, nachos og vegan sýrðum rjóma</v>
      </c>
      <c r="T458" t="str">
        <f>IF($B458="","",$C458*IFERROR(INDEX(Vöruskrá!$R:$R,MATCH($B458,Vöruskrá!$B:$B,0)),0))</f>
        <v/>
      </c>
      <c r="U458" t="str">
        <f ca="1">IF($A458="","",IFERROR(SUMIFS($T:$T,$S:$S,$A458)/SUMIFS($C:$C,$S:$S,$A458),""))</f>
        <v/>
      </c>
    </row>
    <row r="459" spans="1:21"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t="str">
        <f t="shared" si="7"/>
        <v>Vegan Mexico grýta með hrísgrjónum og blönduðu grænmeti</v>
      </c>
      <c r="T459" t="str">
        <f>IF($B459="","",$C459*IFERROR(INDEX(Vöruskrá!$R:$R,MATCH($B459,Vöruskrá!$B:$B,0)),0))</f>
        <v/>
      </c>
      <c r="U459">
        <f ca="1">IF($A459="","",IFERROR(SUMIFS($T:$T,$S:$S,$A459)/SUMIFS($C:$C,$S:$S,$A459),""))</f>
        <v>278.98136107498914</v>
      </c>
    </row>
    <row r="460" spans="1:21">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t="str">
        <f t="shared" si="7"/>
        <v>Vegan Mexico grýta með hrísgrjónum og blönduðu grænmeti</v>
      </c>
      <c r="T460">
        <f>IF($B460="","",$C460*IFERROR(INDEX(Vöruskrá!$R:$R,MATCH($B460,Vöruskrá!$B:$B,0)),0))</f>
        <v>0</v>
      </c>
      <c r="U460" t="str">
        <f ca="1">IF($A460="","",IFERROR(SUMIFS($T:$T,$S:$S,$A460)/SUMIFS($C:$C,$S:$S,$A460),""))</f>
        <v/>
      </c>
    </row>
    <row r="461" spans="1:21">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t="str">
        <f t="shared" si="7"/>
        <v>Vegan Mexico grýta með hrísgrjónum og blönduðu grænmeti</v>
      </c>
      <c r="T461">
        <f>IF($B461="","",$C461*IFERROR(INDEX(Vöruskrá!$R:$R,MATCH($B461,Vöruskrá!$B:$B,0)),0))</f>
        <v>6871900</v>
      </c>
      <c r="U461" t="str">
        <f ca="1">IF($A461="","",IFERROR(SUMIFS($T:$T,$S:$S,$A461)/SUMIFS($C:$C,$S:$S,$A461),""))</f>
        <v/>
      </c>
    </row>
    <row r="462" spans="1:21">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t="str">
        <f t="shared" si="7"/>
        <v>Vegan Mexico grýta með hrísgrjónum og blönduðu grænmeti</v>
      </c>
      <c r="T462">
        <f>IF($B462="","",$C462*IFERROR(INDEX(Vöruskrá!$R:$R,MATCH($B462,Vöruskrá!$B:$B,0)),0))</f>
        <v>3814426</v>
      </c>
      <c r="U462" t="str">
        <f ca="1">IF($A462="","",IFERROR(SUMIFS($T:$T,$S:$S,$A462)/SUMIFS($C:$C,$S:$S,$A462),""))</f>
        <v/>
      </c>
    </row>
    <row r="463" spans="1:21">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t="str">
        <f t="shared" si="7"/>
        <v>Vegan Mexico grýta með hrísgrjónum og blönduðu grænmeti</v>
      </c>
      <c r="T463">
        <f>IF($B463="","",$C463*IFERROR(INDEX(Vöruskrá!$R:$R,MATCH($B463,Vöruskrá!$B:$B,0)),0))</f>
        <v>7015704</v>
      </c>
      <c r="U463" t="str">
        <f ca="1">IF($A463="","",IFERROR(SUMIFS($T:$T,$S:$S,$A463)/SUMIFS($C:$C,$S:$S,$A463),""))</f>
        <v/>
      </c>
    </row>
    <row r="464" spans="1:21">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t="str">
        <f t="shared" si="7"/>
        <v>Vegan Mexico grýta með hrísgrjónum og blönduðu grænmeti</v>
      </c>
      <c r="T464">
        <f>IF($B464="","",$C464*IFERROR(INDEX(Vöruskrá!$R:$R,MATCH($B464,Vöruskrá!$B:$B,0)),0))</f>
        <v>471240</v>
      </c>
      <c r="U464" t="str">
        <f ca="1">IF($A464="","",IFERROR(SUMIFS($T:$T,$S:$S,$A464)/SUMIFS($C:$C,$S:$S,$A464),""))</f>
        <v/>
      </c>
    </row>
    <row r="465" spans="1:21">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t="str">
        <f t="shared" si="7"/>
        <v>Vegan Mexico grýta með hrísgrjónum og blönduðu grænmeti</v>
      </c>
      <c r="T465">
        <f>IF($B465="","",$C465*IFERROR(INDEX(Vöruskrá!$R:$R,MATCH($B465,Vöruskrá!$B:$B,0)),0))</f>
        <v>1636250</v>
      </c>
      <c r="U465" t="str">
        <f ca="1">IF($A465="","",IFERROR(SUMIFS($T:$T,$S:$S,$A465)/SUMIFS($C:$C,$S:$S,$A465),""))</f>
        <v/>
      </c>
    </row>
    <row r="466" spans="1:21">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t="str">
        <f t="shared" si="7"/>
        <v>Vegan Mexico grýta með hrísgrjónum og blönduðu grænmeti</v>
      </c>
      <c r="T466">
        <f>IF($B466="","",$C466*IFERROR(INDEX(Vöruskrá!$R:$R,MATCH($B466,Vöruskrá!$B:$B,0)),0))</f>
        <v>786000</v>
      </c>
      <c r="U466" t="str">
        <f ca="1">IF($A466="","",IFERROR(SUMIFS($T:$T,$S:$S,$A466)/SUMIFS($C:$C,$S:$S,$A466),""))</f>
        <v/>
      </c>
    </row>
    <row r="467" spans="1:21"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t="str">
        <f t="shared" si="7"/>
        <v>Falafel bollur með kartöflum og vegan aioli</v>
      </c>
      <c r="T467" t="str">
        <f>IF($B467="","",$C467*IFERROR(INDEX(Vöruskrá!$R:$R,MATCH($B467,Vöruskrá!$B:$B,0)),0))</f>
        <v/>
      </c>
      <c r="U467">
        <f ca="1">IF($A467="","",IFERROR(SUMIFS($T:$T,$S:$S,$A467)/SUMIFS($C:$C,$S:$S,$A467),""))</f>
        <v>1080.1455029100582</v>
      </c>
    </row>
    <row r="468" spans="1:21">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t="str">
        <f t="shared" si="7"/>
        <v>Falafel bollur með kartöflum og vegan aioli</v>
      </c>
      <c r="T468">
        <f>IF($B468="","",$C468*IFERROR(INDEX(Vöruskrá!$R:$R,MATCH($B468,Vöruskrá!$B:$B,0)),0))</f>
        <v>84745200</v>
      </c>
      <c r="U468" t="str">
        <f ca="1">IF($A468="","",IFERROR(SUMIFS($T:$T,$S:$S,$A468)/SUMIFS($C:$C,$S:$S,$A468),""))</f>
        <v/>
      </c>
    </row>
    <row r="469" spans="1:21">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t="str">
        <f t="shared" si="7"/>
        <v>Falafel bollur með kartöflum og vegan aioli</v>
      </c>
      <c r="T469">
        <f>IF($B469="","",$C469*IFERROR(INDEX(Vöruskrá!$R:$R,MATCH($B469,Vöruskrá!$B:$B,0)),0))</f>
        <v>3531000</v>
      </c>
      <c r="U469" t="str">
        <f ca="1">IF($A469="","",IFERROR(SUMIFS($T:$T,$S:$S,$A469)/SUMIFS($C:$C,$S:$S,$A469),""))</f>
        <v/>
      </c>
    </row>
    <row r="470" spans="1:21">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t="str">
        <f t="shared" si="7"/>
        <v>Falafel bollur með kartöflum og vegan aioli</v>
      </c>
      <c r="T470">
        <f>IF($B470="","",$C470*IFERROR(INDEX(Vöruskrá!$R:$R,MATCH($B470,Vöruskrá!$B:$B,0)),0))</f>
        <v>4237500</v>
      </c>
      <c r="U470" t="str">
        <f ca="1">IF($A470="","",IFERROR(SUMIFS($T:$T,$S:$S,$A470)/SUMIFS($C:$C,$S:$S,$A470),""))</f>
        <v/>
      </c>
    </row>
    <row r="471" spans="1:21">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t="str">
        <f t="shared" si="7"/>
        <v>Falafel bollur með kartöflum og vegan aioli</v>
      </c>
      <c r="T471">
        <f>IF($B471="","",$C471*IFERROR(INDEX(Vöruskrá!$R:$R,MATCH($B471,Vöruskrá!$B:$B,0)),0))</f>
        <v>847200</v>
      </c>
      <c r="U471" t="str">
        <f ca="1">IF($A471="","",IFERROR(SUMIFS($T:$T,$S:$S,$A471)/SUMIFS($C:$C,$S:$S,$A471),""))</f>
        <v/>
      </c>
    </row>
    <row r="472" spans="1:21">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t="str">
        <f t="shared" si="7"/>
        <v>Falafel bollur með kartöflum og vegan aioli</v>
      </c>
      <c r="T472">
        <f>IF($B472="","",$C472*IFERROR(INDEX(Vöruskrá!$R:$R,MATCH($B472,Vöruskrá!$B:$B,0)),0))</f>
        <v>3390000</v>
      </c>
      <c r="U472" t="str">
        <f ca="1">IF($A472="","",IFERROR(SUMIFS($T:$T,$S:$S,$A472)/SUMIFS($C:$C,$S:$S,$A472),""))</f>
        <v/>
      </c>
    </row>
    <row r="473" spans="1:21">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t="str">
        <f t="shared" si="7"/>
        <v>Falafel bollur með kartöflum og vegan aioli</v>
      </c>
      <c r="T473">
        <f>IF($B473="","",$C473*IFERROR(INDEX(Vöruskrá!$R:$R,MATCH($B473,Vöruskrá!$B:$B,0)),0))</f>
        <v>4236000</v>
      </c>
      <c r="U473" t="str">
        <f ca="1">IF($A473="","",IFERROR(SUMIFS($T:$T,$S:$S,$A473)/SUMIFS($C:$C,$S:$S,$A473),""))</f>
        <v/>
      </c>
    </row>
    <row r="474" spans="1:21">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t="str">
        <f t="shared" si="7"/>
        <v>Falafel bollur með kartöflum og vegan aioli</v>
      </c>
      <c r="T474">
        <f>IF($B474="","",$C474*IFERROR(INDEX(Vöruskrá!$R:$R,MATCH($B474,Vöruskrá!$B:$B,0)),0))</f>
        <v>4236000</v>
      </c>
      <c r="U474" t="str">
        <f ca="1">IF($A474="","",IFERROR(SUMIFS($T:$T,$S:$S,$A474)/SUMIFS($C:$C,$S:$S,$A474),""))</f>
        <v/>
      </c>
    </row>
    <row r="475" spans="1:21">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t="str">
        <f t="shared" si="7"/>
        <v>Falafel bollur með kartöflum og vegan aioli</v>
      </c>
      <c r="T475">
        <f>IF($B475="","",$C475*IFERROR(INDEX(Vöruskrá!$R:$R,MATCH($B475,Vöruskrá!$B:$B,0)),0))</f>
        <v>2789490</v>
      </c>
      <c r="U475" t="str">
        <f ca="1">IF($A475="","",IFERROR(SUMIFS($T:$T,$S:$S,$A475)/SUMIFS($C:$C,$S:$S,$A475),""))</f>
        <v/>
      </c>
    </row>
    <row r="476" spans="1:21"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t="str">
        <f t="shared" si="7"/>
        <v>Vegan mexíkó lasagna með nachos og hafra sýrðum rjóma</v>
      </c>
      <c r="T476" t="str">
        <f>IF($B476="","",$C476*IFERROR(INDEX(Vöruskrá!$R:$R,MATCH($B476,Vöruskrá!$B:$B,0)),0))</f>
        <v/>
      </c>
      <c r="U476">
        <f ca="1">IF($A476="","",IFERROR(SUMIFS($T:$T,$S:$S,$A476)/SUMIFS($C:$C,$S:$S,$A476),""))</f>
        <v>384.81889181108187</v>
      </c>
    </row>
    <row r="477" spans="1:21">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t="str">
        <f t="shared" si="7"/>
        <v>Vegan mexíkó lasagna með nachos og hafra sýrðum rjóma</v>
      </c>
      <c r="T477">
        <f>IF($B477="","",$C477*IFERROR(INDEX(Vöruskrá!$R:$R,MATCH($B477,Vöruskrá!$B:$B,0)),0))</f>
        <v>0</v>
      </c>
      <c r="U477" t="str">
        <f ca="1">IF($A477="","",IFERROR(SUMIFS($T:$T,$S:$S,$A477)/SUMIFS($C:$C,$S:$S,$A477),""))</f>
        <v/>
      </c>
    </row>
    <row r="478" spans="1:21">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t="str">
        <f t="shared" si="7"/>
        <v>Vegan mexíkó lasagna með nachos og hafra sýrðum rjóma</v>
      </c>
      <c r="T478">
        <f>IF($B478="","",$C478*IFERROR(INDEX(Vöruskrá!$R:$R,MATCH($B478,Vöruskrá!$B:$B,0)),0))</f>
        <v>5079900</v>
      </c>
      <c r="U478" t="str">
        <f ca="1">IF($A478="","",IFERROR(SUMIFS($T:$T,$S:$S,$A478)/SUMIFS($C:$C,$S:$S,$A478),""))</f>
        <v/>
      </c>
    </row>
    <row r="479" spans="1:21">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t="str">
        <f t="shared" si="7"/>
        <v>Vegan mexíkó lasagna með nachos og hafra sýrðum rjóma</v>
      </c>
      <c r="T479">
        <f>IF($B479="","",$C479*IFERROR(INDEX(Vöruskrá!$R:$R,MATCH($B479,Vöruskrá!$B:$B,0)),0))</f>
        <v>10885200</v>
      </c>
      <c r="U479" t="str">
        <f ca="1">IF($A479="","",IFERROR(SUMIFS($T:$T,$S:$S,$A479)/SUMIFS($C:$C,$S:$S,$A479),""))</f>
        <v/>
      </c>
    </row>
    <row r="480" spans="1:21">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t="str">
        <f t="shared" si="7"/>
        <v>Vegan mexíkó lasagna með nachos og hafra sýrðum rjóma</v>
      </c>
      <c r="T480">
        <f>IF($B480="","",$C480*IFERROR(INDEX(Vöruskrá!$R:$R,MATCH($B480,Vöruskrá!$B:$B,0)),0))</f>
        <v>11669256</v>
      </c>
      <c r="U480" t="str">
        <f ca="1">IF($A480="","",IFERROR(SUMIFS($T:$T,$S:$S,$A480)/SUMIFS($C:$C,$S:$S,$A480),""))</f>
        <v/>
      </c>
    </row>
    <row r="481" spans="1:21">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t="str">
        <f t="shared" si="7"/>
        <v>Vegan mexíkó lasagna með nachos og hafra sýrðum rjóma</v>
      </c>
      <c r="T481">
        <f>IF($B481="","",$C481*IFERROR(INDEX(Vöruskrá!$R:$R,MATCH($B481,Vöruskrá!$B:$B,0)),0))</f>
        <v>4228214</v>
      </c>
      <c r="U481" t="str">
        <f ca="1">IF($A481="","",IFERROR(SUMIFS($T:$T,$S:$S,$A481)/SUMIFS($C:$C,$S:$S,$A481),""))</f>
        <v/>
      </c>
    </row>
    <row r="482" spans="1:21">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t="str">
        <f t="shared" si="7"/>
        <v>Vegan mexíkó lasagna með nachos og hafra sýrðum rjóma</v>
      </c>
      <c r="T482">
        <f>IF($B482="","",$C482*IFERROR(INDEX(Vöruskrá!$R:$R,MATCH($B482,Vöruskrá!$B:$B,0)),0))</f>
        <v>522504</v>
      </c>
      <c r="U482" t="str">
        <f ca="1">IF($A482="","",IFERROR(SUMIFS($T:$T,$S:$S,$A482)/SUMIFS($C:$C,$S:$S,$A482),""))</f>
        <v/>
      </c>
    </row>
    <row r="483" spans="1:21">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t="str">
        <f t="shared" si="7"/>
        <v>Vegan mexíkó lasagna með nachos og hafra sýrðum rjóma</v>
      </c>
      <c r="T483">
        <f>IF($B483="","",$C483*IFERROR(INDEX(Vöruskrá!$R:$R,MATCH($B483,Vöruskrá!$B:$B,0)),0))</f>
        <v>4354200</v>
      </c>
      <c r="U483" t="str">
        <f ca="1">IF($A483="","",IFERROR(SUMIFS($T:$T,$S:$S,$A483)/SUMIFS($C:$C,$S:$S,$A483),""))</f>
        <v/>
      </c>
    </row>
    <row r="484" spans="1:21">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t="str">
        <f t="shared" si="7"/>
        <v>Vegan mexíkó lasagna með nachos og hafra sýrðum rjóma</v>
      </c>
      <c r="T484">
        <f>IF($B484="","",$C484*IFERROR(INDEX(Vöruskrá!$R:$R,MATCH($B484,Vöruskrá!$B:$B,0)),0))</f>
        <v>1743000</v>
      </c>
      <c r="U484" t="str">
        <f ca="1">IF($A484="","",IFERROR(SUMIFS($T:$T,$S:$S,$A484)/SUMIFS($C:$C,$S:$S,$A484),""))</f>
        <v/>
      </c>
    </row>
    <row r="485" spans="1:21"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t="str">
        <f t="shared" si="7"/>
        <v>Vegan quesadilla með vegan osti</v>
      </c>
      <c r="T485" t="str">
        <f>IF($B485="","",$C485*IFERROR(INDEX(Vöruskrá!$R:$R,MATCH($B485,Vöruskrá!$B:$B,0)),0))</f>
        <v/>
      </c>
      <c r="U485">
        <f ca="1">IF($A485="","",IFERROR(SUMIFS($T:$T,$S:$S,$A485)/SUMIFS($C:$C,$S:$S,$A485),""))</f>
        <v>330.56815096591333</v>
      </c>
    </row>
    <row r="486" spans="1:21">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t="str">
        <f t="shared" si="7"/>
        <v>Vegan quesadilla með vegan osti</v>
      </c>
      <c r="T486">
        <f>IF($B486="","",$C486*IFERROR(INDEX(Vöruskrá!$R:$R,MATCH($B486,Vöruskrá!$B:$B,0)),0))</f>
        <v>0</v>
      </c>
      <c r="U486" t="str">
        <f ca="1">IF($A486="","",IFERROR(SUMIFS($T:$T,$S:$S,$A486)/SUMIFS($C:$C,$S:$S,$A486),""))</f>
        <v/>
      </c>
    </row>
    <row r="487" spans="1:21">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t="str">
        <f t="shared" si="7"/>
        <v>Vegan quesadilla með vegan osti</v>
      </c>
      <c r="T487">
        <f>IF($B487="","",$C487*IFERROR(INDEX(Vöruskrá!$R:$R,MATCH($B487,Vöruskrá!$B:$B,0)),0))</f>
        <v>0</v>
      </c>
      <c r="U487" t="str">
        <f ca="1">IF($A487="","",IFERROR(SUMIFS($T:$T,$S:$S,$A487)/SUMIFS($C:$C,$S:$S,$A487),""))</f>
        <v/>
      </c>
    </row>
    <row r="488" spans="1:21">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t="str">
        <f t="shared" si="7"/>
        <v>Vegan quesadilla með vegan osti</v>
      </c>
      <c r="T488">
        <f>IF($B488="","",$C488*IFERROR(INDEX(Vöruskrá!$R:$R,MATCH($B488,Vöruskrá!$B:$B,0)),0))</f>
        <v>9890400</v>
      </c>
      <c r="U488" t="str">
        <f ca="1">IF($A488="","",IFERROR(SUMIFS($T:$T,$S:$S,$A488)/SUMIFS($C:$C,$S:$S,$A488),""))</f>
        <v/>
      </c>
    </row>
    <row r="489" spans="1:21">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t="str">
        <f t="shared" si="7"/>
        <v>Vegan quesadilla með vegan osti</v>
      </c>
      <c r="T489">
        <f>IF($B489="","",$C489*IFERROR(INDEX(Vöruskrá!$R:$R,MATCH($B489,Vöruskrá!$B:$B,0)),0))</f>
        <v>4396000</v>
      </c>
      <c r="U489" t="str">
        <f ca="1">IF($A489="","",IFERROR(SUMIFS($T:$T,$S:$S,$A489)/SUMIFS($C:$C,$S:$S,$A489),""))</f>
        <v/>
      </c>
    </row>
    <row r="490" spans="1:21">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t="str">
        <f t="shared" si="7"/>
        <v>Vegan quesadilla með vegan osti</v>
      </c>
      <c r="T490">
        <f>IF($B490="","",$C490*IFERROR(INDEX(Vöruskrá!$R:$R,MATCH($B490,Vöruskrá!$B:$B,0)),0))</f>
        <v>1373750</v>
      </c>
      <c r="U490" t="str">
        <f ca="1">IF($A490="","",IFERROR(SUMIFS($T:$T,$S:$S,$A490)/SUMIFS($C:$C,$S:$S,$A490),""))</f>
        <v/>
      </c>
    </row>
    <row r="491" spans="1:21">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t="str">
        <f t="shared" si="7"/>
        <v>Vegan quesadilla með vegan osti</v>
      </c>
      <c r="T491">
        <f>IF($B491="","",$C491*IFERROR(INDEX(Vöruskrá!$R:$R,MATCH($B491,Vöruskrá!$B:$B,0)),0))</f>
        <v>3202486</v>
      </c>
      <c r="U491" t="str">
        <f ca="1">IF($A491="","",IFERROR(SUMIFS($T:$T,$S:$S,$A491)/SUMIFS($C:$C,$S:$S,$A491),""))</f>
        <v/>
      </c>
    </row>
    <row r="492" spans="1:21"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t="str">
        <f t="shared" si="7"/>
        <v>Vegan quesadilla með vegan osti</v>
      </c>
      <c r="T492">
        <f>IF($B492="","",$C492*IFERROR(INDEX(Vöruskrá!$R:$R,MATCH($B492,Vöruskrá!$B:$B,0)),0))</f>
        <v>3297000</v>
      </c>
      <c r="U492" t="str">
        <f ca="1">IF($A492="","",IFERROR(SUMIFS($T:$T,$S:$S,$A492)/SUMIFS($C:$C,$S:$S,$A492),""))</f>
        <v/>
      </c>
    </row>
    <row r="493" spans="1:21"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t="str">
        <f t="shared" si="7"/>
        <v>Vegan bolognese</v>
      </c>
      <c r="T493" t="str">
        <f>IF($B493="","",$C493*IFERROR(INDEX(Vöruskrá!$R:$R,MATCH($B493,Vöruskrá!$B:$B,0)),0))</f>
        <v/>
      </c>
      <c r="U493">
        <f ca="1">IF($A493="","",IFERROR(SUMIFS($T:$T,$S:$S,$A493)/SUMIFS($C:$C,$S:$S,$A493),""))</f>
        <v>985.86152000000004</v>
      </c>
    </row>
    <row r="494" spans="1:21">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t="str">
        <f t="shared" si="7"/>
        <v>Vegan bolognese</v>
      </c>
      <c r="T494">
        <f>IF($B494="","",$C494*IFERROR(INDEX(Vöruskrá!$R:$R,MATCH($B494,Vöruskrá!$B:$B,0)),0))</f>
        <v>72000000</v>
      </c>
      <c r="U494" t="str">
        <f ca="1">IF($A494="","",IFERROR(SUMIFS($T:$T,$S:$S,$A494)/SUMIFS($C:$C,$S:$S,$A494),""))</f>
        <v/>
      </c>
    </row>
    <row r="495" spans="1:21">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t="str">
        <f t="shared" si="7"/>
        <v>Vegan bolognese</v>
      </c>
      <c r="T495">
        <f>IF($B495="","",$C495*IFERROR(INDEX(Vöruskrá!$R:$R,MATCH($B495,Vöruskrá!$B:$B,0)),0))</f>
        <v>17848800</v>
      </c>
      <c r="U495" t="str">
        <f ca="1">IF($A495="","",IFERROR(SUMIFS($T:$T,$S:$S,$A495)/SUMIFS($C:$C,$S:$S,$A495),""))</f>
        <v/>
      </c>
    </row>
    <row r="496" spans="1:21">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t="str">
        <f t="shared" si="7"/>
        <v>Vegan bolognese</v>
      </c>
      <c r="T496">
        <f>IF($B496="","",$C496*IFERROR(INDEX(Vöruskrá!$R:$R,MATCH($B496,Vöruskrá!$B:$B,0)),0))</f>
        <v>2250000</v>
      </c>
      <c r="U496" t="str">
        <f ca="1">IF($A496="","",IFERROR(SUMIFS($T:$T,$S:$S,$A496)/SUMIFS($C:$C,$S:$S,$A496),""))</f>
        <v/>
      </c>
    </row>
    <row r="497" spans="1:21">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t="str">
        <f t="shared" si="7"/>
        <v>Vegan bolognese</v>
      </c>
      <c r="T497">
        <f>IF($B497="","",$C497*IFERROR(INDEX(Vöruskrá!$R:$R,MATCH($B497,Vöruskrá!$B:$B,0)),0))</f>
        <v>0</v>
      </c>
      <c r="U497" t="str">
        <f ca="1">IF($A497="","",IFERROR(SUMIFS($T:$T,$S:$S,$A497)/SUMIFS($C:$C,$S:$S,$A497),""))</f>
        <v/>
      </c>
    </row>
    <row r="498" spans="1:21">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t="str">
        <f t="shared" si="7"/>
        <v>Vegan bolognese</v>
      </c>
      <c r="T498">
        <f>IF($B498="","",$C498*IFERROR(INDEX(Vöruskrá!$R:$R,MATCH($B498,Vöruskrá!$B:$B,0)),0))</f>
        <v>1200000</v>
      </c>
      <c r="U498" t="str">
        <f ca="1">IF($A498="","",IFERROR(SUMIFS($T:$T,$S:$S,$A498)/SUMIFS($C:$C,$S:$S,$A498),""))</f>
        <v/>
      </c>
    </row>
    <row r="499" spans="1:21">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t="str">
        <f t="shared" si="7"/>
        <v>Vegan bolognese</v>
      </c>
      <c r="T499">
        <f>IF($B499="","",$C499*IFERROR(INDEX(Vöruskrá!$R:$R,MATCH($B499,Vöruskrá!$B:$B,0)),0))</f>
        <v>166000</v>
      </c>
      <c r="U499" t="str">
        <f ca="1">IF($A499="","",IFERROR(SUMIFS($T:$T,$S:$S,$A499)/SUMIFS($C:$C,$S:$S,$A499),""))</f>
        <v/>
      </c>
    </row>
    <row r="500" spans="1:21">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t="str">
        <f t="shared" si="7"/>
        <v>Vegan bolognese</v>
      </c>
      <c r="T500">
        <f>IF($B500="","",$C500*IFERROR(INDEX(Vöruskrá!$R:$R,MATCH($B500,Vöruskrá!$B:$B,0)),0))</f>
        <v>520000</v>
      </c>
      <c r="U500" t="str">
        <f ca="1">IF($A500="","",IFERROR(SUMIFS($T:$T,$S:$S,$A500)/SUMIFS($C:$C,$S:$S,$A500),""))</f>
        <v/>
      </c>
    </row>
    <row r="501" spans="1:21">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t="str">
        <f t="shared" si="7"/>
        <v>Vegan bolognese</v>
      </c>
      <c r="T501">
        <f>IF($B501="","",$C501*IFERROR(INDEX(Vöruskrá!$R:$R,MATCH($B501,Vöruskrá!$B:$B,0)),0))</f>
        <v>2010000</v>
      </c>
      <c r="U501" t="str">
        <f ca="1">IF($A501="","",IFERROR(SUMIFS($T:$T,$S:$S,$A501)/SUMIFS($C:$C,$S:$S,$A501),""))</f>
        <v/>
      </c>
    </row>
    <row r="502" spans="1:21">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t="str">
        <f t="shared" si="7"/>
        <v>Vegan bolognese</v>
      </c>
      <c r="T502">
        <f>IF($B502="","",$C502*IFERROR(INDEX(Vöruskrá!$R:$R,MATCH($B502,Vöruskrá!$B:$B,0)),0))</f>
        <v>931000</v>
      </c>
      <c r="U502" t="str">
        <f ca="1">IF($A502="","",IFERROR(SUMIFS($T:$T,$S:$S,$A502)/SUMIFS($C:$C,$S:$S,$A502),""))</f>
        <v/>
      </c>
    </row>
    <row r="503" spans="1:21">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t="str">
        <f t="shared" si="7"/>
        <v>Vegan bolognese</v>
      </c>
      <c r="T503">
        <f>IF($B503="","",$C503*IFERROR(INDEX(Vöruskrá!$R:$R,MATCH($B503,Vöruskrá!$B:$B,0)),0))</f>
        <v>660352</v>
      </c>
      <c r="U503" t="str">
        <f ca="1">IF($A503="","",IFERROR(SUMIFS($T:$T,$S:$S,$A503)/SUMIFS($C:$C,$S:$S,$A503),""))</f>
        <v/>
      </c>
    </row>
    <row r="504" spans="1:21">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t="str">
        <f t="shared" si="7"/>
        <v>Vegan bolognese</v>
      </c>
      <c r="T504">
        <f>IF($B504="","",$C504*IFERROR(INDEX(Vöruskrá!$R:$R,MATCH($B504,Vöruskrá!$B:$B,0)),0))</f>
        <v>1000000</v>
      </c>
      <c r="U504" t="str">
        <f ca="1">IF($A504="","",IFERROR(SUMIFS($T:$T,$S:$S,$A504)/SUMIFS($C:$C,$S:$S,$A504),""))</f>
        <v/>
      </c>
    </row>
    <row r="505" spans="1:21"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t="str">
        <f t="shared" si="7"/>
        <v>Grænmetislasagne með ricottaosti og hvítlauksbrauði</v>
      </c>
      <c r="T505" t="str">
        <f>IF($B505="","",$C505*IFERROR(INDEX(Vöruskrá!$R:$R,MATCH($B505,Vöruskrá!$B:$B,0)),0))</f>
        <v/>
      </c>
      <c r="U505">
        <f ca="1">IF($A505="","",IFERROR(SUMIFS($T:$T,$S:$S,$A505)/SUMIFS($C:$C,$S:$S,$A505),""))</f>
        <v>1138.2</v>
      </c>
    </row>
    <row r="506" spans="1:21">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t="str">
        <f t="shared" si="7"/>
        <v>Grænmetislasagne með ricottaosti og hvítlauksbrauði</v>
      </c>
      <c r="T506">
        <f>IF($B506="","",$C506*IFERROR(INDEX(Vöruskrá!$R:$R,MATCH($B506,Vöruskrá!$B:$B,0)),0))</f>
        <v>12000000</v>
      </c>
      <c r="U506" t="str">
        <f ca="1">IF($A506="","",IFERROR(SUMIFS($T:$T,$S:$S,$A506)/SUMIFS($C:$C,$S:$S,$A506),""))</f>
        <v/>
      </c>
    </row>
    <row r="507" spans="1:21">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t="str">
        <f t="shared" si="7"/>
        <v>Grænmetislasagne með ricottaosti og hvítlauksbrauði</v>
      </c>
      <c r="T507">
        <f>IF($B507="","",$C507*IFERROR(INDEX(Vöruskrá!$R:$R,MATCH($B507,Vöruskrá!$B:$B,0)),0))</f>
        <v>70000000</v>
      </c>
      <c r="U507" t="str">
        <f ca="1">IF($A507="","",IFERROR(SUMIFS($T:$T,$S:$S,$A507)/SUMIFS($C:$C,$S:$S,$A507),""))</f>
        <v/>
      </c>
    </row>
    <row r="508" spans="1:21">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t="str">
        <f t="shared" si="7"/>
        <v>Grænmetislasagne með ricottaosti og hvítlauksbrauði</v>
      </c>
      <c r="T508">
        <f>IF($B508="","",$C508*IFERROR(INDEX(Vöruskrá!$R:$R,MATCH($B508,Vöruskrá!$B:$B,0)),0))</f>
        <v>10720000</v>
      </c>
      <c r="U508" t="str">
        <f ca="1">IF($A508="","",IFERROR(SUMIFS($T:$T,$S:$S,$A508)/SUMIFS($C:$C,$S:$S,$A508),""))</f>
        <v/>
      </c>
    </row>
    <row r="509" spans="1:21">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t="str">
        <f t="shared" si="7"/>
        <v>Grænmetislasagne með ricottaosti og hvítlauksbrauði</v>
      </c>
      <c r="T509">
        <f>IF($B509="","",$C509*IFERROR(INDEX(Vöruskrá!$R:$R,MATCH($B509,Vöruskrá!$B:$B,0)),0))</f>
        <v>0</v>
      </c>
      <c r="U509" t="str">
        <f ca="1">IF($A509="","",IFERROR(SUMIFS($T:$T,$S:$S,$A509)/SUMIFS($C:$C,$S:$S,$A509),""))</f>
        <v/>
      </c>
    </row>
    <row r="510" spans="1:21">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t="str">
        <f t="shared" si="7"/>
        <v>Grænmetislasagne með ricottaosti og hvítlauksbrauði</v>
      </c>
      <c r="T510">
        <f>IF($B510="","",$C510*IFERROR(INDEX(Vöruskrá!$R:$R,MATCH($B510,Vöruskrá!$B:$B,0)),0))</f>
        <v>15000000</v>
      </c>
      <c r="U510" t="str">
        <f ca="1">IF($A510="","",IFERROR(SUMIFS($T:$T,$S:$S,$A510)/SUMIFS($C:$C,$S:$S,$A510),""))</f>
        <v/>
      </c>
    </row>
    <row r="511" spans="1:21">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t="str">
        <f t="shared" si="7"/>
        <v>Grænmetislasagne með ricottaosti og hvítlauksbrauði</v>
      </c>
      <c r="T511">
        <f>IF($B511="","",$C511*IFERROR(INDEX(Vöruskrá!$R:$R,MATCH($B511,Vöruskrá!$B:$B,0)),0))</f>
        <v>1400000</v>
      </c>
      <c r="U511" t="str">
        <f ca="1">IF($A511="","",IFERROR(SUMIFS($T:$T,$S:$S,$A511)/SUMIFS($C:$C,$S:$S,$A511),""))</f>
        <v/>
      </c>
    </row>
    <row r="512" spans="1:21">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t="str">
        <f t="shared" si="7"/>
        <v>Grænmetislasagne með ricottaosti og hvítlauksbrauði</v>
      </c>
      <c r="T512">
        <f>IF($B512="","",$C512*IFERROR(INDEX(Vöruskrá!$R:$R,MATCH($B512,Vöruskrá!$B:$B,0)),0))</f>
        <v>900000</v>
      </c>
      <c r="U512" t="str">
        <f ca="1">IF($A512="","",IFERROR(SUMIFS($T:$T,$S:$S,$A512)/SUMIFS($C:$C,$S:$S,$A512),""))</f>
        <v/>
      </c>
    </row>
    <row r="513" spans="1:21">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t="str">
        <f t="shared" si="7"/>
        <v>Grænmetislasagne með ricottaosti og hvítlauksbrauði</v>
      </c>
      <c r="T513">
        <f>IF($B513="","",$C513*IFERROR(INDEX(Vöruskrá!$R:$R,MATCH($B513,Vöruskrá!$B:$B,0)),0))</f>
        <v>2300000</v>
      </c>
      <c r="U513" t="str">
        <f ca="1">IF($A513="","",IFERROR(SUMIFS($T:$T,$S:$S,$A513)/SUMIFS($C:$C,$S:$S,$A513),""))</f>
        <v/>
      </c>
    </row>
    <row r="514" spans="1:21">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t="str">
        <f t="shared" si="7"/>
        <v>Grænmetislasagne með ricottaosti og hvítlauksbrauði</v>
      </c>
      <c r="T514">
        <f>IF($B514="","",$C514*IFERROR(INDEX(Vöruskrá!$R:$R,MATCH($B514,Vöruskrá!$B:$B,0)),0))</f>
        <v>1500000</v>
      </c>
      <c r="U514" t="str">
        <f ca="1">IF($A514="","",IFERROR(SUMIFS($T:$T,$S:$S,$A514)/SUMIFS($C:$C,$S:$S,$A514),""))</f>
        <v/>
      </c>
    </row>
    <row r="515" spans="1:21"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t="str">
        <f t="shared" si="7"/>
        <v>Quinoa-skál með bökuðum sætum kartöflum og avocado</v>
      </c>
      <c r="T515" t="str">
        <f>IF($B515="","",$C515*IFERROR(INDEX(Vöruskrá!$R:$R,MATCH($B515,Vöruskrá!$B:$B,0)),0))</f>
        <v/>
      </c>
      <c r="U515">
        <f ca="1">IF($A515="","",IFERROR(SUMIFS($T:$T,$S:$S,$A515)/SUMIFS($C:$C,$S:$S,$A515),""))</f>
        <v>788.48</v>
      </c>
    </row>
    <row r="516" spans="1:21">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t="str">
        <f t="shared" ref="S516:S579" si="8">IF($A516="",S515,$A516)</f>
        <v>Quinoa-skál með bökuðum sætum kartöflum og avocado</v>
      </c>
      <c r="T516">
        <f>IF($B516="","",$C516*IFERROR(INDEX(Vöruskrá!$R:$R,MATCH($B516,Vöruskrá!$B:$B,0)),0))</f>
        <v>37500000</v>
      </c>
      <c r="U516" t="str">
        <f ca="1">IF($A516="","",IFERROR(SUMIFS($T:$T,$S:$S,$A516)/SUMIFS($C:$C,$S:$S,$A516),""))</f>
        <v/>
      </c>
    </row>
    <row r="517" spans="1:21">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t="str">
        <f t="shared" si="8"/>
        <v>Quinoa-skál með bökuðum sætum kartöflum og avocado</v>
      </c>
      <c r="T517">
        <f>IF($B517="","",$C517*IFERROR(INDEX(Vöruskrá!$R:$R,MATCH($B517,Vöruskrá!$B:$B,0)),0))</f>
        <v>14000000</v>
      </c>
      <c r="U517" t="str">
        <f ca="1">IF($A517="","",IFERROR(SUMIFS($T:$T,$S:$S,$A517)/SUMIFS($C:$C,$S:$S,$A517),""))</f>
        <v/>
      </c>
    </row>
    <row r="518" spans="1:21">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t="str">
        <f t="shared" si="8"/>
        <v>Quinoa-skál með bökuðum sætum kartöflum og avocado</v>
      </c>
      <c r="T518">
        <f>IF($B518="","",$C518*IFERROR(INDEX(Vöruskrá!$R:$R,MATCH($B518,Vöruskrá!$B:$B,0)),0))</f>
        <v>12000000</v>
      </c>
      <c r="U518" t="str">
        <f ca="1">IF($A518="","",IFERROR(SUMIFS($T:$T,$S:$S,$A518)/SUMIFS($C:$C,$S:$S,$A518),""))</f>
        <v/>
      </c>
    </row>
    <row r="519" spans="1:21">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t="str">
        <f t="shared" si="8"/>
        <v>Quinoa-skál með bökuðum sætum kartöflum og avocado</v>
      </c>
      <c r="T519">
        <f>IF($B519="","",$C519*IFERROR(INDEX(Vöruskrá!$R:$R,MATCH($B519,Vöruskrá!$B:$B,0)),0))</f>
        <v>6000000</v>
      </c>
      <c r="U519" t="str">
        <f ca="1">IF($A519="","",IFERROR(SUMIFS($T:$T,$S:$S,$A519)/SUMIFS($C:$C,$S:$S,$A519),""))</f>
        <v/>
      </c>
    </row>
    <row r="520" spans="1:21">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t="str">
        <f t="shared" si="8"/>
        <v>Quinoa-skál með bökuðum sætum kartöflum og avocado</v>
      </c>
      <c r="T520">
        <f>IF($B520="","",$C520*IFERROR(INDEX(Vöruskrá!$R:$R,MATCH($B520,Vöruskrá!$B:$B,0)),0))</f>
        <v>2500000</v>
      </c>
      <c r="U520" t="str">
        <f ca="1">IF($A520="","",IFERROR(SUMIFS($T:$T,$S:$S,$A520)/SUMIFS($C:$C,$S:$S,$A520),""))</f>
        <v/>
      </c>
    </row>
    <row r="521" spans="1:21">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t="str">
        <f t="shared" si="8"/>
        <v>Quinoa-skál með bökuðum sætum kartöflum og avocado</v>
      </c>
      <c r="T521">
        <f>IF($B521="","",$C521*IFERROR(INDEX(Vöruskrá!$R:$R,MATCH($B521,Vöruskrá!$B:$B,0)),0))</f>
        <v>1200000</v>
      </c>
      <c r="U521" t="str">
        <f ca="1">IF($A521="","",IFERROR(SUMIFS($T:$T,$S:$S,$A521)/SUMIFS($C:$C,$S:$S,$A521),""))</f>
        <v/>
      </c>
    </row>
    <row r="522" spans="1:21">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t="str">
        <f t="shared" si="8"/>
        <v>Quinoa-skál með bökuðum sætum kartöflum og avocado</v>
      </c>
      <c r="T522">
        <f>IF($B522="","",$C522*IFERROR(INDEX(Vöruskrá!$R:$R,MATCH($B522,Vöruskrá!$B:$B,0)),0))</f>
        <v>648000</v>
      </c>
      <c r="U522" t="str">
        <f ca="1">IF($A522="","",IFERROR(SUMIFS($T:$T,$S:$S,$A522)/SUMIFS($C:$C,$S:$S,$A522),""))</f>
        <v/>
      </c>
    </row>
    <row r="523" spans="1:21">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t="str">
        <f t="shared" si="8"/>
        <v>Quinoa-skál með bökuðum sætum kartöflum og avocado</v>
      </c>
      <c r="T523">
        <f>IF($B523="","",$C523*IFERROR(INDEX(Vöruskrá!$R:$R,MATCH($B523,Vöruskrá!$B:$B,0)),0))</f>
        <v>1500000</v>
      </c>
      <c r="U523" t="str">
        <f ca="1">IF($A523="","",IFERROR(SUMIFS($T:$T,$S:$S,$A523)/SUMIFS($C:$C,$S:$S,$A523),""))</f>
        <v/>
      </c>
    </row>
    <row r="524" spans="1:21">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t="str">
        <f t="shared" si="8"/>
        <v>Quinoa-skál með bökuðum sætum kartöflum og avocado</v>
      </c>
      <c r="T524">
        <f>IF($B524="","",$C524*IFERROR(INDEX(Vöruskrá!$R:$R,MATCH($B524,Vöruskrá!$B:$B,0)),0))</f>
        <v>3500000</v>
      </c>
      <c r="U524" t="str">
        <f ca="1">IF($A524="","",IFERROR(SUMIFS($T:$T,$S:$S,$A524)/SUMIFS($C:$C,$S:$S,$A524),""))</f>
        <v/>
      </c>
    </row>
    <row r="525" spans="1:21"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t="str">
        <f t="shared" si="8"/>
        <v>Tofu-grænmetisstir-fry með núðlum og sojasósu</v>
      </c>
      <c r="T525" t="str">
        <f>IF($B525="","",$C525*IFERROR(INDEX(Vöruskrá!$R:$R,MATCH($B525,Vöruskrá!$B:$B,0)),0))</f>
        <v/>
      </c>
      <c r="U525">
        <f ca="1">IF($A525="","",IFERROR(SUMIFS($T:$T,$S:$S,$A525)/SUMIFS($C:$C,$S:$S,$A525),""))</f>
        <v>919.92857142857144</v>
      </c>
    </row>
    <row r="526" spans="1:21">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t="str">
        <f t="shared" si="8"/>
        <v>Tofu-grænmetisstir-fry með núðlum og sojasósu</v>
      </c>
      <c r="T526">
        <f>IF($B526="","",$C526*IFERROR(INDEX(Vöruskrá!$R:$R,MATCH($B526,Vöruskrá!$B:$B,0)),0))</f>
        <v>54000000</v>
      </c>
      <c r="U526" t="str">
        <f ca="1">IF($A526="","",IFERROR(SUMIFS($T:$T,$S:$S,$A526)/SUMIFS($C:$C,$S:$S,$A526),""))</f>
        <v/>
      </c>
    </row>
    <row r="527" spans="1:21">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t="str">
        <f t="shared" si="8"/>
        <v>Tofu-grænmetisstir-fry með núðlum og sojasósu</v>
      </c>
      <c r="T527">
        <f>IF($B527="","",$C527*IFERROR(INDEX(Vöruskrá!$R:$R,MATCH($B527,Vöruskrá!$B:$B,0)),0))</f>
        <v>4225000</v>
      </c>
      <c r="U527" t="str">
        <f ca="1">IF($A527="","",IFERROR(SUMIFS($T:$T,$S:$S,$A527)/SUMIFS($C:$C,$S:$S,$A527),""))</f>
        <v/>
      </c>
    </row>
    <row r="528" spans="1:21">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t="str">
        <f t="shared" si="8"/>
        <v>Tofu-grænmetisstir-fry með núðlum og sojasósu</v>
      </c>
      <c r="T528">
        <f>IF($B528="","",$C528*IFERROR(INDEX(Vöruskrá!$R:$R,MATCH($B528,Vöruskrá!$B:$B,0)),0))</f>
        <v>695000</v>
      </c>
      <c r="U528" t="str">
        <f ca="1">IF($A528="","",IFERROR(SUMIFS($T:$T,$S:$S,$A528)/SUMIFS($C:$C,$S:$S,$A528),""))</f>
        <v/>
      </c>
    </row>
    <row r="529" spans="1:21">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t="str">
        <f t="shared" si="8"/>
        <v>Tofu-grænmetisstir-fry með núðlum og sojasósu</v>
      </c>
      <c r="T529">
        <f>IF($B529="","",$C529*IFERROR(INDEX(Vöruskrá!$R:$R,MATCH($B529,Vöruskrá!$B:$B,0)),0))</f>
        <v>1200000</v>
      </c>
      <c r="U529" t="str">
        <f ca="1">IF($A529="","",IFERROR(SUMIFS($T:$T,$S:$S,$A529)/SUMIFS($C:$C,$S:$S,$A529),""))</f>
        <v/>
      </c>
    </row>
    <row r="530" spans="1:21">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t="str">
        <f t="shared" si="8"/>
        <v>Tofu-grænmetisstir-fry með núðlum og sojasósu</v>
      </c>
      <c r="T530">
        <f>IF($B530="","",$C530*IFERROR(INDEX(Vöruskrá!$R:$R,MATCH($B530,Vöruskrá!$B:$B,0)),0))</f>
        <v>1500000</v>
      </c>
      <c r="U530" t="str">
        <f ca="1">IF($A530="","",IFERROR(SUMIFS($T:$T,$S:$S,$A530)/SUMIFS($C:$C,$S:$S,$A530),""))</f>
        <v/>
      </c>
    </row>
    <row r="531" spans="1:21">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t="str">
        <f t="shared" si="8"/>
        <v>Tofu-grænmetisstir-fry með núðlum og sojasósu</v>
      </c>
      <c r="T531">
        <f>IF($B531="","",$C531*IFERROR(INDEX(Vöruskrá!$R:$R,MATCH($B531,Vöruskrá!$B:$B,0)),0))</f>
        <v>600000</v>
      </c>
      <c r="U531" t="str">
        <f ca="1">IF($A531="","",IFERROR(SUMIFS($T:$T,$S:$S,$A531)/SUMIFS($C:$C,$S:$S,$A531),""))</f>
        <v/>
      </c>
    </row>
    <row r="532" spans="1:21">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t="str">
        <f t="shared" si="8"/>
        <v>Tofu-grænmetisstir-fry með núðlum og sojasósu</v>
      </c>
      <c r="T532">
        <f>IF($B532="","",$C532*IFERROR(INDEX(Vöruskrá!$R:$R,MATCH($B532,Vöruskrá!$B:$B,0)),0))</f>
        <v>175000</v>
      </c>
      <c r="U532" t="str">
        <f ca="1">IF($A532="","",IFERROR(SUMIFS($T:$T,$S:$S,$A532)/SUMIFS($C:$C,$S:$S,$A532),""))</f>
        <v/>
      </c>
    </row>
    <row r="533" spans="1:21">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t="str">
        <f t="shared" si="8"/>
        <v>Tofu-grænmetisstir-fry með núðlum og sojasósu</v>
      </c>
      <c r="T533">
        <f>IF($B533="","",$C533*IFERROR(INDEX(Vöruskrá!$R:$R,MATCH($B533,Vöruskrá!$B:$B,0)),0))</f>
        <v>1500000</v>
      </c>
      <c r="U533" t="str">
        <f ca="1">IF($A533="","",IFERROR(SUMIFS($T:$T,$S:$S,$A533)/SUMIFS($C:$C,$S:$S,$A533),""))</f>
        <v/>
      </c>
    </row>
    <row r="534" spans="1:21">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t="str">
        <f t="shared" si="8"/>
        <v>Tofu-grænmetisstir-fry með núðlum og sojasósu</v>
      </c>
      <c r="T534">
        <f>IF($B534="","",$C534*IFERROR(INDEX(Vöruskrá!$R:$R,MATCH($B534,Vöruskrá!$B:$B,0)),0))</f>
        <v>500000</v>
      </c>
      <c r="U534" t="str">
        <f ca="1">IF($A534="","",IFERROR(SUMIFS($T:$T,$S:$S,$A534)/SUMIFS($C:$C,$S:$S,$A534),""))</f>
        <v/>
      </c>
    </row>
    <row r="535" spans="1:21"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t="str">
        <f t="shared" si="8"/>
        <v>Heimabakaðar pizzasnitter með grænmeti og osti</v>
      </c>
      <c r="T535" t="str">
        <f>IF($B535="","",$C535*IFERROR(INDEX(Vöruskrá!$R:$R,MATCH($B535,Vöruskrá!$B:$B,0)),0))</f>
        <v/>
      </c>
      <c r="U535">
        <f ca="1">IF($A535="","",IFERROR(SUMIFS($T:$T,$S:$S,$A535)/SUMIFS($C:$C,$S:$S,$A535),""))</f>
        <v>774.4</v>
      </c>
    </row>
    <row r="536" spans="1:21">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t="str">
        <f t="shared" si="8"/>
        <v>Heimabakaðar pizzasnitter með grænmeti og osti</v>
      </c>
      <c r="T536">
        <f>IF($B536="","",$C536*IFERROR(INDEX(Vöruskrá!$R:$R,MATCH($B536,Vöruskrá!$B:$B,0)),0))</f>
        <v>27000000</v>
      </c>
      <c r="U536" t="str">
        <f ca="1">IF($A536="","",IFERROR(SUMIFS($T:$T,$S:$S,$A536)/SUMIFS($C:$C,$S:$S,$A536),""))</f>
        <v/>
      </c>
    </row>
    <row r="537" spans="1:21">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t="str">
        <f t="shared" si="8"/>
        <v>Heimabakaðar pizzasnitter með grænmeti og osti</v>
      </c>
      <c r="T537">
        <f>IF($B537="","",$C537*IFERROR(INDEX(Vöruskrá!$R:$R,MATCH($B537,Vöruskrá!$B:$B,0)),0))</f>
        <v>8040000</v>
      </c>
      <c r="U537" t="str">
        <f ca="1">IF($A537="","",IFERROR(SUMIFS($T:$T,$S:$S,$A537)/SUMIFS($C:$C,$S:$S,$A537),""))</f>
        <v/>
      </c>
    </row>
    <row r="538" spans="1:21">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t="str">
        <f t="shared" si="8"/>
        <v>Heimabakaðar pizzasnitter með grænmeti og osti</v>
      </c>
      <c r="T538">
        <f>IF($B538="","",$C538*IFERROR(INDEX(Vöruskrá!$R:$R,MATCH($B538,Vöruskrá!$B:$B,0)),0))</f>
        <v>30000000</v>
      </c>
      <c r="U538" t="str">
        <f ca="1">IF($A538="","",IFERROR(SUMIFS($T:$T,$S:$S,$A538)/SUMIFS($C:$C,$S:$S,$A538),""))</f>
        <v/>
      </c>
    </row>
    <row r="539" spans="1:21">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t="str">
        <f t="shared" si="8"/>
        <v>Heimabakaðar pizzasnitter með grænmeti og osti</v>
      </c>
      <c r="T539">
        <f>IF($B539="","",$C539*IFERROR(INDEX(Vöruskrá!$R:$R,MATCH($B539,Vöruskrá!$B:$B,0)),0))</f>
        <v>0</v>
      </c>
      <c r="U539" t="str">
        <f ca="1">IF($A539="","",IFERROR(SUMIFS($T:$T,$S:$S,$A539)/SUMIFS($C:$C,$S:$S,$A539),""))</f>
        <v/>
      </c>
    </row>
    <row r="540" spans="1:21">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t="str">
        <f t="shared" si="8"/>
        <v>Heimabakaðar pizzasnitter með grænmeti og osti</v>
      </c>
      <c r="T540">
        <f>IF($B540="","",$C540*IFERROR(INDEX(Vöruskrá!$R:$R,MATCH($B540,Vöruskrá!$B:$B,0)),0))</f>
        <v>972000</v>
      </c>
      <c r="U540" t="str">
        <f ca="1">IF($A540="","",IFERROR(SUMIFS($T:$T,$S:$S,$A540)/SUMIFS($C:$C,$S:$S,$A540),""))</f>
        <v/>
      </c>
    </row>
    <row r="541" spans="1:21">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t="str">
        <f t="shared" si="8"/>
        <v>Heimabakaðar pizzasnitter með grænmeti og osti</v>
      </c>
      <c r="T541">
        <f>IF($B541="","",$C541*IFERROR(INDEX(Vöruskrá!$R:$R,MATCH($B541,Vöruskrá!$B:$B,0)),0))</f>
        <v>4928000</v>
      </c>
      <c r="U541" t="str">
        <f ca="1">IF($A541="","",IFERROR(SUMIFS($T:$T,$S:$S,$A541)/SUMIFS($C:$C,$S:$S,$A541),""))</f>
        <v/>
      </c>
    </row>
    <row r="542" spans="1:21">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t="str">
        <f t="shared" si="8"/>
        <v>Heimabakaðar pizzasnitter með grænmeti og osti</v>
      </c>
      <c r="T542">
        <f>IF($B542="","",$C542*IFERROR(INDEX(Vöruskrá!$R:$R,MATCH($B542,Vöruskrá!$B:$B,0)),0))</f>
        <v>3000000</v>
      </c>
      <c r="U542" t="str">
        <f ca="1">IF($A542="","",IFERROR(SUMIFS($T:$T,$S:$S,$A542)/SUMIFS($C:$C,$S:$S,$A542),""))</f>
        <v/>
      </c>
    </row>
    <row r="543" spans="1:21">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t="str">
        <f t="shared" si="8"/>
        <v>Heimabakaðar pizzasnitter með grænmeti og osti</v>
      </c>
      <c r="T543">
        <f>IF($B543="","",$C543*IFERROR(INDEX(Vöruskrá!$R:$R,MATCH($B543,Vöruskrá!$B:$B,0)),0))</f>
        <v>3500000</v>
      </c>
      <c r="U543" t="str">
        <f ca="1">IF($A543="","",IFERROR(SUMIFS($T:$T,$S:$S,$A543)/SUMIFS($C:$C,$S:$S,$A543),""))</f>
        <v/>
      </c>
    </row>
    <row r="544" spans="1:21"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t="str">
        <f t="shared" si="8"/>
        <v>Couscous með ofnbökuðu grænmeti og fetaosti</v>
      </c>
      <c r="T544" t="str">
        <f>IF($B544="","",$C544*IFERROR(INDEX(Vöruskrá!$R:$R,MATCH($B544,Vöruskrá!$B:$B,0)),0))</f>
        <v/>
      </c>
      <c r="U544">
        <f ca="1">IF($A544="","",IFERROR(SUMIFS($T:$T,$S:$S,$A544)/SUMIFS($C:$C,$S:$S,$A544),""))</f>
        <v>764.24</v>
      </c>
    </row>
    <row r="545" spans="1:21">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t="str">
        <f t="shared" si="8"/>
        <v>Couscous með ofnbökuðu grænmeti og fetaosti</v>
      </c>
      <c r="T545">
        <f>IF($B545="","",$C545*IFERROR(INDEX(Vöruskrá!$R:$R,MATCH($B545,Vöruskrá!$B:$B,0)),0))</f>
        <v>15000000</v>
      </c>
      <c r="U545" t="str">
        <f ca="1">IF($A545="","",IFERROR(SUMIFS($T:$T,$S:$S,$A545)/SUMIFS($C:$C,$S:$S,$A545),""))</f>
        <v/>
      </c>
    </row>
    <row r="546" spans="1:21">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t="str">
        <f t="shared" si="8"/>
        <v>Couscous með ofnbökuðu grænmeti og fetaosti</v>
      </c>
      <c r="T546">
        <f>IF($B546="","",$C546*IFERROR(INDEX(Vöruskrá!$R:$R,MATCH($B546,Vöruskrá!$B:$B,0)),0))</f>
        <v>0</v>
      </c>
      <c r="U546" t="str">
        <f ca="1">IF($A546="","",IFERROR(SUMIFS($T:$T,$S:$S,$A546)/SUMIFS($C:$C,$S:$S,$A546),""))</f>
        <v/>
      </c>
    </row>
    <row r="547" spans="1:21">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t="str">
        <f t="shared" si="8"/>
        <v>Couscous með ofnbökuðu grænmeti og fetaosti</v>
      </c>
      <c r="T547">
        <f>IF($B547="","",$C547*IFERROR(INDEX(Vöruskrá!$R:$R,MATCH($B547,Vöruskrá!$B:$B,0)),0))</f>
        <v>42000000</v>
      </c>
      <c r="U547" t="str">
        <f ca="1">IF($A547="","",IFERROR(SUMIFS($T:$T,$S:$S,$A547)/SUMIFS($C:$C,$S:$S,$A547),""))</f>
        <v/>
      </c>
    </row>
    <row r="548" spans="1:21">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t="str">
        <f t="shared" si="8"/>
        <v>Couscous með ofnbökuðu grænmeti og fetaosti</v>
      </c>
      <c r="T548">
        <f>IF($B548="","",$C548*IFERROR(INDEX(Vöruskrá!$R:$R,MATCH($B548,Vöruskrá!$B:$B,0)),0))</f>
        <v>1000000</v>
      </c>
      <c r="U548" t="str">
        <f ca="1">IF($A548="","",IFERROR(SUMIFS($T:$T,$S:$S,$A548)/SUMIFS($C:$C,$S:$S,$A548),""))</f>
        <v/>
      </c>
    </row>
    <row r="549" spans="1:21">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t="str">
        <f t="shared" si="8"/>
        <v>Couscous með ofnbökuðu grænmeti og fetaosti</v>
      </c>
      <c r="T549">
        <f>IF($B549="","",$C549*IFERROR(INDEX(Vöruskrá!$R:$R,MATCH($B549,Vöruskrá!$B:$B,0)),0))</f>
        <v>1620000</v>
      </c>
      <c r="U549" t="str">
        <f ca="1">IF($A549="","",IFERROR(SUMIFS($T:$T,$S:$S,$A549)/SUMIFS($C:$C,$S:$S,$A549),""))</f>
        <v/>
      </c>
    </row>
    <row r="550" spans="1:21">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t="str">
        <f t="shared" si="8"/>
        <v>Couscous með ofnbökuðu grænmeti og fetaosti</v>
      </c>
      <c r="T550">
        <f>IF($B550="","",$C550*IFERROR(INDEX(Vöruskrá!$R:$R,MATCH($B550,Vöruskrá!$B:$B,0)),0))</f>
        <v>3426000</v>
      </c>
      <c r="U550" t="str">
        <f ca="1">IF($A550="","",IFERROR(SUMIFS($T:$T,$S:$S,$A550)/SUMIFS($C:$C,$S:$S,$A550),""))</f>
        <v/>
      </c>
    </row>
    <row r="551" spans="1:21">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t="str">
        <f t="shared" si="8"/>
        <v>Couscous með ofnbökuðu grænmeti og fetaosti</v>
      </c>
      <c r="T551">
        <f>IF($B551="","",$C551*IFERROR(INDEX(Vöruskrá!$R:$R,MATCH($B551,Vöruskrá!$B:$B,0)),0))</f>
        <v>4928000</v>
      </c>
      <c r="U551" t="str">
        <f ca="1">IF($A551="","",IFERROR(SUMIFS($T:$T,$S:$S,$A551)/SUMIFS($C:$C,$S:$S,$A551),""))</f>
        <v/>
      </c>
    </row>
    <row r="552" spans="1:21">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t="str">
        <f t="shared" si="8"/>
        <v>Couscous með ofnbökuðu grænmeti og fetaosti</v>
      </c>
      <c r="T552">
        <f>IF($B552="","",$C552*IFERROR(INDEX(Vöruskrá!$R:$R,MATCH($B552,Vöruskrá!$B:$B,0)),0))</f>
        <v>3000000</v>
      </c>
      <c r="U552" t="str">
        <f ca="1">IF($A552="","",IFERROR(SUMIFS($T:$T,$S:$S,$A552)/SUMIFS($C:$C,$S:$S,$A552),""))</f>
        <v/>
      </c>
    </row>
    <row r="553" spans="1:21">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t="str">
        <f t="shared" si="8"/>
        <v>Couscous með ofnbökuðu grænmeti og fetaosti</v>
      </c>
      <c r="T553">
        <f>IF($B553="","",$C553*IFERROR(INDEX(Vöruskrá!$R:$R,MATCH($B553,Vöruskrá!$B:$B,0)),0))</f>
        <v>3500000</v>
      </c>
      <c r="U553" t="str">
        <f ca="1">IF($A553="","",IFERROR(SUMIFS($T:$T,$S:$S,$A553)/SUMIFS($C:$C,$S:$S,$A553),""))</f>
        <v/>
      </c>
    </row>
    <row r="554" spans="1:21">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t="str">
        <f t="shared" si="8"/>
        <v>Couscous með ofnbökuðu grænmeti og fetaosti</v>
      </c>
      <c r="T554">
        <f>IF($B554="","",$C554*IFERROR(INDEX(Vöruskrá!$R:$R,MATCH($B554,Vöruskrá!$B:$B,0)),0))</f>
        <v>1200000</v>
      </c>
      <c r="U554" t="str">
        <f ca="1">IF($A554="","",IFERROR(SUMIFS($T:$T,$S:$S,$A554)/SUMIFS($C:$C,$S:$S,$A554),""))</f>
        <v/>
      </c>
    </row>
    <row r="555" spans="1:21">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t="str">
        <f t="shared" si="8"/>
        <v>Couscous með ofnbökuðu grænmeti og fetaosti</v>
      </c>
      <c r="T555">
        <f>IF($B555="","",$C555*IFERROR(INDEX(Vöruskrá!$R:$R,MATCH($B555,Vöruskrá!$B:$B,0)),0))</f>
        <v>750000</v>
      </c>
      <c r="U555" t="str">
        <f ca="1">IF($A555="","",IFERROR(SUMIFS($T:$T,$S:$S,$A555)/SUMIFS($C:$C,$S:$S,$A555),""))</f>
        <v/>
      </c>
    </row>
    <row r="556" spans="1:21"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t="str">
        <f t="shared" si="8"/>
        <v>Mildur kjúklingabaunakari (chana masala) með hrísgrjónum</v>
      </c>
      <c r="T556" t="str">
        <f>IF($B556="","",$C556*IFERROR(INDEX(Vöruskrá!$R:$R,MATCH($B556,Vöruskrá!$B:$B,0)),0))</f>
        <v/>
      </c>
      <c r="U556">
        <f ca="1">IF($A556="","",IFERROR(SUMIFS($T:$T,$S:$S,$A556)/SUMIFS($C:$C,$S:$S,$A556),""))</f>
        <v>935.76666666666665</v>
      </c>
    </row>
    <row r="557" spans="1:21">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t="str">
        <f t="shared" si="8"/>
        <v>Mildur kjúklingabaunakari (chana masala) með hrísgrjónum</v>
      </c>
      <c r="T557">
        <f>IF($B557="","",$C557*IFERROR(INDEX(Vöruskrá!$R:$R,MATCH($B557,Vöruskrá!$B:$B,0)),0))</f>
        <v>48000000</v>
      </c>
      <c r="U557" t="str">
        <f ca="1">IF($A557="","",IFERROR(SUMIFS($T:$T,$S:$S,$A557)/SUMIFS($C:$C,$S:$S,$A557),""))</f>
        <v/>
      </c>
    </row>
    <row r="558" spans="1:21">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t="str">
        <f t="shared" si="8"/>
        <v>Mildur kjúklingabaunakari (chana masala) með hrísgrjónum</v>
      </c>
      <c r="T558">
        <f>IF($B558="","",$C558*IFERROR(INDEX(Vöruskrá!$R:$R,MATCH($B558,Vöruskrá!$B:$B,0)),0))</f>
        <v>8040000</v>
      </c>
      <c r="U558" t="str">
        <f ca="1">IF($A558="","",IFERROR(SUMIFS($T:$T,$S:$S,$A558)/SUMIFS($C:$C,$S:$S,$A558),""))</f>
        <v/>
      </c>
    </row>
    <row r="559" spans="1:21">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t="str">
        <f t="shared" si="8"/>
        <v>Mildur kjúklingabaunakari (chana masala) með hrísgrjónum</v>
      </c>
      <c r="T559">
        <f>IF($B559="","",$C559*IFERROR(INDEX(Vöruskrá!$R:$R,MATCH($B559,Vöruskrá!$B:$B,0)),0))</f>
        <v>4500000</v>
      </c>
      <c r="U559" t="str">
        <f ca="1">IF($A559="","",IFERROR(SUMIFS($T:$T,$S:$S,$A559)/SUMIFS($C:$C,$S:$S,$A559),""))</f>
        <v/>
      </c>
    </row>
    <row r="560" spans="1:21">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t="str">
        <f t="shared" si="8"/>
        <v>Mildur kjúklingabaunakari (chana masala) með hrísgrjónum</v>
      </c>
      <c r="T560">
        <f>IF($B560="","",$C560*IFERROR(INDEX(Vöruskrá!$R:$R,MATCH($B560,Vöruskrá!$B:$B,0)),0))</f>
        <v>1250000</v>
      </c>
      <c r="U560" t="str">
        <f ca="1">IF($A560="","",IFERROR(SUMIFS($T:$T,$S:$S,$A560)/SUMIFS($C:$C,$S:$S,$A560),""))</f>
        <v/>
      </c>
    </row>
    <row r="561" spans="1:21">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t="str">
        <f t="shared" si="8"/>
        <v>Mildur kjúklingabaunakari (chana masala) með hrísgrjónum</v>
      </c>
      <c r="T561">
        <f>IF($B561="","",$C561*IFERROR(INDEX(Vöruskrá!$R:$R,MATCH($B561,Vöruskrá!$B:$B,0)),0))</f>
        <v>1500000</v>
      </c>
      <c r="U561" t="str">
        <f ca="1">IF($A561="","",IFERROR(SUMIFS($T:$T,$S:$S,$A561)/SUMIFS($C:$C,$S:$S,$A561),""))</f>
        <v/>
      </c>
    </row>
    <row r="562" spans="1:21">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t="str">
        <f t="shared" si="8"/>
        <v>Mildur kjúklingabaunakari (chana masala) með hrísgrjónum</v>
      </c>
      <c r="T562">
        <f>IF($B562="","",$C562*IFERROR(INDEX(Vöruskrá!$R:$R,MATCH($B562,Vöruskrá!$B:$B,0)),0))</f>
        <v>4500000</v>
      </c>
      <c r="U562" t="str">
        <f ca="1">IF($A562="","",IFERROR(SUMIFS($T:$T,$S:$S,$A562)/SUMIFS($C:$C,$S:$S,$A562),""))</f>
        <v/>
      </c>
    </row>
    <row r="563" spans="1:21">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t="str">
        <f t="shared" si="8"/>
        <v>Mildur kjúklingabaunakari (chana masala) með hrísgrjónum</v>
      </c>
      <c r="T563">
        <f>IF($B563="","",$C563*IFERROR(INDEX(Vöruskrá!$R:$R,MATCH($B563,Vöruskrá!$B:$B,0)),0))</f>
        <v>300000</v>
      </c>
      <c r="U563" t="str">
        <f ca="1">IF($A563="","",IFERROR(SUMIFS($T:$T,$S:$S,$A563)/SUMIFS($C:$C,$S:$S,$A563),""))</f>
        <v/>
      </c>
    </row>
    <row r="564" spans="1:21">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t="str">
        <f t="shared" si="8"/>
        <v>Mildur kjúklingabaunakari (chana masala) með hrísgrjónum</v>
      </c>
      <c r="T564">
        <f>IF($B564="","",$C564*IFERROR(INDEX(Vöruskrá!$R:$R,MATCH($B564,Vöruskrá!$B:$B,0)),0))</f>
        <v>1500000</v>
      </c>
      <c r="U564" t="str">
        <f ca="1">IF($A564="","",IFERROR(SUMIFS($T:$T,$S:$S,$A564)/SUMIFS($C:$C,$S:$S,$A564),""))</f>
        <v/>
      </c>
    </row>
    <row r="565" spans="1:21">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t="str">
        <f t="shared" si="8"/>
        <v>Mildur kjúklingabaunakari (chana masala) með hrísgrjónum</v>
      </c>
      <c r="T565">
        <f>IF($B565="","",$C565*IFERROR(INDEX(Vöruskrá!$R:$R,MATCH($B565,Vöruskrá!$B:$B,0)),0))</f>
        <v>592500</v>
      </c>
      <c r="U565" t="str">
        <f ca="1">IF($A565="","",IFERROR(SUMIFS($T:$T,$S:$S,$A565)/SUMIFS($C:$C,$S:$S,$A565),""))</f>
        <v/>
      </c>
    </row>
    <row r="566" spans="1:21"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t="str">
        <f t="shared" si="8"/>
        <v>Grjónagrautur með lifrapylsu og kanil</v>
      </c>
      <c r="T566" t="str">
        <f>IF($B566="","",$C566*IFERROR(INDEX(Vöruskrá!$R:$R,MATCH($B566,Vöruskrá!$B:$B,0)),0))</f>
        <v/>
      </c>
      <c r="U566">
        <f ca="1">IF($A566="","",IFERROR(SUMIFS($T:$T,$S:$S,$A566)/SUMIFS($C:$C,$S:$S,$A566),""))</f>
        <v>269.87049999999999</v>
      </c>
    </row>
    <row r="567" spans="1:21">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t="str">
        <f t="shared" si="8"/>
        <v>Grjónagrautur með lifrapylsu og kanil</v>
      </c>
      <c r="T567">
        <f>IF($B567="","",$C567*IFERROR(INDEX(Vöruskrá!$R:$R,MATCH($B567,Vöruskrá!$B:$B,0)),0))</f>
        <v>8482950</v>
      </c>
      <c r="U567" t="str">
        <f ca="1">IF($A567="","",IFERROR(SUMIFS($T:$T,$S:$S,$A567)/SUMIFS($C:$C,$S:$S,$A567),""))</f>
        <v/>
      </c>
    </row>
    <row r="568" spans="1:21">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t="str">
        <f t="shared" si="8"/>
        <v>Grjónagrautur með lifrapylsu og kanil</v>
      </c>
      <c r="T568">
        <f>IF($B568="","",$C568*IFERROR(INDEX(Vöruskrá!$R:$R,MATCH($B568,Vöruskrá!$B:$B,0)),0))</f>
        <v>14542000</v>
      </c>
      <c r="U568" t="str">
        <f ca="1">IF($A568="","",IFERROR(SUMIFS($T:$T,$S:$S,$A568)/SUMIFS($C:$C,$S:$S,$A568),""))</f>
        <v/>
      </c>
    </row>
    <row r="569" spans="1:21">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t="str">
        <f t="shared" si="8"/>
        <v>Grjónagrautur með lifrapylsu og kanil</v>
      </c>
      <c r="T569">
        <f>IF($B569="","",$C569*IFERROR(INDEX(Vöruskrá!$R:$R,MATCH($B569,Vöruskrá!$B:$B,0)),0))</f>
        <v>508900</v>
      </c>
      <c r="U569" t="str">
        <f ca="1">IF($A569="","",IFERROR(SUMIFS($T:$T,$S:$S,$A569)/SUMIFS($C:$C,$S:$S,$A569),""))</f>
        <v/>
      </c>
    </row>
    <row r="570" spans="1:21">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t="str">
        <f t="shared" si="8"/>
        <v>Grjónagrautur með lifrapylsu og kanil</v>
      </c>
      <c r="T570">
        <f>IF($B570="","",$C570*IFERROR(INDEX(Vöruskrá!$R:$R,MATCH($B570,Vöruskrá!$B:$B,0)),0))</f>
        <v>1164000</v>
      </c>
      <c r="U570" t="str">
        <f ca="1">IF($A570="","",IFERROR(SUMIFS($T:$T,$S:$S,$A570)/SUMIFS($C:$C,$S:$S,$A570),""))</f>
        <v/>
      </c>
    </row>
    <row r="571" spans="1:21">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t="str">
        <f t="shared" si="8"/>
        <v>Grjónagrautur með lifrapylsu og kanil</v>
      </c>
      <c r="T571">
        <f>IF($B571="","",$C571*IFERROR(INDEX(Vöruskrá!$R:$R,MATCH($B571,Vöruskrá!$B:$B,0)),0))</f>
        <v>60500</v>
      </c>
      <c r="U571" t="str">
        <f ca="1">IF($A571="","",IFERROR(SUMIFS($T:$T,$S:$S,$A571)/SUMIFS($C:$C,$S:$S,$A571),""))</f>
        <v/>
      </c>
    </row>
    <row r="572" spans="1:21">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t="str">
        <f t="shared" si="8"/>
        <v>Grjónagrautur með lifrapylsu og kanil</v>
      </c>
      <c r="T572">
        <f>IF($B572="","",$C572*IFERROR(INDEX(Vöruskrá!$R:$R,MATCH($B572,Vöruskrá!$B:$B,0)),0))</f>
        <v>2228700</v>
      </c>
      <c r="U572" t="str">
        <f ca="1">IF($A572="","",IFERROR(SUMIFS($T:$T,$S:$S,$A572)/SUMIFS($C:$C,$S:$S,$A572),""))</f>
        <v/>
      </c>
    </row>
    <row r="573" spans="1:21"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t="str">
        <f t="shared" si="8"/>
        <v>Minestrone stafasúpa</v>
      </c>
      <c r="T573" t="str">
        <f>IF($B573="","",$C573*IFERROR(INDEX(Vöruskrá!$R:$R,MATCH($B573,Vöruskrá!$B:$B,0)),0))</f>
        <v/>
      </c>
      <c r="U573">
        <f ca="1">IF($A573="","",IFERROR(SUMIFS($T:$T,$S:$S,$A573)/SUMIFS($C:$C,$S:$S,$A573),""))</f>
        <v>282.99121452647603</v>
      </c>
    </row>
    <row r="574" spans="1:21">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t="str">
        <f t="shared" si="8"/>
        <v>Minestrone stafasúpa</v>
      </c>
      <c r="T574">
        <f>IF($B574="","",$C574*IFERROR(INDEX(Vöruskrá!$R:$R,MATCH($B574,Vöruskrá!$B:$B,0)),0))</f>
        <v>0</v>
      </c>
      <c r="U574" t="str">
        <f ca="1">IF($A574="","",IFERROR(SUMIFS($T:$T,$S:$S,$A574)/SUMIFS($C:$C,$S:$S,$A574),""))</f>
        <v/>
      </c>
    </row>
    <row r="575" spans="1:21">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t="str">
        <f t="shared" si="8"/>
        <v>Minestrone stafasúpa</v>
      </c>
      <c r="T575">
        <f>IF($B575="","",$C575*IFERROR(INDEX(Vöruskrá!$R:$R,MATCH($B575,Vöruskrá!$B:$B,0)),0))</f>
        <v>5738952</v>
      </c>
      <c r="U575" t="str">
        <f ca="1">IF($A575="","",IFERROR(SUMIFS($T:$T,$S:$S,$A575)/SUMIFS($C:$C,$S:$S,$A575),""))</f>
        <v/>
      </c>
    </row>
    <row r="576" spans="1:21">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t="str">
        <f t="shared" si="8"/>
        <v>Minestrone stafasúpa</v>
      </c>
      <c r="T576">
        <f>IF($B576="","",$C576*IFERROR(INDEX(Vöruskrá!$R:$R,MATCH($B576,Vöruskrá!$B:$B,0)),0))</f>
        <v>802500</v>
      </c>
      <c r="U576" t="str">
        <f ca="1">IF($A576="","",IFERROR(SUMIFS($T:$T,$S:$S,$A576)/SUMIFS($C:$C,$S:$S,$A576),""))</f>
        <v/>
      </c>
    </row>
    <row r="577" spans="1:21">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t="str">
        <f t="shared" si="8"/>
        <v>Minestrone stafasúpa</v>
      </c>
      <c r="T577">
        <f>IF($B577="","",$C577*IFERROR(INDEX(Vöruskrá!$R:$R,MATCH($B577,Vöruskrá!$B:$B,0)),0))</f>
        <v>14989450</v>
      </c>
      <c r="U577" t="str">
        <f ca="1">IF($A577="","",IFERROR(SUMIFS($T:$T,$S:$S,$A577)/SUMIFS($C:$C,$S:$S,$A577),""))</f>
        <v/>
      </c>
    </row>
    <row r="578" spans="1:21">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t="str">
        <f t="shared" si="8"/>
        <v>Minestrone stafasúpa</v>
      </c>
      <c r="T578">
        <f>IF($B578="","",$C578*IFERROR(INDEX(Vöruskrá!$R:$R,MATCH($B578,Vöruskrá!$B:$B,0)),0))</f>
        <v>1338250</v>
      </c>
      <c r="U578" t="str">
        <f ca="1">IF($A578="","",IFERROR(SUMIFS($T:$T,$S:$S,$A578)/SUMIFS($C:$C,$S:$S,$A578),""))</f>
        <v/>
      </c>
    </row>
    <row r="579" spans="1:21">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t="str">
        <f t="shared" si="8"/>
        <v>Minestrone stafasúpa</v>
      </c>
      <c r="T579">
        <f>IF($B579="","",$C579*IFERROR(INDEX(Vöruskrá!$R:$R,MATCH($B579,Vöruskrá!$B:$B,0)),0))</f>
        <v>1873550</v>
      </c>
      <c r="U579" t="str">
        <f ca="1">IF($A579="","",IFERROR(SUMIFS($T:$T,$S:$S,$A579)/SUMIFS($C:$C,$S:$S,$A579),""))</f>
        <v/>
      </c>
    </row>
    <row r="580" spans="1:21">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t="str">
        <f t="shared" ref="S580:S643" si="9">IF($A580="",S579,$A580)</f>
        <v>Minestrone stafasúpa</v>
      </c>
      <c r="T580">
        <f>IF($B580="","",$C580*IFERROR(INDEX(Vöruskrá!$R:$R,MATCH($B580,Vöruskrá!$B:$B,0)),0))</f>
        <v>1284000</v>
      </c>
      <c r="U580" t="str">
        <f ca="1">IF($A580="","",IFERROR(SUMIFS($T:$T,$S:$S,$A580)/SUMIFS($C:$C,$S:$S,$A580),""))</f>
        <v/>
      </c>
    </row>
    <row r="581" spans="1:21"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t="str">
        <f t="shared" si="9"/>
        <v>Baunasúpa: Saltkjöt og baunir / Vegan baunasúpa</v>
      </c>
      <c r="T581" t="str">
        <f>IF($B581="","",$C581*IFERROR(INDEX(Vöruskrá!$R:$R,MATCH($B581,Vöruskrá!$B:$B,0)),0))</f>
        <v/>
      </c>
      <c r="U581">
        <f ca="1">IF($A581="","",IFERROR(SUMIFS($T:$T,$S:$S,$A581)/SUMIFS($C:$C,$S:$S,$A581),""))</f>
        <v>613.85</v>
      </c>
    </row>
    <row r="582" spans="1:21">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t="str">
        <f t="shared" si="9"/>
        <v>Baunasúpa: Saltkjöt og baunir / Vegan baunasúpa</v>
      </c>
      <c r="T582">
        <f>IF($B582="","",$C582*IFERROR(INDEX(Vöruskrá!$R:$R,MATCH($B582,Vöruskrá!$B:$B,0)),0))</f>
        <v>8388100</v>
      </c>
      <c r="U582" t="str">
        <f ca="1">IF($A582="","",IFERROR(SUMIFS($T:$T,$S:$S,$A582)/SUMIFS($C:$C,$S:$S,$A582),""))</f>
        <v/>
      </c>
    </row>
    <row r="583" spans="1:21">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t="str">
        <f t="shared" si="9"/>
        <v>Baunasúpa: Saltkjöt og baunir / Vegan baunasúpa</v>
      </c>
      <c r="T583">
        <f>IF($B583="","",$C583*IFERROR(INDEX(Vöruskrá!$R:$R,MATCH($B583,Vöruskrá!$B:$B,0)),0))</f>
        <v>1498000</v>
      </c>
      <c r="U583" t="str">
        <f ca="1">IF($A583="","",IFERROR(SUMIFS($T:$T,$S:$S,$A583)/SUMIFS($C:$C,$S:$S,$A583),""))</f>
        <v/>
      </c>
    </row>
    <row r="584" spans="1:21">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t="str">
        <f t="shared" si="9"/>
        <v>Baunasúpa: Saltkjöt og baunir / Vegan baunasúpa</v>
      </c>
      <c r="T584">
        <f>IF($B584="","",$C584*IFERROR(INDEX(Vöruskrá!$R:$R,MATCH($B584,Vöruskrá!$B:$B,0)),0))</f>
        <v>718500</v>
      </c>
      <c r="U584" t="str">
        <f ca="1">IF($A584="","",IFERROR(SUMIFS($T:$T,$S:$S,$A584)/SUMIFS($C:$C,$S:$S,$A584),""))</f>
        <v/>
      </c>
    </row>
    <row r="585" spans="1:21">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t="str">
        <f t="shared" si="9"/>
        <v>Baunasúpa: Saltkjöt og baunir / Vegan baunasúpa</v>
      </c>
      <c r="T585">
        <f>IF($B585="","",$C585*IFERROR(INDEX(Vöruskrá!$R:$R,MATCH($B585,Vöruskrá!$B:$B,0)),0))</f>
        <v>11384800</v>
      </c>
      <c r="U585" t="str">
        <f ca="1">IF($A585="","",IFERROR(SUMIFS($T:$T,$S:$S,$A585)/SUMIFS($C:$C,$S:$S,$A585),""))</f>
        <v/>
      </c>
    </row>
    <row r="586" spans="1:21">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t="str">
        <f t="shared" si="9"/>
        <v>Baunasúpa: Saltkjöt og baunir / Vegan baunasúpa</v>
      </c>
      <c r="T586">
        <f>IF($B586="","",$C586*IFERROR(INDEX(Vöruskrá!$R:$R,MATCH($B586,Vöruskrá!$B:$B,0)),0))</f>
        <v>35949600</v>
      </c>
      <c r="U586" t="str">
        <f ca="1">IF($A586="","",IFERROR(SUMIFS($T:$T,$S:$S,$A586)/SUMIFS($C:$C,$S:$S,$A586),""))</f>
        <v/>
      </c>
    </row>
    <row r="587" spans="1:21">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t="str">
        <f t="shared" si="9"/>
        <v>Baunasúpa: Saltkjöt og baunir / Vegan baunasúpa</v>
      </c>
      <c r="T587">
        <f>IF($B587="","",$C587*IFERROR(INDEX(Vöruskrá!$R:$R,MATCH($B587,Vöruskrá!$B:$B,0)),0))</f>
        <v>749000</v>
      </c>
      <c r="U587" t="str">
        <f ca="1">IF($A587="","",IFERROR(SUMIFS($T:$T,$S:$S,$A587)/SUMIFS($C:$C,$S:$S,$A587),""))</f>
        <v/>
      </c>
    </row>
    <row r="588" spans="1:21">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t="str">
        <f t="shared" si="9"/>
        <v>Baunasúpa: Saltkjöt og baunir / Vegan baunasúpa</v>
      </c>
      <c r="T588">
        <f>IF($B588="","",$C588*IFERROR(INDEX(Vöruskrá!$R:$R,MATCH($B588,Vöruskrá!$B:$B,0)),0))</f>
        <v>1437000</v>
      </c>
      <c r="U588" t="str">
        <f ca="1">IF($A588="","",IFERROR(SUMIFS($T:$T,$S:$S,$A588)/SUMIFS($C:$C,$S:$S,$A588),""))</f>
        <v/>
      </c>
    </row>
    <row r="589" spans="1:21">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t="str">
        <f t="shared" si="9"/>
        <v>Baunasúpa: Saltkjöt og baunir / Vegan baunasúpa</v>
      </c>
      <c r="T589">
        <f>IF($B589="","",$C589*IFERROR(INDEX(Vöruskrá!$R:$R,MATCH($B589,Vöruskrá!$B:$B,0)),0))</f>
        <v>1260000</v>
      </c>
      <c r="U589" t="str">
        <f ca="1">IF($A589="","",IFERROR(SUMIFS($T:$T,$S:$S,$A589)/SUMIFS($C:$C,$S:$S,$A589),""))</f>
        <v/>
      </c>
    </row>
    <row r="590" spans="1:21"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t="str">
        <f t="shared" si="9"/>
        <v>Mexico kjúklingasúpa</v>
      </c>
      <c r="T590" t="str">
        <f>IF($B590="","",$C590*IFERROR(INDEX(Vöruskrá!$R:$R,MATCH($B590,Vöruskrá!$B:$B,0)),0))</f>
        <v/>
      </c>
      <c r="U590">
        <f ca="1">IF($A590="","",IFERROR(SUMIFS($T:$T,$S:$S,$A590)/SUMIFS($C:$C,$S:$S,$A590),""))</f>
        <v>329.18720000000002</v>
      </c>
    </row>
    <row r="591" spans="1:21">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t="str">
        <f t="shared" si="9"/>
        <v>Mexico kjúklingasúpa</v>
      </c>
      <c r="T591">
        <f>IF($B591="","",$C591*IFERROR(INDEX(Vöruskrá!$R:$R,MATCH($B591,Vöruskrá!$B:$B,0)),0))</f>
        <v>3300000</v>
      </c>
      <c r="U591" t="str">
        <f ca="1">IF($A591="","",IFERROR(SUMIFS($T:$T,$S:$S,$A591)/SUMIFS($C:$C,$S:$S,$A591),""))</f>
        <v/>
      </c>
    </row>
    <row r="592" spans="1:21">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t="str">
        <f t="shared" si="9"/>
        <v>Mexico kjúklingasúpa</v>
      </c>
      <c r="T592">
        <f>IF($B592="","",$C592*IFERROR(INDEX(Vöruskrá!$R:$R,MATCH($B592,Vöruskrá!$B:$B,0)),0))</f>
        <v>3216000</v>
      </c>
      <c r="U592" t="str">
        <f ca="1">IF($A592="","",IFERROR(SUMIFS($T:$T,$S:$S,$A592)/SUMIFS($C:$C,$S:$S,$A592),""))</f>
        <v/>
      </c>
    </row>
    <row r="593" spans="1:21"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t="str">
        <f t="shared" si="9"/>
        <v>Mexico kjúklingasúpa</v>
      </c>
      <c r="T593">
        <f>IF($B593="","",$C593*IFERROR(INDEX(Vöruskrá!$R:$R,MATCH($B593,Vöruskrá!$B:$B,0)),0))</f>
        <v>1800000</v>
      </c>
      <c r="U593" t="str">
        <f ca="1">IF($A593="","",IFERROR(SUMIFS($T:$T,$S:$S,$A593)/SUMIFS($C:$C,$S:$S,$A593),""))</f>
        <v/>
      </c>
    </row>
    <row r="594" spans="1:21">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t="str">
        <f t="shared" si="9"/>
        <v>Mexico kjúklingasúpa</v>
      </c>
      <c r="T594">
        <f>IF($B594="","",$C594*IFERROR(INDEX(Vöruskrá!$R:$R,MATCH($B594,Vöruskrá!$B:$B,0)),0))</f>
        <v>1000000</v>
      </c>
      <c r="U594" t="str">
        <f ca="1">IF($A594="","",IFERROR(SUMIFS($T:$T,$S:$S,$A594)/SUMIFS($C:$C,$S:$S,$A594),""))</f>
        <v/>
      </c>
    </row>
    <row r="595" spans="1:21">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t="str">
        <f t="shared" si="9"/>
        <v>Mexico kjúklingasúpa</v>
      </c>
      <c r="T595">
        <f>IF($B595="","",$C595*IFERROR(INDEX(Vöruskrá!$R:$R,MATCH($B595,Vöruskrá!$B:$B,0)),0))</f>
        <v>800000</v>
      </c>
      <c r="U595" t="str">
        <f ca="1">IF($A595="","",IFERROR(SUMIFS($T:$T,$S:$S,$A595)/SUMIFS($C:$C,$S:$S,$A595),""))</f>
        <v/>
      </c>
    </row>
    <row r="596" spans="1:21">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t="str">
        <f t="shared" si="9"/>
        <v>Mexico kjúklingasúpa</v>
      </c>
      <c r="T596">
        <f>IF($B596="","",$C596*IFERROR(INDEX(Vöruskrá!$R:$R,MATCH($B596,Vöruskrá!$B:$B,0)),0))</f>
        <v>500000</v>
      </c>
      <c r="U596" t="str">
        <f ca="1">IF($A596="","",IFERROR(SUMIFS($T:$T,$S:$S,$A596)/SUMIFS($C:$C,$S:$S,$A596),""))</f>
        <v/>
      </c>
    </row>
    <row r="597" spans="1:21">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t="str">
        <f t="shared" si="9"/>
        <v>Mexico kjúklingasúpa</v>
      </c>
      <c r="T597">
        <f>IF($B597="","",$C597*IFERROR(INDEX(Vöruskrá!$R:$R,MATCH($B597,Vöruskrá!$B:$B,0)),0))</f>
        <v>3000000</v>
      </c>
      <c r="U597" t="str">
        <f ca="1">IF($A597="","",IFERROR(SUMIFS($T:$T,$S:$S,$A597)/SUMIFS($C:$C,$S:$S,$A597),""))</f>
        <v/>
      </c>
    </row>
    <row r="598" spans="1:21">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t="str">
        <f t="shared" si="9"/>
        <v>Mexico kjúklingasúpa</v>
      </c>
      <c r="T598">
        <f>IF($B598="","",$C598*IFERROR(INDEX(Vöruskrá!$R:$R,MATCH($B598,Vöruskrá!$B:$B,0)),0))</f>
        <v>80000</v>
      </c>
      <c r="U598" t="str">
        <f ca="1">IF($A598="","",IFERROR(SUMIFS($T:$T,$S:$S,$A598)/SUMIFS($C:$C,$S:$S,$A598),""))</f>
        <v/>
      </c>
    </row>
    <row r="599" spans="1:21">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t="str">
        <f t="shared" si="9"/>
        <v>Mexico kjúklingasúpa</v>
      </c>
      <c r="T599">
        <f>IF($B599="","",$C599*IFERROR(INDEX(Vöruskrá!$R:$R,MATCH($B599,Vöruskrá!$B:$B,0)),0))</f>
        <v>1500000</v>
      </c>
      <c r="U599" t="str">
        <f ca="1">IF($A599="","",IFERROR(SUMIFS($T:$T,$S:$S,$A599)/SUMIFS($C:$C,$S:$S,$A599),""))</f>
        <v/>
      </c>
    </row>
    <row r="600" spans="1:21">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t="str">
        <f t="shared" si="9"/>
        <v>Mexico kjúklingasúpa</v>
      </c>
      <c r="T600">
        <f>IF($B600="","",$C600*IFERROR(INDEX(Vöruskrá!$R:$R,MATCH($B600,Vöruskrá!$B:$B,0)),0))</f>
        <v>240000</v>
      </c>
      <c r="U600" t="str">
        <f ca="1">IF($A600="","",IFERROR(SUMIFS($T:$T,$S:$S,$A600)/SUMIFS($C:$C,$S:$S,$A600),""))</f>
        <v/>
      </c>
    </row>
    <row r="601" spans="1:21">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t="str">
        <f t="shared" si="9"/>
        <v>Mexico kjúklingasúpa</v>
      </c>
      <c r="T601">
        <f>IF($B601="","",$C601*IFERROR(INDEX(Vöruskrá!$R:$R,MATCH($B601,Vöruskrá!$B:$B,0)),0))</f>
        <v>350000</v>
      </c>
      <c r="U601" t="str">
        <f ca="1">IF($A601="","",IFERROR(SUMIFS($T:$T,$S:$S,$A601)/SUMIFS($C:$C,$S:$S,$A601),""))</f>
        <v/>
      </c>
    </row>
    <row r="602" spans="1:21">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t="str">
        <f t="shared" si="9"/>
        <v>Mexico kjúklingasúpa</v>
      </c>
      <c r="T602">
        <f>IF($B602="","",$C602*IFERROR(INDEX(Vöruskrá!$R:$R,MATCH($B602,Vöruskrá!$B:$B,0)),0))</f>
        <v>180000</v>
      </c>
      <c r="U602" t="str">
        <f ca="1">IF($A602="","",IFERROR(SUMIFS($T:$T,$S:$S,$A602)/SUMIFS($C:$C,$S:$S,$A602),""))</f>
        <v/>
      </c>
    </row>
    <row r="603" spans="1:21">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t="str">
        <f t="shared" si="9"/>
        <v>Mexico kjúklingasúpa</v>
      </c>
      <c r="T603">
        <f>IF($B603="","",$C603*IFERROR(INDEX(Vöruskrá!$R:$R,MATCH($B603,Vöruskrá!$B:$B,0)),0))</f>
        <v>120000</v>
      </c>
      <c r="U603" t="str">
        <f ca="1">IF($A603="","",IFERROR(SUMIFS($T:$T,$S:$S,$A603)/SUMIFS($C:$C,$S:$S,$A603),""))</f>
        <v/>
      </c>
    </row>
    <row r="604" spans="1:21">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t="str">
        <f t="shared" si="9"/>
        <v>Mexico kjúklingasúpa</v>
      </c>
      <c r="T604">
        <f>IF($B604="","",$C604*IFERROR(INDEX(Vöruskrá!$R:$R,MATCH($B604,Vöruskrá!$B:$B,0)),0))</f>
        <v>394240</v>
      </c>
      <c r="U604" t="str">
        <f ca="1">IF($A604="","",IFERROR(SUMIFS($T:$T,$S:$S,$A604)/SUMIFS($C:$C,$S:$S,$A604),""))</f>
        <v/>
      </c>
    </row>
    <row r="605" spans="1:21">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t="str">
        <f t="shared" si="9"/>
        <v>Mexico kjúklingasúpa</v>
      </c>
      <c r="T605">
        <f>IF($B605="","",$C605*IFERROR(INDEX(Vöruskrá!$R:$R,MATCH($B605,Vöruskrá!$B:$B,0)),0))</f>
        <v>68380</v>
      </c>
      <c r="U605" t="str">
        <f ca="1">IF($A605="","",IFERROR(SUMIFS($T:$T,$S:$S,$A605)/SUMIFS($C:$C,$S:$S,$A605),""))</f>
        <v/>
      </c>
    </row>
    <row r="606" spans="1:21">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t="str">
        <f t="shared" si="9"/>
        <v>Mexico kjúklingasúpa</v>
      </c>
      <c r="T606">
        <f>IF($B606="","",$C606*IFERROR(INDEX(Vöruskrá!$R:$R,MATCH($B606,Vöruskrá!$B:$B,0)),0))</f>
        <v>17500</v>
      </c>
      <c r="U606" t="str">
        <f ca="1">IF($A606="","",IFERROR(SUMIFS($T:$T,$S:$S,$A606)/SUMIFS($C:$C,$S:$S,$A606),""))</f>
        <v/>
      </c>
    </row>
    <row r="607" spans="1:21">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t="str">
        <f t="shared" si="9"/>
        <v>Mexico kjúklingasúpa</v>
      </c>
      <c r="T607">
        <f>IF($B607="","",$C607*IFERROR(INDEX(Vöruskrá!$R:$R,MATCH($B607,Vöruskrá!$B:$B,0)),0))</f>
        <v>9900000</v>
      </c>
      <c r="U607" t="str">
        <f ca="1">IF($A607="","",IFERROR(SUMIFS($T:$T,$S:$S,$A607)/SUMIFS($C:$C,$S:$S,$A607),""))</f>
        <v/>
      </c>
    </row>
    <row r="608" spans="1:21">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t="str">
        <f t="shared" si="9"/>
        <v>Mexico kjúklingasúpa</v>
      </c>
      <c r="T608">
        <f>IF($B608="","",$C608*IFERROR(INDEX(Vöruskrá!$R:$R,MATCH($B608,Vöruskrá!$B:$B,0)),0))</f>
        <v>6452600</v>
      </c>
      <c r="U608" t="str">
        <f ca="1">IF($A608="","",IFERROR(SUMIFS($T:$T,$S:$S,$A608)/SUMIFS($C:$C,$S:$S,$A608),""))</f>
        <v/>
      </c>
    </row>
    <row r="609" spans="1:21"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t="str">
        <f t="shared" si="9"/>
        <v>Íslensk kjötsúpa með lambakjöti og rótargrænmeti</v>
      </c>
      <c r="T609" t="str">
        <f>IF($B609="","",$C609*IFERROR(INDEX(Vöruskrá!$R:$R,MATCH($B609,Vöruskrá!$B:$B,0)),0))</f>
        <v/>
      </c>
      <c r="U609">
        <f ca="1">IF($A609="","",IFERROR(SUMIFS($T:$T,$S:$S,$A609)/SUMIFS($C:$C,$S:$S,$A609),""))</f>
        <v>1067.5029999999999</v>
      </c>
    </row>
    <row r="610" spans="1:21">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t="str">
        <f t="shared" si="9"/>
        <v>Íslensk kjötsúpa með lambakjöti og rótargrænmeti</v>
      </c>
      <c r="T610">
        <f>IF($B610="","",$C610*IFERROR(INDEX(Vöruskrá!$R:$R,MATCH($B610,Vöruskrá!$B:$B,0)),0))</f>
        <v>78000000</v>
      </c>
      <c r="U610" t="str">
        <f ca="1">IF($A610="","",IFERROR(SUMIFS($T:$T,$S:$S,$A610)/SUMIFS($C:$C,$S:$S,$A610),""))</f>
        <v/>
      </c>
    </row>
    <row r="611" spans="1:21">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t="str">
        <f t="shared" si="9"/>
        <v>Íslensk kjötsúpa með lambakjöti og rótargrænmeti</v>
      </c>
      <c r="T611">
        <f>IF($B611="","",$C611*IFERROR(INDEX(Vöruskrá!$R:$R,MATCH($B611,Vöruskrá!$B:$B,0)),0))</f>
        <v>5000000</v>
      </c>
      <c r="U611" t="str">
        <f ca="1">IF($A611="","",IFERROR(SUMIFS($T:$T,$S:$S,$A611)/SUMIFS($C:$C,$S:$S,$A611),""))</f>
        <v/>
      </c>
    </row>
    <row r="612" spans="1:21">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t="str">
        <f t="shared" si="9"/>
        <v>Íslensk kjötsúpa með lambakjöti og rótargrænmeti</v>
      </c>
      <c r="T612">
        <f>IF($B612="","",$C612*IFERROR(INDEX(Vöruskrá!$R:$R,MATCH($B612,Vöruskrá!$B:$B,0)),0))</f>
        <v>2500000</v>
      </c>
      <c r="U612" t="str">
        <f ca="1">IF($A612="","",IFERROR(SUMIFS($T:$T,$S:$S,$A612)/SUMIFS($C:$C,$S:$S,$A612),""))</f>
        <v/>
      </c>
    </row>
    <row r="613" spans="1:21">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t="str">
        <f t="shared" si="9"/>
        <v>Íslensk kjötsúpa með lambakjöti og rótargrænmeti</v>
      </c>
      <c r="T613">
        <f>IF($B613="","",$C613*IFERROR(INDEX(Vöruskrá!$R:$R,MATCH($B613,Vöruskrá!$B:$B,0)),0))</f>
        <v>4800000</v>
      </c>
      <c r="U613" t="str">
        <f ca="1">IF($A613="","",IFERROR(SUMIFS($T:$T,$S:$S,$A613)/SUMIFS($C:$C,$S:$S,$A613),""))</f>
        <v/>
      </c>
    </row>
    <row r="614" spans="1:21">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t="str">
        <f t="shared" si="9"/>
        <v>Íslensk kjötsúpa með lambakjöti og rótargrænmeti</v>
      </c>
      <c r="T614">
        <f>IF($B614="","",$C614*IFERROR(INDEX(Vöruskrá!$R:$R,MATCH($B614,Vöruskrá!$B:$B,0)),0))</f>
        <v>2500000</v>
      </c>
      <c r="U614" t="str">
        <f ca="1">IF($A614="","",IFERROR(SUMIFS($T:$T,$S:$S,$A614)/SUMIFS($C:$C,$S:$S,$A614),""))</f>
        <v/>
      </c>
    </row>
    <row r="615" spans="1:21">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t="str">
        <f t="shared" si="9"/>
        <v>Íslensk kjötsúpa með lambakjöti og rótargrænmeti</v>
      </c>
      <c r="T615">
        <f>IF($B615="","",$C615*IFERROR(INDEX(Vöruskrá!$R:$R,MATCH($B615,Vöruskrá!$B:$B,0)),0))</f>
        <v>1250000</v>
      </c>
      <c r="U615" t="str">
        <f ca="1">IF($A615="","",IFERROR(SUMIFS($T:$T,$S:$S,$A615)/SUMIFS($C:$C,$S:$S,$A615),""))</f>
        <v/>
      </c>
    </row>
    <row r="616" spans="1:21">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t="str">
        <f t="shared" si="9"/>
        <v>Íslensk kjötsúpa með lambakjöti og rótargrænmeti</v>
      </c>
      <c r="T616">
        <f>IF($B616="","",$C616*IFERROR(INDEX(Vöruskrá!$R:$R,MATCH($B616,Vöruskrá!$B:$B,0)),0))</f>
        <v>2250000</v>
      </c>
      <c r="U616" t="str">
        <f ca="1">IF($A616="","",IFERROR(SUMIFS($T:$T,$S:$S,$A616)/SUMIFS($C:$C,$S:$S,$A616),""))</f>
        <v/>
      </c>
    </row>
    <row r="617" spans="1:21">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t="str">
        <f t="shared" si="9"/>
        <v>Íslensk kjötsúpa með lambakjöti og rótargrænmeti</v>
      </c>
      <c r="T617">
        <f>IF($B617="","",$C617*IFERROR(INDEX(Vöruskrá!$R:$R,MATCH($B617,Vöruskrá!$B:$B,0)),0))</f>
        <v>1800000</v>
      </c>
      <c r="U617" t="str">
        <f ca="1">IF($A617="","",IFERROR(SUMIFS($T:$T,$S:$S,$A617)/SUMIFS($C:$C,$S:$S,$A617),""))</f>
        <v/>
      </c>
    </row>
    <row r="618" spans="1:21">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t="str">
        <f t="shared" si="9"/>
        <v>Íslensk kjötsúpa með lambakjöti og rótargrænmeti</v>
      </c>
      <c r="T618">
        <f>IF($B618="","",$C618*IFERROR(INDEX(Vöruskrá!$R:$R,MATCH($B618,Vöruskrá!$B:$B,0)),0))</f>
        <v>2100000</v>
      </c>
      <c r="U618" t="str">
        <f ca="1">IF($A618="","",IFERROR(SUMIFS($T:$T,$S:$S,$A618)/SUMIFS($C:$C,$S:$S,$A618),""))</f>
        <v/>
      </c>
    </row>
    <row r="619" spans="1:21">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t="str">
        <f t="shared" si="9"/>
        <v>Íslensk kjötsúpa með lambakjöti og rótargrænmeti</v>
      </c>
      <c r="T619">
        <f>IF($B619="","",$C619*IFERROR(INDEX(Vöruskrá!$R:$R,MATCH($B619,Vöruskrá!$B:$B,0)),0))</f>
        <v>2100000</v>
      </c>
      <c r="U619" t="str">
        <f ca="1">IF($A619="","",IFERROR(SUMIFS($T:$T,$S:$S,$A619)/SUMIFS($C:$C,$S:$S,$A619),""))</f>
        <v/>
      </c>
    </row>
    <row r="620" spans="1:21">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t="str">
        <f t="shared" si="9"/>
        <v>Íslensk kjötsúpa með lambakjöti og rótargrænmeti</v>
      </c>
      <c r="T620">
        <f>IF($B620="","",$C620*IFERROR(INDEX(Vöruskrá!$R:$R,MATCH($B620,Vöruskrá!$B:$B,0)),0))</f>
        <v>1709500</v>
      </c>
      <c r="U620" t="str">
        <f ca="1">IF($A620="","",IFERROR(SUMIFS($T:$T,$S:$S,$A620)/SUMIFS($C:$C,$S:$S,$A620),""))</f>
        <v/>
      </c>
    </row>
    <row r="621" spans="1:21">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t="str">
        <f t="shared" si="9"/>
        <v>Íslensk kjötsúpa með lambakjöti og rótargrænmeti</v>
      </c>
      <c r="T621">
        <f>IF($B621="","",$C621*IFERROR(INDEX(Vöruskrá!$R:$R,MATCH($B621,Vöruskrá!$B:$B,0)),0))</f>
        <v>2740800</v>
      </c>
      <c r="U621" t="str">
        <f ca="1">IF($A621="","",IFERROR(SUMIFS($T:$T,$S:$S,$A621)/SUMIFS($C:$C,$S:$S,$A621),""))</f>
        <v/>
      </c>
    </row>
    <row r="622" spans="1:21"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t="str">
        <f t="shared" si="9"/>
        <v>Krydduð rauðlinsubaunasúpa með nan-brauði</v>
      </c>
      <c r="T622" t="str">
        <f>IF($B622="","",$C622*IFERROR(INDEX(Vöruskrá!$R:$R,MATCH($B622,Vöruskrá!$B:$B,0)),0))</f>
        <v/>
      </c>
      <c r="U622">
        <f ca="1">IF($A622="","",IFERROR(SUMIFS($T:$T,$S:$S,$A622)/SUMIFS($C:$C,$S:$S,$A622),""))</f>
        <v>493.81313131313129</v>
      </c>
    </row>
    <row r="623" spans="1:21">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t="str">
        <f t="shared" si="9"/>
        <v>Krydduð rauðlinsubaunasúpa með nan-brauði</v>
      </c>
      <c r="T623">
        <f>IF($B623="","",$C623*IFERROR(INDEX(Vöruskrá!$R:$R,MATCH($B623,Vöruskrá!$B:$B,0)),0))</f>
        <v>8000000</v>
      </c>
      <c r="U623" t="str">
        <f ca="1">IF($A623="","",IFERROR(SUMIFS($T:$T,$S:$S,$A623)/SUMIFS($C:$C,$S:$S,$A623),""))</f>
        <v/>
      </c>
    </row>
    <row r="624" spans="1:21">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t="str">
        <f t="shared" si="9"/>
        <v>Krydduð rauðlinsubaunasúpa með nan-brauði</v>
      </c>
      <c r="T624">
        <f>IF($B624="","",$C624*IFERROR(INDEX(Vöruskrá!$R:$R,MATCH($B624,Vöruskrá!$B:$B,0)),0))</f>
        <v>8040000</v>
      </c>
      <c r="U624" t="str">
        <f ca="1">IF($A624="","",IFERROR(SUMIFS($T:$T,$S:$S,$A624)/SUMIFS($C:$C,$S:$S,$A624),""))</f>
        <v/>
      </c>
    </row>
    <row r="625" spans="1:21">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t="str">
        <f t="shared" si="9"/>
        <v>Krydduð rauðlinsubaunasúpa með nan-brauði</v>
      </c>
      <c r="T625">
        <f>IF($B625="","",$C625*IFERROR(INDEX(Vöruskrá!$R:$R,MATCH($B625,Vöruskrá!$B:$B,0)),0))</f>
        <v>4500000</v>
      </c>
      <c r="U625" t="str">
        <f ca="1">IF($A625="","",IFERROR(SUMIFS($T:$T,$S:$S,$A625)/SUMIFS($C:$C,$S:$S,$A625),""))</f>
        <v/>
      </c>
    </row>
    <row r="626" spans="1:21">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t="str">
        <f t="shared" si="9"/>
        <v>Krydduð rauðlinsubaunasúpa með nan-brauði</v>
      </c>
      <c r="T626">
        <f>IF($B626="","",$C626*IFERROR(INDEX(Vöruskrá!$R:$R,MATCH($B626,Vöruskrá!$B:$B,0)),0))</f>
        <v>13300000</v>
      </c>
      <c r="U626" t="str">
        <f ca="1">IF($A626="","",IFERROR(SUMIFS($T:$T,$S:$S,$A626)/SUMIFS($C:$C,$S:$S,$A626),""))</f>
        <v/>
      </c>
    </row>
    <row r="627" spans="1:21">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t="str">
        <f t="shared" si="9"/>
        <v>Krydduð rauðlinsubaunasúpa með nan-brauði</v>
      </c>
      <c r="T627">
        <f>IF($B627="","",$C627*IFERROR(INDEX(Vöruskrá!$R:$R,MATCH($B627,Vöruskrá!$B:$B,0)),0))</f>
        <v>1750000</v>
      </c>
      <c r="U627" t="str">
        <f ca="1">IF($A627="","",IFERROR(SUMIFS($T:$T,$S:$S,$A627)/SUMIFS($C:$C,$S:$S,$A627),""))</f>
        <v/>
      </c>
    </row>
    <row r="628" spans="1:21">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t="str">
        <f t="shared" si="9"/>
        <v>Krydduð rauðlinsubaunasúpa með nan-brauði</v>
      </c>
      <c r="T628">
        <f>IF($B628="","",$C628*IFERROR(INDEX(Vöruskrá!$R:$R,MATCH($B628,Vöruskrá!$B:$B,0)),0))</f>
        <v>1500000</v>
      </c>
      <c r="U628" t="str">
        <f ca="1">IF($A628="","",IFERROR(SUMIFS($T:$T,$S:$S,$A628)/SUMIFS($C:$C,$S:$S,$A628),""))</f>
        <v/>
      </c>
    </row>
    <row r="629" spans="1:21">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t="str">
        <f t="shared" si="9"/>
        <v>Krydduð rauðlinsubaunasúpa með nan-brauði</v>
      </c>
      <c r="T629">
        <f>IF($B629="","",$C629*IFERROR(INDEX(Vöruskrá!$R:$R,MATCH($B629,Vöruskrá!$B:$B,0)),0))</f>
        <v>6000000</v>
      </c>
      <c r="U629" t="str">
        <f ca="1">IF($A629="","",IFERROR(SUMIFS($T:$T,$S:$S,$A629)/SUMIFS($C:$C,$S:$S,$A629),""))</f>
        <v/>
      </c>
    </row>
    <row r="630" spans="1:21">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t="str">
        <f t="shared" si="9"/>
        <v>Krydduð rauðlinsubaunasúpa með nan-brauði</v>
      </c>
      <c r="T630">
        <f>IF($B630="","",$C630*IFERROR(INDEX(Vöruskrá!$R:$R,MATCH($B630,Vöruskrá!$B:$B,0)),0))</f>
        <v>1500000</v>
      </c>
      <c r="U630" t="str">
        <f ca="1">IF($A630="","",IFERROR(SUMIFS($T:$T,$S:$S,$A630)/SUMIFS($C:$C,$S:$S,$A630),""))</f>
        <v/>
      </c>
    </row>
    <row r="631" spans="1:21">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t="str">
        <f t="shared" si="9"/>
        <v>Krydduð rauðlinsubaunasúpa með nan-brauði</v>
      </c>
      <c r="T631">
        <f>IF($B631="","",$C631*IFERROR(INDEX(Vöruskrá!$R:$R,MATCH($B631,Vöruskrá!$B:$B,0)),0))</f>
        <v>300000</v>
      </c>
      <c r="U631" t="str">
        <f ca="1">IF($A631="","",IFERROR(SUMIFS($T:$T,$S:$S,$A631)/SUMIFS($C:$C,$S:$S,$A631),""))</f>
        <v/>
      </c>
    </row>
    <row r="632" spans="1:21">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t="str">
        <f t="shared" si="9"/>
        <v>Krydduð rauðlinsubaunasúpa með nan-brauði</v>
      </c>
      <c r="T632">
        <f>IF($B632="","",$C632*IFERROR(INDEX(Vöruskrá!$R:$R,MATCH($B632,Vöruskrá!$B:$B,0)),0))</f>
        <v>1125000</v>
      </c>
      <c r="U632" t="str">
        <f ca="1">IF($A632="","",IFERROR(SUMIFS($T:$T,$S:$S,$A632)/SUMIFS($C:$C,$S:$S,$A632),""))</f>
        <v/>
      </c>
    </row>
    <row r="633" spans="1:21">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t="str">
        <f t="shared" si="9"/>
        <v>Krydduð rauðlinsubaunasúpa með nan-brauði</v>
      </c>
      <c r="T633">
        <f>IF($B633="","",$C633*IFERROR(INDEX(Vöruskrá!$R:$R,MATCH($B633,Vöruskrá!$B:$B,0)),0))</f>
        <v>2100000</v>
      </c>
      <c r="U633" t="str">
        <f ca="1">IF($A633="","",IFERROR(SUMIFS($T:$T,$S:$S,$A633)/SUMIFS($C:$C,$S:$S,$A633),""))</f>
        <v/>
      </c>
    </row>
    <row r="634" spans="1:21">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t="str">
        <f t="shared" si="9"/>
        <v>Krydduð rauðlinsubaunasúpa með nan-brauði</v>
      </c>
      <c r="T634">
        <f>IF($B634="","",$C634*IFERROR(INDEX(Vöruskrá!$R:$R,MATCH($B634,Vöruskrá!$B:$B,0)),0))</f>
        <v>592500</v>
      </c>
      <c r="U634" t="str">
        <f ca="1">IF($A634="","",IFERROR(SUMIFS($T:$T,$S:$S,$A634)/SUMIFS($C:$C,$S:$S,$A634),""))</f>
        <v/>
      </c>
    </row>
    <row r="635" spans="1:21">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t="str">
        <f t="shared" si="9"/>
        <v>Krydduð rauðlinsubaunasúpa með nan-brauði</v>
      </c>
      <c r="T635">
        <f>IF($B635="","",$C635*IFERROR(INDEX(Vöruskrá!$R:$R,MATCH($B635,Vöruskrá!$B:$B,0)),0))</f>
        <v>180000</v>
      </c>
      <c r="U635" t="str">
        <f ca="1">IF($A635="","",IFERROR(SUMIFS($T:$T,$S:$S,$A635)/SUMIFS($C:$C,$S:$S,$A635),""))</f>
        <v/>
      </c>
    </row>
    <row r="636" spans="1:21"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t="str">
        <f t="shared" si="9"/>
        <v>Aspassúpa með rjóma og brauði</v>
      </c>
      <c r="T636" t="str">
        <f>IF($B636="","",$C636*IFERROR(INDEX(Vöruskrá!$R:$R,MATCH($B636,Vöruskrá!$B:$B,0)),0))</f>
        <v/>
      </c>
      <c r="U636">
        <f ca="1">IF($A636="","",IFERROR(SUMIFS($T:$T,$S:$S,$A636)/SUMIFS($C:$C,$S:$S,$A636),""))</f>
        <v>522.70000000000005</v>
      </c>
    </row>
    <row r="637" spans="1:21">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t="str">
        <f t="shared" si="9"/>
        <v>Aspassúpa með rjóma og brauði</v>
      </c>
      <c r="T637">
        <f>IF($B637="","",$C637*IFERROR(INDEX(Vöruskrá!$R:$R,MATCH($B637,Vöruskrá!$B:$B,0)),0))</f>
        <v>12250000</v>
      </c>
      <c r="U637" t="str">
        <f ca="1">IF($A637="","",IFERROR(SUMIFS($T:$T,$S:$S,$A637)/SUMIFS($C:$C,$S:$S,$A637),""))</f>
        <v/>
      </c>
    </row>
    <row r="638" spans="1:21">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t="str">
        <f t="shared" si="9"/>
        <v>Aspassúpa með rjóma og brauði</v>
      </c>
      <c r="T638">
        <f>IF($B638="","",$C638*IFERROR(INDEX(Vöruskrá!$R:$R,MATCH($B638,Vöruskrá!$B:$B,0)),0))</f>
        <v>14000000</v>
      </c>
      <c r="U638" t="str">
        <f ca="1">IF($A638="","",IFERROR(SUMIFS($T:$T,$S:$S,$A638)/SUMIFS($C:$C,$S:$S,$A638),""))</f>
        <v/>
      </c>
    </row>
    <row r="639" spans="1:21">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t="str">
        <f t="shared" si="9"/>
        <v>Aspassúpa með rjóma og brauði</v>
      </c>
      <c r="T639">
        <f>IF($B639="","",$C639*IFERROR(INDEX(Vöruskrá!$R:$R,MATCH($B639,Vöruskrá!$B:$B,0)),0))</f>
        <v>13500000</v>
      </c>
      <c r="U639" t="str">
        <f ca="1">IF($A639="","",IFERROR(SUMIFS($T:$T,$S:$S,$A639)/SUMIFS($C:$C,$S:$S,$A639),""))</f>
        <v/>
      </c>
    </row>
    <row r="640" spans="1:21">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t="str">
        <f t="shared" si="9"/>
        <v>Aspassúpa með rjóma og brauði</v>
      </c>
      <c r="T640">
        <f>IF($B640="","",$C640*IFERROR(INDEX(Vöruskrá!$R:$R,MATCH($B640,Vöruskrá!$B:$B,0)),0))</f>
        <v>6900000</v>
      </c>
      <c r="U640" t="str">
        <f ca="1">IF($A640="","",IFERROR(SUMIFS($T:$T,$S:$S,$A640)/SUMIFS($C:$C,$S:$S,$A640),""))</f>
        <v/>
      </c>
    </row>
    <row r="641" spans="1:21">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t="str">
        <f t="shared" si="9"/>
        <v>Aspassúpa með rjóma og brauði</v>
      </c>
      <c r="T641">
        <f>IF($B641="","",$C641*IFERROR(INDEX(Vöruskrá!$R:$R,MATCH($B641,Vöruskrá!$B:$B,0)),0))</f>
        <v>1000000</v>
      </c>
      <c r="U641" t="str">
        <f ca="1">IF($A641="","",IFERROR(SUMIFS($T:$T,$S:$S,$A641)/SUMIFS($C:$C,$S:$S,$A641),""))</f>
        <v/>
      </c>
    </row>
    <row r="642" spans="1:21">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t="str">
        <f t="shared" si="9"/>
        <v>Aspassúpa með rjóma og brauði</v>
      </c>
      <c r="T642">
        <f>IF($B642="","",$C642*IFERROR(INDEX(Vöruskrá!$R:$R,MATCH($B642,Vöruskrá!$B:$B,0)),0))</f>
        <v>1500000</v>
      </c>
      <c r="U642" t="str">
        <f ca="1">IF($A642="","",IFERROR(SUMIFS($T:$T,$S:$S,$A642)/SUMIFS($C:$C,$S:$S,$A642),""))</f>
        <v/>
      </c>
    </row>
    <row r="643" spans="1:21">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t="str">
        <f t="shared" si="9"/>
        <v>Aspassúpa með rjóma og brauði</v>
      </c>
      <c r="T643">
        <f>IF($B643="","",$C643*IFERROR(INDEX(Vöruskrá!$R:$R,MATCH($B643,Vöruskrá!$B:$B,0)),0))</f>
        <v>2400000</v>
      </c>
      <c r="U643" t="str">
        <f ca="1">IF($A643="","",IFERROR(SUMIFS($T:$T,$S:$S,$A643)/SUMIFS($C:$C,$S:$S,$A643),""))</f>
        <v/>
      </c>
    </row>
    <row r="644" spans="1:21">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t="str">
        <f t="shared" ref="S644:S699" si="10">IF($A644="",S643,$A644)</f>
        <v>Aspassúpa með rjóma og brauði</v>
      </c>
      <c r="T644">
        <f>IF($B644="","",$C644*IFERROR(INDEX(Vöruskrá!$R:$R,MATCH($B644,Vöruskrá!$B:$B,0)),0))</f>
        <v>300000</v>
      </c>
      <c r="U644" t="str">
        <f ca="1">IF($A644="","",IFERROR(SUMIFS($T:$T,$S:$S,$A644)/SUMIFS($C:$C,$S:$S,$A644),""))</f>
        <v/>
      </c>
    </row>
    <row r="645" spans="1:21">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t="str">
        <f t="shared" si="10"/>
        <v>Aspassúpa með rjóma og brauði</v>
      </c>
      <c r="T645">
        <f>IF($B645="","",$C645*IFERROR(INDEX(Vöruskrá!$R:$R,MATCH($B645,Vöruskrá!$B:$B,0)),0))</f>
        <v>420000</v>
      </c>
      <c r="U645" t="str">
        <f ca="1">IF($A645="","",IFERROR(SUMIFS($T:$T,$S:$S,$A645)/SUMIFS($C:$C,$S:$S,$A645),""))</f>
        <v/>
      </c>
    </row>
    <row r="646" spans="1:21"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t="str">
        <f t="shared" si="10"/>
        <v>Sveppasúpa með rjóma og kryddjurtum</v>
      </c>
      <c r="T646" t="str">
        <f>IF($B646="","",$C646*IFERROR(INDEX(Vöruskrá!$R:$R,MATCH($B646,Vöruskrá!$B:$B,0)),0))</f>
        <v/>
      </c>
      <c r="U646">
        <f ca="1">IF($A646="","",IFERROR(SUMIFS($T:$T,$S:$S,$A646)/SUMIFS($C:$C,$S:$S,$A646),""))</f>
        <v>707.18811881188117</v>
      </c>
    </row>
    <row r="647" spans="1:21">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t="str">
        <f t="shared" si="10"/>
        <v>Sveppasúpa með rjóma og kryddjurtum</v>
      </c>
      <c r="T647">
        <f>IF($B647="","",$C647*IFERROR(INDEX(Vöruskrá!$R:$R,MATCH($B647,Vöruskrá!$B:$B,0)),0))</f>
        <v>21000000</v>
      </c>
      <c r="U647" t="str">
        <f ca="1">IF($A647="","",IFERROR(SUMIFS($T:$T,$S:$S,$A647)/SUMIFS($C:$C,$S:$S,$A647),""))</f>
        <v/>
      </c>
    </row>
    <row r="648" spans="1:21">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t="str">
        <f t="shared" si="10"/>
        <v>Sveppasúpa með rjóma og kryddjurtum</v>
      </c>
      <c r="T648">
        <f>IF($B648="","",$C648*IFERROR(INDEX(Vöruskrá!$R:$R,MATCH($B648,Vöruskrá!$B:$B,0)),0))</f>
        <v>12250000</v>
      </c>
      <c r="U648" t="str">
        <f ca="1">IF($A648="","",IFERROR(SUMIFS($T:$T,$S:$S,$A648)/SUMIFS($C:$C,$S:$S,$A648),""))</f>
        <v/>
      </c>
    </row>
    <row r="649" spans="1:21">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t="str">
        <f t="shared" si="10"/>
        <v>Sveppasúpa með rjóma og kryddjurtum</v>
      </c>
      <c r="T649">
        <f>IF($B649="","",$C649*IFERROR(INDEX(Vöruskrá!$R:$R,MATCH($B649,Vöruskrá!$B:$B,0)),0))</f>
        <v>13500000</v>
      </c>
      <c r="U649" t="str">
        <f ca="1">IF($A649="","",IFERROR(SUMIFS($T:$T,$S:$S,$A649)/SUMIFS($C:$C,$S:$S,$A649),""))</f>
        <v/>
      </c>
    </row>
    <row r="650" spans="1:21">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t="str">
        <f t="shared" si="10"/>
        <v>Sveppasúpa með rjóma og kryddjurtum</v>
      </c>
      <c r="T650">
        <f>IF($B650="","",$C650*IFERROR(INDEX(Vöruskrá!$R:$R,MATCH($B650,Vöruskrá!$B:$B,0)),0))</f>
        <v>9200000</v>
      </c>
      <c r="U650" t="str">
        <f ca="1">IF($A650="","",IFERROR(SUMIFS($T:$T,$S:$S,$A650)/SUMIFS($C:$C,$S:$S,$A650),""))</f>
        <v/>
      </c>
    </row>
    <row r="651" spans="1:21">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t="str">
        <f t="shared" si="10"/>
        <v>Sveppasúpa með rjóma og kryddjurtum</v>
      </c>
      <c r="T651">
        <f>IF($B651="","",$C651*IFERROR(INDEX(Vöruskrá!$R:$R,MATCH($B651,Vöruskrá!$B:$B,0)),0))</f>
        <v>1250000</v>
      </c>
      <c r="U651" t="str">
        <f ca="1">IF($A651="","",IFERROR(SUMIFS($T:$T,$S:$S,$A651)/SUMIFS($C:$C,$S:$S,$A651),""))</f>
        <v/>
      </c>
    </row>
    <row r="652" spans="1:21">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t="str">
        <f t="shared" si="10"/>
        <v>Sveppasúpa með rjóma og kryddjurtum</v>
      </c>
      <c r="T652">
        <f>IF($B652="","",$C652*IFERROR(INDEX(Vöruskrá!$R:$R,MATCH($B652,Vöruskrá!$B:$B,0)),0))</f>
        <v>3000000</v>
      </c>
      <c r="U652" t="str">
        <f ca="1">IF($A652="","",IFERROR(SUMIFS($T:$T,$S:$S,$A652)/SUMIFS($C:$C,$S:$S,$A652),""))</f>
        <v/>
      </c>
    </row>
    <row r="653" spans="1:21">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t="str">
        <f t="shared" si="10"/>
        <v>Sveppasúpa með rjóma og kryddjurtum</v>
      </c>
      <c r="T653">
        <f>IF($B653="","",$C653*IFERROR(INDEX(Vöruskrá!$R:$R,MATCH($B653,Vöruskrá!$B:$B,0)),0))</f>
        <v>3426000</v>
      </c>
      <c r="U653" t="str">
        <f ca="1">IF($A653="","",IFERROR(SUMIFS($T:$T,$S:$S,$A653)/SUMIFS($C:$C,$S:$S,$A653),""))</f>
        <v/>
      </c>
    </row>
    <row r="654" spans="1:21">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t="str">
        <f t="shared" si="10"/>
        <v>Sveppasúpa með rjóma og kryddjurtum</v>
      </c>
      <c r="T654">
        <f>IF($B654="","",$C654*IFERROR(INDEX(Vöruskrá!$R:$R,MATCH($B654,Vöruskrá!$B:$B,0)),0))</f>
        <v>3000000</v>
      </c>
      <c r="U654" t="str">
        <f ca="1">IF($A654="","",IFERROR(SUMIFS($T:$T,$S:$S,$A654)/SUMIFS($C:$C,$S:$S,$A654),""))</f>
        <v/>
      </c>
    </row>
    <row r="655" spans="1:21">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t="str">
        <f t="shared" si="10"/>
        <v>Sveppasúpa með rjóma og kryddjurtum</v>
      </c>
      <c r="T655">
        <f>IF($B655="","",$C655*IFERROR(INDEX(Vöruskrá!$R:$R,MATCH($B655,Vöruskrá!$B:$B,0)),0))</f>
        <v>3500000</v>
      </c>
      <c r="U655" t="str">
        <f ca="1">IF($A655="","",IFERROR(SUMIFS($T:$T,$S:$S,$A655)/SUMIFS($C:$C,$S:$S,$A655),""))</f>
        <v/>
      </c>
    </row>
    <row r="656" spans="1:21">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t="str">
        <f t="shared" si="10"/>
        <v>Sveppasúpa með rjóma og kryddjurtum</v>
      </c>
      <c r="T656">
        <f>IF($B656="","",$C656*IFERROR(INDEX(Vöruskrá!$R:$R,MATCH($B656,Vöruskrá!$B:$B,0)),0))</f>
        <v>1200000</v>
      </c>
      <c r="U656" t="str">
        <f ca="1">IF($A656="","",IFERROR(SUMIFS($T:$T,$S:$S,$A656)/SUMIFS($C:$C,$S:$S,$A656),""))</f>
        <v/>
      </c>
    </row>
    <row r="657" spans="1:21">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t="str">
        <f t="shared" si="10"/>
        <v>Sveppasúpa með rjóma og kryddjurtum</v>
      </c>
      <c r="T657">
        <f>IF($B657="","",$C657*IFERROR(INDEX(Vöruskrá!$R:$R,MATCH($B657,Vöruskrá!$B:$B,0)),0))</f>
        <v>100000</v>
      </c>
      <c r="U657" t="str">
        <f ca="1">IF($A657="","",IFERROR(SUMIFS($T:$T,$S:$S,$A657)/SUMIFS($C:$C,$S:$S,$A657),""))</f>
        <v/>
      </c>
    </row>
    <row r="658" spans="1:21"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t="str">
        <f t="shared" si="10"/>
        <v>Mild tómatsúpa með rjóma og brauði</v>
      </c>
      <c r="T658" t="str">
        <f>IF($B658="","",$C658*IFERROR(INDEX(Vöruskrá!$R:$R,MATCH($B658,Vöruskrá!$B:$B,0)),0))</f>
        <v/>
      </c>
      <c r="U658">
        <f ca="1">IF($A658="","",IFERROR(SUMIFS($T:$T,$S:$S,$A658)/SUMIFS($C:$C,$S:$S,$A658),""))</f>
        <v>562.65499999999997</v>
      </c>
    </row>
    <row r="659" spans="1:21">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t="str">
        <f t="shared" si="10"/>
        <v>Mild tómatsúpa með rjóma og brauði</v>
      </c>
      <c r="T659">
        <f>IF($B659="","",$C659*IFERROR(INDEX(Vöruskrá!$R:$R,MATCH($B659,Vöruskrá!$B:$B,0)),0))</f>
        <v>29480000</v>
      </c>
      <c r="U659" t="str">
        <f ca="1">IF($A659="","",IFERROR(SUMIFS($T:$T,$S:$S,$A659)/SUMIFS($C:$C,$S:$S,$A659),""))</f>
        <v/>
      </c>
    </row>
    <row r="660" spans="1:21">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t="str">
        <f t="shared" si="10"/>
        <v>Mild tómatsúpa með rjóma og brauði</v>
      </c>
      <c r="T660">
        <f>IF($B660="","",$C660*IFERROR(INDEX(Vöruskrá!$R:$R,MATCH($B660,Vöruskrá!$B:$B,0)),0))</f>
        <v>8750000</v>
      </c>
      <c r="U660" t="str">
        <f ca="1">IF($A660="","",IFERROR(SUMIFS($T:$T,$S:$S,$A660)/SUMIFS($C:$C,$S:$S,$A660),""))</f>
        <v/>
      </c>
    </row>
    <row r="661" spans="1:21">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t="str">
        <f t="shared" si="10"/>
        <v>Mild tómatsúpa með rjóma og brauði</v>
      </c>
      <c r="T661">
        <f>IF($B661="","",$C661*IFERROR(INDEX(Vöruskrá!$R:$R,MATCH($B661,Vöruskrá!$B:$B,0)),0))</f>
        <v>10800000</v>
      </c>
      <c r="U661" t="str">
        <f ca="1">IF($A661="","",IFERROR(SUMIFS($T:$T,$S:$S,$A661)/SUMIFS($C:$C,$S:$S,$A661),""))</f>
        <v/>
      </c>
    </row>
    <row r="662" spans="1:21">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t="str">
        <f t="shared" si="10"/>
        <v>Mild tómatsúpa með rjóma og brauði</v>
      </c>
      <c r="T662">
        <f>IF($B662="","",$C662*IFERROR(INDEX(Vöruskrá!$R:$R,MATCH($B662,Vöruskrá!$B:$B,0)),0))</f>
        <v>1250000</v>
      </c>
      <c r="U662" t="str">
        <f ca="1">IF($A662="","",IFERROR(SUMIFS($T:$T,$S:$S,$A662)/SUMIFS($C:$C,$S:$S,$A662),""))</f>
        <v/>
      </c>
    </row>
    <row r="663" spans="1:21">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t="str">
        <f t="shared" si="10"/>
        <v>Mild tómatsúpa með rjóma og brauði</v>
      </c>
      <c r="T663">
        <f>IF($B663="","",$C663*IFERROR(INDEX(Vöruskrá!$R:$R,MATCH($B663,Vöruskrá!$B:$B,0)),0))</f>
        <v>1500000</v>
      </c>
      <c r="U663" t="str">
        <f ca="1">IF($A663="","",IFERROR(SUMIFS($T:$T,$S:$S,$A663)/SUMIFS($C:$C,$S:$S,$A663),""))</f>
        <v/>
      </c>
    </row>
    <row r="664" spans="1:21">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t="str">
        <f t="shared" si="10"/>
        <v>Mild tómatsúpa með rjóma og brauði</v>
      </c>
      <c r="T664">
        <f>IF($B664="","",$C664*IFERROR(INDEX(Vöruskrá!$R:$R,MATCH($B664,Vöruskrá!$B:$B,0)),0))</f>
        <v>350000</v>
      </c>
      <c r="U664" t="str">
        <f ca="1">IF($A664="","",IFERROR(SUMIFS($T:$T,$S:$S,$A664)/SUMIFS($C:$C,$S:$S,$A664),""))</f>
        <v/>
      </c>
    </row>
    <row r="665" spans="1:21">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t="str">
        <f t="shared" si="10"/>
        <v>Mild tómatsúpa með rjóma og brauði</v>
      </c>
      <c r="T665">
        <f>IF($B665="","",$C665*IFERROR(INDEX(Vöruskrá!$R:$R,MATCH($B665,Vöruskrá!$B:$B,0)),0))</f>
        <v>1500000</v>
      </c>
      <c r="U665" t="str">
        <f ca="1">IF($A665="","",IFERROR(SUMIFS($T:$T,$S:$S,$A665)/SUMIFS($C:$C,$S:$S,$A665),""))</f>
        <v/>
      </c>
    </row>
    <row r="666" spans="1:21">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t="str">
        <f t="shared" si="10"/>
        <v>Mild tómatsúpa með rjóma og brauði</v>
      </c>
      <c r="T666">
        <f>IF($B666="","",$C666*IFERROR(INDEX(Vöruskrá!$R:$R,MATCH($B666,Vöruskrá!$B:$B,0)),0))</f>
        <v>2635500</v>
      </c>
      <c r="U666" t="str">
        <f ca="1">IF($A666="","",IFERROR(SUMIFS($T:$T,$S:$S,$A666)/SUMIFS($C:$C,$S:$S,$A666),""))</f>
        <v/>
      </c>
    </row>
    <row r="667" spans="1:21"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t="str">
        <f t="shared" si="10"/>
        <v>Rjómalöguð spergilkálssúpa með osti</v>
      </c>
      <c r="T667" t="str">
        <f>IF($B667="","",$C667*IFERROR(INDEX(Vöruskrá!$R:$R,MATCH($B667,Vöruskrá!$B:$B,0)),0))</f>
        <v/>
      </c>
      <c r="U667">
        <f ca="1">IF($A667="","",IFERROR(SUMIFS($T:$T,$S:$S,$A667)/SUMIFS($C:$C,$S:$S,$A667),""))</f>
        <v>686.5</v>
      </c>
    </row>
    <row r="668" spans="1:21">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t="str">
        <f t="shared" si="10"/>
        <v>Rjómalöguð spergilkálssúpa með osti</v>
      </c>
      <c r="T668">
        <f>IF($B668="","",$C668*IFERROR(INDEX(Vöruskrá!$R:$R,MATCH($B668,Vöruskrá!$B:$B,0)),0))</f>
        <v>21000000</v>
      </c>
      <c r="U668" t="str">
        <f ca="1">IF($A668="","",IFERROR(SUMIFS($T:$T,$S:$S,$A668)/SUMIFS($C:$C,$S:$S,$A668),""))</f>
        <v/>
      </c>
    </row>
    <row r="669" spans="1:21">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t="str">
        <f t="shared" si="10"/>
        <v>Rjómalöguð spergilkálssúpa með osti</v>
      </c>
      <c r="T669">
        <f>IF($B669="","",$C669*IFERROR(INDEX(Vöruskrá!$R:$R,MATCH($B669,Vöruskrá!$B:$B,0)),0))</f>
        <v>12250000</v>
      </c>
      <c r="U669" t="str">
        <f ca="1">IF($A669="","",IFERROR(SUMIFS($T:$T,$S:$S,$A669)/SUMIFS($C:$C,$S:$S,$A669),""))</f>
        <v/>
      </c>
    </row>
    <row r="670" spans="1:21">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t="str">
        <f t="shared" si="10"/>
        <v>Rjómalöguð spergilkálssúpa með osti</v>
      </c>
      <c r="T670">
        <f>IF($B670="","",$C670*IFERROR(INDEX(Vöruskrá!$R:$R,MATCH($B670,Vöruskrá!$B:$B,0)),0))</f>
        <v>13500000</v>
      </c>
      <c r="U670" t="str">
        <f ca="1">IF($A670="","",IFERROR(SUMIFS($T:$T,$S:$S,$A670)/SUMIFS($C:$C,$S:$S,$A670),""))</f>
        <v/>
      </c>
    </row>
    <row r="671" spans="1:21">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t="str">
        <f t="shared" si="10"/>
        <v>Rjómalöguð spergilkálssúpa með osti</v>
      </c>
      <c r="T671">
        <f>IF($B671="","",$C671*IFERROR(INDEX(Vöruskrá!$R:$R,MATCH($B671,Vöruskrá!$B:$B,0)),0))</f>
        <v>12000000</v>
      </c>
      <c r="U671" t="str">
        <f ca="1">IF($A671="","",IFERROR(SUMIFS($T:$T,$S:$S,$A671)/SUMIFS($C:$C,$S:$S,$A671),""))</f>
        <v/>
      </c>
    </row>
    <row r="672" spans="1:21">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t="str">
        <f t="shared" si="10"/>
        <v>Rjómalöguð spergilkálssúpa með osti</v>
      </c>
      <c r="T672">
        <f>IF($B672="","",$C672*IFERROR(INDEX(Vöruskrá!$R:$R,MATCH($B672,Vöruskrá!$B:$B,0)),0))</f>
        <v>6900000</v>
      </c>
      <c r="U672" t="str">
        <f ca="1">IF($A672="","",IFERROR(SUMIFS($T:$T,$S:$S,$A672)/SUMIFS($C:$C,$S:$S,$A672),""))</f>
        <v/>
      </c>
    </row>
    <row r="673" spans="1:21">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t="str">
        <f t="shared" si="10"/>
        <v>Rjómalöguð spergilkálssúpa með osti</v>
      </c>
      <c r="T673">
        <f>IF($B673="","",$C673*IFERROR(INDEX(Vöruskrá!$R:$R,MATCH($B673,Vöruskrá!$B:$B,0)),0))</f>
        <v>750000</v>
      </c>
      <c r="U673" t="str">
        <f ca="1">IF($A673="","",IFERROR(SUMIFS($T:$T,$S:$S,$A673)/SUMIFS($C:$C,$S:$S,$A673),""))</f>
        <v/>
      </c>
    </row>
    <row r="674" spans="1:21">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t="str">
        <f t="shared" si="10"/>
        <v>Rjómalöguð spergilkálssúpa með osti</v>
      </c>
      <c r="T674">
        <f>IF($B674="","",$C674*IFERROR(INDEX(Vöruskrá!$R:$R,MATCH($B674,Vöruskrá!$B:$B,0)),0))</f>
        <v>750000</v>
      </c>
      <c r="U674" t="str">
        <f ca="1">IF($A674="","",IFERROR(SUMIFS($T:$T,$S:$S,$A674)/SUMIFS($C:$C,$S:$S,$A674),""))</f>
        <v/>
      </c>
    </row>
    <row r="675" spans="1:21">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t="str">
        <f t="shared" si="10"/>
        <v>Rjómalöguð spergilkálssúpa með osti</v>
      </c>
      <c r="T675">
        <f>IF($B675="","",$C675*IFERROR(INDEX(Vöruskrá!$R:$R,MATCH($B675,Vöruskrá!$B:$B,0)),0))</f>
        <v>1500000</v>
      </c>
      <c r="U675" t="str">
        <f ca="1">IF($A675="","",IFERROR(SUMIFS($T:$T,$S:$S,$A675)/SUMIFS($C:$C,$S:$S,$A675),""))</f>
        <v/>
      </c>
    </row>
    <row r="676" spans="1:21"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t="str">
        <f t="shared" si="10"/>
        <v>Tomata-grænmetissúpa með brauðsneiðum</v>
      </c>
      <c r="T676" t="str">
        <f>IF($B676="","",$C676*IFERROR(INDEX(Vöruskrá!$R:$R,MATCH($B676,Vöruskrá!$B:$B,0)),0))</f>
        <v/>
      </c>
      <c r="U676">
        <f ca="1">IF($A676="","",IFERROR(SUMIFS($T:$T,$S:$S,$A676)/SUMIFS($C:$C,$S:$S,$A676),""))</f>
        <v>477.6169154228856</v>
      </c>
    </row>
    <row r="677" spans="1:21">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t="str">
        <f t="shared" si="10"/>
        <v>Tomata-grænmetissúpa með brauðsneiðum</v>
      </c>
      <c r="T677">
        <f>IF($B677="","",$C677*IFERROR(INDEX(Vöruskrá!$R:$R,MATCH($B677,Vöruskrá!$B:$B,0)),0))</f>
        <v>26800000</v>
      </c>
      <c r="U677" t="str">
        <f ca="1">IF($A677="","",IFERROR(SUMIFS($T:$T,$S:$S,$A677)/SUMIFS($C:$C,$S:$S,$A677),""))</f>
        <v/>
      </c>
    </row>
    <row r="678" spans="1:21">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t="str">
        <f t="shared" si="10"/>
        <v>Tomata-grænmetissúpa með brauðsneiðum</v>
      </c>
      <c r="T678">
        <f>IF($B678="","",$C678*IFERROR(INDEX(Vöruskrá!$R:$R,MATCH($B678,Vöruskrá!$B:$B,0)),0))</f>
        <v>10500000</v>
      </c>
      <c r="U678" t="str">
        <f ca="1">IF($A678="","",IFERROR(SUMIFS($T:$T,$S:$S,$A678)/SUMIFS($C:$C,$S:$S,$A678),""))</f>
        <v/>
      </c>
    </row>
    <row r="679" spans="1:21">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t="str">
        <f t="shared" si="10"/>
        <v>Tomata-grænmetissúpa með brauðsneiðum</v>
      </c>
      <c r="T679">
        <f>IF($B679="","",$C679*IFERROR(INDEX(Vöruskrá!$R:$R,MATCH($B679,Vöruskrá!$B:$B,0)),0))</f>
        <v>0</v>
      </c>
      <c r="U679" t="str">
        <f ca="1">IF($A679="","",IFERROR(SUMIFS($T:$T,$S:$S,$A679)/SUMIFS($C:$C,$S:$S,$A679),""))</f>
        <v/>
      </c>
    </row>
    <row r="680" spans="1:21">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t="str">
        <f t="shared" si="10"/>
        <v>Tomata-grænmetissúpa með brauðsneiðum</v>
      </c>
      <c r="T680">
        <f>IF($B680="","",$C680*IFERROR(INDEX(Vöruskrá!$R:$R,MATCH($B680,Vöruskrá!$B:$B,0)),0))</f>
        <v>1250000</v>
      </c>
      <c r="U680" t="str">
        <f ca="1">IF($A680="","",IFERROR(SUMIFS($T:$T,$S:$S,$A680)/SUMIFS($C:$C,$S:$S,$A680),""))</f>
        <v/>
      </c>
    </row>
    <row r="681" spans="1:21">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t="str">
        <f t="shared" si="10"/>
        <v>Tomata-grænmetissúpa með brauðsneiðum</v>
      </c>
      <c r="T681">
        <f>IF($B681="","",$C681*IFERROR(INDEX(Vöruskrá!$R:$R,MATCH($B681,Vöruskrá!$B:$B,0)),0))</f>
        <v>750000</v>
      </c>
      <c r="U681" t="str">
        <f ca="1">IF($A681="","",IFERROR(SUMIFS($T:$T,$S:$S,$A681)/SUMIFS($C:$C,$S:$S,$A681),""))</f>
        <v/>
      </c>
    </row>
    <row r="682" spans="1:21">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t="str">
        <f t="shared" si="10"/>
        <v>Tomata-grænmetissúpa með brauðsneiðum</v>
      </c>
      <c r="T682">
        <f>IF($B682="","",$C682*IFERROR(INDEX(Vöruskrá!$R:$R,MATCH($B682,Vöruskrá!$B:$B,0)),0))</f>
        <v>175000</v>
      </c>
      <c r="U682" t="str">
        <f ca="1">IF($A682="","",IFERROR(SUMIFS($T:$T,$S:$S,$A682)/SUMIFS($C:$C,$S:$S,$A682),""))</f>
        <v/>
      </c>
    </row>
    <row r="683" spans="1:21">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t="str">
        <f t="shared" si="10"/>
        <v>Tomata-grænmetissúpa með brauðsneiðum</v>
      </c>
      <c r="T683">
        <f>IF($B683="","",$C683*IFERROR(INDEX(Vöruskrá!$R:$R,MATCH($B683,Vöruskrá!$B:$B,0)),0))</f>
        <v>1500000</v>
      </c>
      <c r="U683" t="str">
        <f ca="1">IF($A683="","",IFERROR(SUMIFS($T:$T,$S:$S,$A683)/SUMIFS($C:$C,$S:$S,$A683),""))</f>
        <v/>
      </c>
    </row>
    <row r="684" spans="1:21">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t="str">
        <f t="shared" si="10"/>
        <v>Tomata-grænmetissúpa með brauðsneiðum</v>
      </c>
      <c r="T684">
        <f>IF($B684="","",$C684*IFERROR(INDEX(Vöruskrá!$R:$R,MATCH($B684,Vöruskrá!$B:$B,0)),0))</f>
        <v>2635500</v>
      </c>
      <c r="U684" t="str">
        <f ca="1">IF($A684="","",IFERROR(SUMIFS($T:$T,$S:$S,$A684)/SUMIFS($C:$C,$S:$S,$A684),""))</f>
        <v/>
      </c>
    </row>
    <row r="685" spans="1:21">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t="str">
        <f t="shared" si="10"/>
        <v>Tomata-grænmetissúpa með brauðsneiðum</v>
      </c>
      <c r="T685">
        <f>IF($B685="","",$C685*IFERROR(INDEX(Vöruskrá!$R:$R,MATCH($B685,Vöruskrá!$B:$B,0)),0))</f>
        <v>790000</v>
      </c>
      <c r="U685" t="str">
        <f ca="1">IF($A685="","",IFERROR(SUMIFS($T:$T,$S:$S,$A685)/SUMIFS($C:$C,$S:$S,$A685),""))</f>
        <v/>
      </c>
    </row>
    <row r="686" spans="1:21">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t="str">
        <f t="shared" si="10"/>
        <v>Tomata-grænmetissúpa með brauðsneiðum</v>
      </c>
      <c r="T686">
        <f>IF($B686="","",$C686*IFERROR(INDEX(Vöruskrá!$R:$R,MATCH($B686,Vöruskrá!$B:$B,0)),0))</f>
        <v>3500000</v>
      </c>
      <c r="U686" t="str">
        <f ca="1">IF($A686="","",IFERROR(SUMIFS($T:$T,$S:$S,$A686)/SUMIFS($C:$C,$S:$S,$A686),""))</f>
        <v/>
      </c>
    </row>
    <row r="687" spans="1:21">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t="str">
        <f t="shared" si="10"/>
        <v>Tomata-grænmetissúpa með brauðsneiðum</v>
      </c>
      <c r="T687">
        <f>IF($B687="","",$C687*IFERROR(INDEX(Vöruskrá!$R:$R,MATCH($B687,Vöruskrá!$B:$B,0)),0))</f>
        <v>100000</v>
      </c>
      <c r="U687" t="str">
        <f ca="1">IF($A687="","",IFERROR(SUMIFS($T:$T,$S:$S,$A687)/SUMIFS($C:$C,$S:$S,$A687),""))</f>
        <v/>
      </c>
    </row>
    <row r="688" spans="1:21"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t="str">
        <f>IF($A688="",#REF!,$A688)</f>
        <v>Vegan Grjónagrautur</v>
      </c>
      <c r="T688" t="str">
        <f>IF($B688="","",$C688*IFERROR(INDEX(Vöruskrá!$R:$R,MATCH($B688,Vöruskrá!$B:$B,0)),0))</f>
        <v/>
      </c>
      <c r="U688">
        <f ca="1">IF($A688="","",IFERROR(SUMIFS($T:$T,$S:$S,$A688)/SUMIFS($C:$C,$S:$S,$A688),""))</f>
        <v>896.72418104526128</v>
      </c>
    </row>
    <row r="689" spans="1:21">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t="str">
        <f t="shared" si="10"/>
        <v>Vegan Grjónagrautur</v>
      </c>
      <c r="T689">
        <f>IF($B689="","",$C689*IFERROR(INDEX(Vöruskrá!$R:$R,MATCH($B689,Vöruskrá!$B:$B,0)),0))</f>
        <v>4550000</v>
      </c>
      <c r="U689" t="str">
        <f ca="1">IF($A689="","",IFERROR(SUMIFS($T:$T,$S:$S,$A689)/SUMIFS($C:$C,$S:$S,$A689),""))</f>
        <v/>
      </c>
    </row>
    <row r="690" spans="1:21">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t="str">
        <f t="shared" si="10"/>
        <v>Vegan Grjónagrautur</v>
      </c>
      <c r="T690">
        <f>IF($B690="","",$C690*IFERROR(INDEX(Vöruskrá!$R:$R,MATCH($B690,Vöruskrá!$B:$B,0)),0))</f>
        <v>3000000</v>
      </c>
      <c r="U690" t="str">
        <f ca="1">IF($A690="","",IFERROR(SUMIFS($T:$T,$S:$S,$A690)/SUMIFS($C:$C,$S:$S,$A690),""))</f>
        <v/>
      </c>
    </row>
    <row r="691" spans="1:21">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t="str">
        <f t="shared" si="10"/>
        <v>Vegan Grjónagrautur</v>
      </c>
      <c r="T691">
        <f>IF($B691="","",$C691*IFERROR(INDEX(Vöruskrá!$R:$R,MATCH($B691,Vöruskrá!$B:$B,0)),0))</f>
        <v>63000000</v>
      </c>
      <c r="U691" t="str">
        <f ca="1">IF($A691="","",IFERROR(SUMIFS($T:$T,$S:$S,$A691)/SUMIFS($C:$C,$S:$S,$A691),""))</f>
        <v/>
      </c>
    </row>
    <row r="692" spans="1:21">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t="str">
        <f t="shared" si="10"/>
        <v>Vegan Grjónagrautur</v>
      </c>
      <c r="T692">
        <f>IF($B692="","",$C692*IFERROR(INDEX(Vöruskrá!$R:$R,MATCH($B692,Vöruskrá!$B:$B,0)),0))</f>
        <v>630000</v>
      </c>
      <c r="U692" t="str">
        <f ca="1">IF($A692="","",IFERROR(SUMIFS($T:$T,$S:$S,$A692)/SUMIFS($C:$C,$S:$S,$A692),""))</f>
        <v/>
      </c>
    </row>
    <row r="693" spans="1:21">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t="str">
        <f t="shared" si="10"/>
        <v>Vegan Grjónagrautur</v>
      </c>
      <c r="T693">
        <f>IF($B693="","",$C693*IFERROR(INDEX(Vöruskrá!$R:$R,MATCH($B693,Vöruskrá!$B:$B,0)),0))</f>
        <v>540000</v>
      </c>
      <c r="U693" t="str">
        <f ca="1">IF($A693="","",IFERROR(SUMIFS($T:$T,$S:$S,$A693)/SUMIFS($C:$C,$S:$S,$A693),""))</f>
        <v/>
      </c>
    </row>
    <row r="694" spans="1:21"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t="str">
        <f t="shared" si="10"/>
        <v>Mac and Cheese</v>
      </c>
      <c r="T694" t="str">
        <f>IF($B694="","",$C694*IFERROR(INDEX(Vöruskrá!$R:$R,MATCH($B694,Vöruskrá!$B:$B,0)),0))</f>
        <v/>
      </c>
      <c r="U694">
        <f ca="1">IF($A694="","",IFERROR(SUMIFS($T:$T,$S:$S,$A694)/SUMIFS($C:$C,$S:$S,$A694),""))</f>
        <v>755.83306494900694</v>
      </c>
    </row>
    <row r="695" spans="1:21">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t="str">
        <f t="shared" si="10"/>
        <v>Mac and Cheese</v>
      </c>
      <c r="T695">
        <f>IF($B695="","",$C695*IFERROR(INDEX(Vöruskrá!$R:$R,MATCH($B695,Vöruskrá!$B:$B,0)),0))</f>
        <v>4625000</v>
      </c>
      <c r="U695" t="str">
        <f ca="1">IF($A695="","",IFERROR(SUMIFS($T:$T,$S:$S,$A695)/SUMIFS($C:$C,$S:$S,$A695),""))</f>
        <v/>
      </c>
    </row>
    <row r="696" spans="1:21">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t="str">
        <f t="shared" si="10"/>
        <v>Mac and Cheese</v>
      </c>
      <c r="T696">
        <f>IF($B696="","",$C696*IFERROR(INDEX(Vöruskrá!$R:$R,MATCH($B696,Vöruskrá!$B:$B,0)),0))</f>
        <v>18125000</v>
      </c>
      <c r="U696" t="str">
        <f ca="1">IF($A696="","",IFERROR(SUMIFS($T:$T,$S:$S,$A696)/SUMIFS($C:$C,$S:$S,$A696),""))</f>
        <v/>
      </c>
    </row>
    <row r="697" spans="1:21">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t="str">
        <f t="shared" si="10"/>
        <v>Mac and Cheese</v>
      </c>
      <c r="T697">
        <f>IF($B697="","",$C697*IFERROR(INDEX(Vöruskrá!$R:$R,MATCH($B697,Vöruskrá!$B:$B,0)),0))</f>
        <v>7187500</v>
      </c>
      <c r="U697" t="str">
        <f ca="1">IF($A697="","",IFERROR(SUMIFS($T:$T,$S:$S,$A697)/SUMIFS($C:$C,$S:$S,$A697),""))</f>
        <v/>
      </c>
    </row>
    <row r="698" spans="1:21">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t="str">
        <f t="shared" si="10"/>
        <v>Mac and Cheese</v>
      </c>
      <c r="T698">
        <f>IF($B698="","",$C698*IFERROR(INDEX(Vöruskrá!$R:$R,MATCH($B698,Vöruskrá!$B:$B,0)),0))</f>
        <v>1875000</v>
      </c>
      <c r="U698" t="str">
        <f ca="1">IF($A698="","",IFERROR(SUMIFS($T:$T,$S:$S,$A698)/SUMIFS($C:$C,$S:$S,$A698),""))</f>
        <v/>
      </c>
    </row>
    <row r="699" spans="1:21">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t="str">
        <f t="shared" si="10"/>
        <v>Mac and Cheese</v>
      </c>
      <c r="T699">
        <f>IF($B699="","",$C699*IFERROR(INDEX(Vöruskrá!$R:$R,MATCH($B699,Vöruskrá!$B:$B,0)),0))</f>
        <v>625000</v>
      </c>
      <c r="U699" t="str">
        <f ca="1">IF($A699="","",IFERROR(SUMIFS($T:$T,$S:$S,$A699)/SUMIFS($C:$C,$S:$S,$A699),""))</f>
        <v/>
      </c>
    </row>
    <row r="700" spans="1:21">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t="str">
        <f t="shared" ref="S700:S731" si="11">IF($A700="",S699,$A700)</f>
        <v>Mac and Cheese</v>
      </c>
      <c r="T700">
        <f>IF($B700="","",$C700*IFERROR(INDEX(Vöruskrá!$R:$R,MATCH($B700,Vöruskrá!$B:$B,0)),0))</f>
        <v>0</v>
      </c>
      <c r="U700" t="str">
        <f ca="1">IF($A700="","",IFERROR(SUMIFS($T:$T,$S:$S,$A700)/SUMIFS($C:$C,$S:$S,$A700),""))</f>
        <v/>
      </c>
    </row>
    <row r="701" spans="1:21">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t="str">
        <f t="shared" si="11"/>
        <v>Mac and Cheese</v>
      </c>
      <c r="T701">
        <f>IF($B701="","",$C701*IFERROR(INDEX(Vöruskrá!$R:$R,MATCH($B701,Vöruskrá!$B:$B,0)),0))</f>
        <v>1000000</v>
      </c>
      <c r="U701" t="str">
        <f ca="1">IF($A701="","",IFERROR(SUMIFS($T:$T,$S:$S,$A701)/SUMIFS($C:$C,$S:$S,$A701),""))</f>
        <v/>
      </c>
    </row>
    <row r="702" spans="1:21"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t="str">
        <f t="shared" si="11"/>
        <v>Mac and Cheese</v>
      </c>
      <c r="T702">
        <f>IF($B702="","",$C702*IFERROR(INDEX(Vöruskrá!$R:$R,MATCH($B702,Vöruskrá!$B:$B,0)),0))</f>
        <v>50000</v>
      </c>
      <c r="U702" t="str">
        <f ca="1">IF($A702="","",IFERROR(SUMIFS($T:$T,$S:$S,$A702)/SUMIFS($C:$C,$S:$S,$A702),""))</f>
        <v/>
      </c>
    </row>
    <row r="703" spans="1:21">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t="str">
        <f t="shared" si="11"/>
        <v>Mac and Cheese</v>
      </c>
      <c r="T703">
        <f>IF($B703="","",$C703*IFERROR(INDEX(Vöruskrá!$R:$R,MATCH($B703,Vöruskrá!$B:$B,0)),0))</f>
        <v>1125000</v>
      </c>
      <c r="U703" t="str">
        <f ca="1">IF($A703="","",IFERROR(SUMIFS($T:$T,$S:$S,$A703)/SUMIFS($C:$C,$S:$S,$A703),""))</f>
        <v/>
      </c>
    </row>
    <row r="704" spans="1:21">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t="str">
        <f t="shared" si="11"/>
        <v>Mac and Cheese</v>
      </c>
      <c r="T704">
        <f>IF($B704="","",$C704*IFERROR(INDEX(Vöruskrá!$R:$R,MATCH($B704,Vöruskrá!$B:$B,0)),0))</f>
        <v>350000</v>
      </c>
      <c r="U704" t="str">
        <f ca="1">IF($A704="","",IFERROR(SUMIFS($T:$T,$S:$S,$A704)/SUMIFS($C:$C,$S:$S,$A704),""))</f>
        <v/>
      </c>
    </row>
    <row r="705" spans="1:21">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t="str">
        <f t="shared" si="11"/>
        <v>Mac and Cheese</v>
      </c>
      <c r="T705">
        <f>IF($B705="","",$C705*IFERROR(INDEX(Vöruskrá!$R:$R,MATCH($B705,Vöruskrá!$B:$B,0)),0))</f>
        <v>90425</v>
      </c>
      <c r="U705" t="str">
        <f ca="1">IF($A705="","",IFERROR(SUMIFS($T:$T,$S:$S,$A705)/SUMIFS($C:$C,$S:$S,$A705),""))</f>
        <v/>
      </c>
    </row>
    <row r="706" spans="1:21">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t="str">
        <f t="shared" si="11"/>
        <v>Mac and Cheese</v>
      </c>
      <c r="T706">
        <f>IF($B706="","",$C706*IFERROR(INDEX(Vöruskrá!$R:$R,MATCH($B706,Vöruskrá!$B:$B,0)),0))</f>
        <v>150000</v>
      </c>
      <c r="U706" t="str">
        <f ca="1">IF($A706="","",IFERROR(SUMIFS($T:$T,$S:$S,$A706)/SUMIFS($C:$C,$S:$S,$A706),""))</f>
        <v/>
      </c>
    </row>
    <row r="707" spans="1:21"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t="str">
        <f t="shared" si="11"/>
        <v>Vegan mac and cheese</v>
      </c>
      <c r="T707" t="str">
        <f>IF($B707="","",$C707*IFERROR(INDEX(Vöruskrá!$R:$R,MATCH($B707,Vöruskrá!$B:$B,0)),0))</f>
        <v/>
      </c>
      <c r="U707">
        <f ca="1">IF($A707="","",IFERROR(SUMIFS($T:$T,$S:$S,$A707)/SUMIFS($C:$C,$S:$S,$A707),""))</f>
        <v>1010.7316666666667</v>
      </c>
    </row>
    <row r="708" spans="1:21">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t="str">
        <f t="shared" si="11"/>
        <v>Vegan mac and cheese</v>
      </c>
      <c r="T708">
        <f>IF($B708="","",$C708*IFERROR(INDEX(Vöruskrá!$R:$R,MATCH($B708,Vöruskrá!$B:$B,0)),0))</f>
        <v>36000000</v>
      </c>
      <c r="U708" t="str">
        <f ca="1">IF($A708="","",IFERROR(SUMIFS($T:$T,$S:$S,$A708)/SUMIFS($C:$C,$S:$S,$A708),""))</f>
        <v/>
      </c>
    </row>
    <row r="709" spans="1:21">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t="str">
        <f t="shared" si="11"/>
        <v>Vegan mac and cheese</v>
      </c>
      <c r="T709">
        <f>IF($B709="","",$C709*IFERROR(INDEX(Vöruskrá!$R:$R,MATCH($B709,Vöruskrá!$B:$B,0)),0))</f>
        <v>3750000</v>
      </c>
      <c r="U709" t="str">
        <f ca="1">IF($A709="","",IFERROR(SUMIFS($T:$T,$S:$S,$A709)/SUMIFS($C:$C,$S:$S,$A709),""))</f>
        <v/>
      </c>
    </row>
    <row r="710" spans="1:21">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t="str">
        <f t="shared" si="11"/>
        <v>Vegan mac and cheese</v>
      </c>
      <c r="T710">
        <f>IF($B710="","",$C710*IFERROR(INDEX(Vöruskrá!$R:$R,MATCH($B710,Vöruskrá!$B:$B,0)),0))</f>
        <v>1875000</v>
      </c>
      <c r="U710" t="str">
        <f ca="1">IF($A710="","",IFERROR(SUMIFS($T:$T,$S:$S,$A710)/SUMIFS($C:$C,$S:$S,$A710),""))</f>
        <v/>
      </c>
    </row>
    <row r="711" spans="1:21">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t="str">
        <f t="shared" si="11"/>
        <v>Vegan mac and cheese</v>
      </c>
      <c r="T711">
        <f>IF($B711="","",$C711*IFERROR(INDEX(Vöruskrá!$R:$R,MATCH($B711,Vöruskrá!$B:$B,0)),0))</f>
        <v>625000</v>
      </c>
      <c r="U711" t="str">
        <f ca="1">IF($A711="","",IFERROR(SUMIFS($T:$T,$S:$S,$A711)/SUMIFS($C:$C,$S:$S,$A711),""))</f>
        <v/>
      </c>
    </row>
    <row r="712" spans="1:21">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t="str">
        <f t="shared" si="11"/>
        <v>Vegan mac and cheese</v>
      </c>
      <c r="T712">
        <f>IF($B712="","",$C712*IFERROR(INDEX(Vöruskrá!$R:$R,MATCH($B712,Vöruskrá!$B:$B,0)),0))</f>
        <v>0</v>
      </c>
      <c r="U712" t="str">
        <f ca="1">IF($A712="","",IFERROR(SUMIFS($T:$T,$S:$S,$A712)/SUMIFS($C:$C,$S:$S,$A712),""))</f>
        <v/>
      </c>
    </row>
    <row r="713" spans="1:21">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t="str">
        <f t="shared" si="11"/>
        <v>Vegan mac and cheese</v>
      </c>
      <c r="T713">
        <f>IF($B713="","",$C713*IFERROR(INDEX(Vöruskrá!$R:$R,MATCH($B713,Vöruskrá!$B:$B,0)),0))</f>
        <v>1000000</v>
      </c>
      <c r="U713" t="str">
        <f ca="1">IF($A713="","",IFERROR(SUMIFS($T:$T,$S:$S,$A713)/SUMIFS($C:$C,$S:$S,$A713),""))</f>
        <v/>
      </c>
    </row>
    <row r="714" spans="1:21"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t="str">
        <f t="shared" si="11"/>
        <v>Vegan mac and cheese</v>
      </c>
      <c r="T714">
        <f>IF($B714="","",$C714*IFERROR(INDEX(Vöruskrá!$R:$R,MATCH($B714,Vöruskrá!$B:$B,0)),0))</f>
        <v>50000</v>
      </c>
      <c r="U714" t="str">
        <f ca="1">IF($A714="","",IFERROR(SUMIFS($T:$T,$S:$S,$A714)/SUMIFS($C:$C,$S:$S,$A714),""))</f>
        <v/>
      </c>
    </row>
    <row r="715" spans="1:21">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t="str">
        <f t="shared" si="11"/>
        <v>Vegan mac and cheese</v>
      </c>
      <c r="T715">
        <f>IF($B715="","",$C715*IFERROR(INDEX(Vöruskrá!$R:$R,MATCH($B715,Vöruskrá!$B:$B,0)),0))</f>
        <v>1125000</v>
      </c>
      <c r="U715" t="str">
        <f ca="1">IF($A715="","",IFERROR(SUMIFS($T:$T,$S:$S,$A715)/SUMIFS($C:$C,$S:$S,$A715),""))</f>
        <v/>
      </c>
    </row>
    <row r="716" spans="1:21">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t="str">
        <f t="shared" si="11"/>
        <v>Vegan mac and cheese</v>
      </c>
      <c r="T716">
        <f>IF($B716="","",$C716*IFERROR(INDEX(Vöruskrá!$R:$R,MATCH($B716,Vöruskrá!$B:$B,0)),0))</f>
        <v>350000</v>
      </c>
      <c r="U716" t="str">
        <f ca="1">IF($A716="","",IFERROR(SUMIFS($T:$T,$S:$S,$A716)/SUMIFS($C:$C,$S:$S,$A716),""))</f>
        <v/>
      </c>
    </row>
    <row r="717" spans="1:21">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t="str">
        <f t="shared" si="11"/>
        <v>Vegan mac and cheese</v>
      </c>
      <c r="T717">
        <f>IF($B717="","",$C717*IFERROR(INDEX(Vöruskrá!$R:$R,MATCH($B717,Vöruskrá!$B:$B,0)),0))</f>
        <v>90425</v>
      </c>
      <c r="U717" t="str">
        <f ca="1">IF($A717="","",IFERROR(SUMIFS($T:$T,$S:$S,$A717)/SUMIFS($C:$C,$S:$S,$A717),""))</f>
        <v/>
      </c>
    </row>
    <row r="718" spans="1:21">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t="str">
        <f t="shared" si="11"/>
        <v>Vegan mac and cheese</v>
      </c>
      <c r="T718">
        <f>IF($B718="","",$C718*IFERROR(INDEX(Vöruskrá!$R:$R,MATCH($B718,Vöruskrá!$B:$B,0)),0))</f>
        <v>617500</v>
      </c>
      <c r="U718" t="str">
        <f ca="1">IF($A718="","",IFERROR(SUMIFS($T:$T,$S:$S,$A718)/SUMIFS($C:$C,$S:$S,$A718),""))</f>
        <v/>
      </c>
    </row>
    <row r="719" spans="1:21"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t="str">
        <f t="shared" si="11"/>
        <v>Pastaréttur með pestosósu, kirsuberjatómötum og mozzarella</v>
      </c>
      <c r="T719" t="str">
        <f>IF($B719="","",$C719*IFERROR(INDEX(Vöruskrá!$R:$R,MATCH($B719,Vöruskrá!$B:$B,0)),0))</f>
        <v/>
      </c>
      <c r="U719">
        <f ca="1">IF($A719="","",IFERROR(SUMIFS($T:$T,$S:$S,$A719)/SUMIFS($C:$C,$S:$S,$A719),""))</f>
        <v>1128.7</v>
      </c>
    </row>
    <row r="720" spans="1:21">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t="str">
        <f t="shared" si="11"/>
        <v>Pastaréttur með pestosósu, kirsuberjatómötum og mozzarella</v>
      </c>
      <c r="T720">
        <f>IF($B720="","",$C720*IFERROR(INDEX(Vöruskrá!$R:$R,MATCH($B720,Vöruskrá!$B:$B,0)),0))</f>
        <v>12000000</v>
      </c>
      <c r="U720" t="str">
        <f ca="1">IF($A720="","",IFERROR(SUMIFS($T:$T,$S:$S,$A720)/SUMIFS($C:$C,$S:$S,$A720),""))</f>
        <v/>
      </c>
    </row>
    <row r="721" spans="1:21">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t="str">
        <f t="shared" si="11"/>
        <v>Pastaréttur með pestosósu, kirsuberjatómötum og mozzarella</v>
      </c>
      <c r="T721">
        <f>IF($B721="","",$C721*IFERROR(INDEX(Vöruskrá!$R:$R,MATCH($B721,Vöruskrá!$B:$B,0)),0))</f>
        <v>7500000</v>
      </c>
      <c r="U721" t="str">
        <f ca="1">IF($A721="","",IFERROR(SUMIFS($T:$T,$S:$S,$A721)/SUMIFS($C:$C,$S:$S,$A721),""))</f>
        <v/>
      </c>
    </row>
    <row r="722" spans="1:21">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t="str">
        <f t="shared" si="11"/>
        <v>Pastaréttur með pestosósu, kirsuberjatómötum og mozzarella</v>
      </c>
      <c r="T722">
        <f>IF($B722="","",$C722*IFERROR(INDEX(Vöruskrá!$R:$R,MATCH($B722,Vöruskrá!$B:$B,0)),0))</f>
        <v>22500000</v>
      </c>
      <c r="U722" t="str">
        <f ca="1">IF($A722="","",IFERROR(SUMIFS($T:$T,$S:$S,$A722)/SUMIFS($C:$C,$S:$S,$A722),""))</f>
        <v/>
      </c>
    </row>
    <row r="723" spans="1:21">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t="str">
        <f t="shared" si="11"/>
        <v>Pastaréttur með pestosósu, kirsuberjatómötum og mozzarella</v>
      </c>
      <c r="T723">
        <f>IF($B723="","",$C723*IFERROR(INDEX(Vöruskrá!$R:$R,MATCH($B723,Vöruskrá!$B:$B,0)),0))</f>
        <v>17500000</v>
      </c>
      <c r="U723" t="str">
        <f ca="1">IF($A723="","",IFERROR(SUMIFS($T:$T,$S:$S,$A723)/SUMIFS($C:$C,$S:$S,$A723),""))</f>
        <v/>
      </c>
    </row>
    <row r="724" spans="1:21">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t="str">
        <f t="shared" si="11"/>
        <v>Pastaréttur með pestosósu, kirsuberjatómötum og mozzarella</v>
      </c>
      <c r="T724">
        <f>IF($B724="","",$C724*IFERROR(INDEX(Vöruskrá!$R:$R,MATCH($B724,Vöruskrá!$B:$B,0)),0))</f>
        <v>972000</v>
      </c>
      <c r="U724" t="str">
        <f ca="1">IF($A724="","",IFERROR(SUMIFS($T:$T,$S:$S,$A724)/SUMIFS($C:$C,$S:$S,$A724),""))</f>
        <v/>
      </c>
    </row>
    <row r="725" spans="1:21">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t="str">
        <f t="shared" si="11"/>
        <v>Pastaréttur með pestosósu, kirsuberjatómötum og mozzarella</v>
      </c>
      <c r="T725">
        <f>IF($B725="","",$C725*IFERROR(INDEX(Vöruskrá!$R:$R,MATCH($B725,Vöruskrá!$B:$B,0)),0))</f>
        <v>750000</v>
      </c>
      <c r="U725" t="str">
        <f ca="1">IF($A725="","",IFERROR(SUMIFS($T:$T,$S:$S,$A725)/SUMIFS($C:$C,$S:$S,$A725),""))</f>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t="str">
        <f t="shared" si="11"/>
        <v>Pastaréttur með pestosósu, kirsuberjatómötum og mozzarella</v>
      </c>
      <c r="T726">
        <f>IF($B726="","",$C726*IFERROR(INDEX(Vöruskrá!$R:$R,MATCH($B726,Vöruskrá!$B:$B,0)),0))</f>
        <v>3000000</v>
      </c>
      <c r="U726" t="str">
        <f ca="1">IF($A726="","",IFERROR(SUMIFS($T:$T,$S:$S,$A726)/SUMIFS($C:$C,$S:$S,$A726),""))</f>
        <v/>
      </c>
    </row>
    <row r="727" spans="1:21">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t="str">
        <f t="shared" si="11"/>
        <v>Pastaréttur með pestosósu, kirsuberjatómötum og mozzarella</v>
      </c>
      <c r="T727">
        <f>IF($B727="","",$C727*IFERROR(INDEX(Vöruskrá!$R:$R,MATCH($B727,Vöruskrá!$B:$B,0)),0))</f>
        <v>3500000</v>
      </c>
      <c r="U727" t="str">
        <f ca="1">IF($A727="","",IFERROR(SUMIFS($T:$T,$S:$S,$A727)/SUMIFS($C:$C,$S:$S,$A727),""))</f>
        <v/>
      </c>
    </row>
    <row r="728" spans="1:21"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t="str">
        <f t="shared" si="11"/>
        <v>Jógúrtsósa</v>
      </c>
      <c r="T728" t="str">
        <f>IF($B728="","",$C728*IFERROR(INDEX(Vöruskrá!$R:$R,MATCH($B728,Vöruskrá!$B:$B,0)),0))</f>
        <v/>
      </c>
      <c r="U728">
        <f ca="1">IF($A728="","",IFERROR(SUMIFS($T:$T,$S:$S,$A728)/SUMIFS($C:$C,$S:$S,$A728),""))</f>
        <v>650.30303030303025</v>
      </c>
    </row>
    <row r="729" spans="1:21">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t="str">
        <f t="shared" si="11"/>
        <v>Jógúrtsósa</v>
      </c>
      <c r="T729">
        <f>IF($B729="","",$C729*IFERROR(INDEX(Vöruskrá!$R:$R,MATCH($B729,Vöruskrá!$B:$B,0)),0))</f>
        <v>57820000</v>
      </c>
      <c r="U729" t="str">
        <f ca="1">IF($A729="","",IFERROR(SUMIFS($T:$T,$S:$S,$A729)/SUMIFS($C:$C,$S:$S,$A729),""))</f>
        <v/>
      </c>
    </row>
    <row r="730" spans="1:21">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t="str">
        <f t="shared" si="11"/>
        <v>Jógúrtsósa</v>
      </c>
      <c r="T730">
        <f>IF($B730="","",$C730*IFERROR(INDEX(Vöruskrá!$R:$R,MATCH($B730,Vöruskrá!$B:$B,0)),0))</f>
        <v>4920000</v>
      </c>
      <c r="U730" t="str">
        <f ca="1">IF($A730="","",IFERROR(SUMIFS($T:$T,$S:$S,$A730)/SUMIFS($C:$C,$S:$S,$A730),""))</f>
        <v/>
      </c>
    </row>
    <row r="731" spans="1:21">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t="str">
        <f t="shared" si="11"/>
        <v>Jógúrtsósa</v>
      </c>
      <c r="T731">
        <f>IF($B731="","",$C731*IFERROR(INDEX(Vöruskrá!$R:$R,MATCH($B731,Vöruskrá!$B:$B,0)),0))</f>
        <v>1640000</v>
      </c>
      <c r="U731" t="str">
        <f ca="1">IF($A731="","",IFERROR(SUMIFS($T:$T,$S:$S,$A731)/SUMIFS($C:$C,$S:$S,$A731),""))</f>
        <v/>
      </c>
    </row>
  </sheetData>
  <mergeCells count="1">
    <mergeCell ref="A1:P1"/>
  </mergeCells>
  <conditionalFormatting sqref="A3:P720">
    <cfRule type="expression" dxfId="6"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187" activePane="bottomRight" state="frozen"/>
      <selection pane="topRight" activeCell="B1" sqref="B1"/>
      <selection pane="bottomLeft" activeCell="A3" sqref="A3"/>
      <selection pane="bottomRight" activeCell="J194" sqref="J19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 ca="1">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 ca="1">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 ca="1">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 ca="1">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 ca="1">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 ca="1">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 ca="1">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 ca="1">IF($F10="","",IFERROR(IFERROR(INDEX(Réttabanki!$U:$U,MATCH($F10,Réttabanki!$A:$A,0)),INDEX(Vöruskrá!$R:$R,MATCH($F10,Vöruskrá!$B:$B,0)))*($H10+IF($I10="",$H10*(1+$AB$7),$I10))/2/1000,""))</f>
        <v>17.231012658227851</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 ca="1">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 ca="1">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 ca="1">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 ca="1">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 ca="1">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 ca="1">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 ca="1">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 ca="1">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 ca="1">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 ca="1">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 ca="1">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 ca="1">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 ca="1">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 ca="1">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 ca="1">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 ca="1">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 ca="1">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 ca="1">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 ca="1">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 ca="1">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 ca="1">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 ca="1">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 ca="1">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 ca="1">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 ca="1">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 ca="1">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 ca="1">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 ca="1">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 ca="1">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 ca="1">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 ca="1">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 ca="1">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 ca="1">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 ca="1">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 ca="1">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 ca="1">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 ca="1">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 ca="1">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 ca="1">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 ca="1">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 ca="1">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 ca="1">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 ca="1">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 ca="1">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 ca="1">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 ca="1">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 ca="1">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 ca="1">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 ca="1">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 ca="1">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 ca="1">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 ca="1">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 ca="1">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 ca="1">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 ca="1">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 ca="1">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 ca="1">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 ca="1">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 ca="1">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 ca="1">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 ca="1">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 ca="1">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 ca="1">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 ca="1">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 ca="1">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 ca="1">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 ca="1">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 ca="1">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 ca="1">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 ca="1">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 ca="1">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 ca="1">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 ca="1">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 ca="1">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 ca="1">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 ca="1">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 ca="1">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 ca="1">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 ca="1">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 ca="1">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 ca="1">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 ca="1">IF($F92="","",IFERROR(IFERROR(INDEX(Réttabanki!$U:$U,MATCH($F92,Réttabanki!$A:$A,0)),INDEX(Vöruskrá!$R:$R,MATCH($F92,Vöruskrá!$B:$B,0)))*($H92+IF($I92="",$H92*(1+$AB$7),$I92))/2/1000,""))</f>
        <v>396</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 ca="1">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 ca="1">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 ca="1">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 ca="1">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 ca="1">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 ca="1">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 ca="1">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 ca="1">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 ca="1">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 ca="1">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 ca="1">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 ca="1">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 ca="1">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 ca="1">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 ca="1">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 ca="1">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 ca="1">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 ca="1">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 ca="1">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 ca="1">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 ca="1">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 ca="1">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 ca="1">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 ca="1">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 ca="1">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 ca="1">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 ca="1">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 ca="1">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 ca="1">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 ca="1">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 ca="1">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 ca="1">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 ca="1">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 ca="1">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 ca="1">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 ca="1">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 ca="1">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 ca="1">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 ca="1">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 ca="1">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 ca="1">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 ca="1">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 ca="1">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 ca="1">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 ca="1">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 ca="1">IF($F138="","",IFERROR(IFERROR(INDEX(Réttabanki!$U:$U,MATCH($F138,Réttabanki!$A:$A,0)),INDEX(Vöruskrá!$R:$R,MATCH($F138,Vöruskrá!$B:$B,0)))*($H138+IF($I138="",$H138*(1+$AB$7),$I138))/2/1000,""))</f>
        <v>550</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 ca="1">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 ca="1">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 ca="1">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 ca="1">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 ca="1">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 ca="1">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 ca="1">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 ca="1">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 ca="1">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 ca="1">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 ca="1">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 ca="1">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 ca="1">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 ca="1">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 ca="1">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 ca="1">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 ca="1">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 ca="1">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 ca="1">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 ca="1">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 ca="1">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 ca="1">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74">
        <f ca="1">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 ca="1">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 ca="1">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 ca="1">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 ca="1">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 ca="1">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 ca="1">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 ca="1">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 ca="1">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 ca="1">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 ca="1">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 ca="1">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 ca="1">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 ca="1">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 ca="1">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 ca="1">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 ca="1">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 ca="1">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 ca="1">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 ca="1">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 ca="1">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 ca="1">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 ca="1">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 ca="1">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 ca="1">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 ca="1">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 ca="1">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 ca="1">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 ca="1">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74" t="str">
        <f ca="1">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 ca="1">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 ca="1">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 ca="1">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 ca="1">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 ca="1">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 ca="1">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 ca="1">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 ca="1">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 ca="1">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 ca="1">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 ca="1">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 ca="1">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 ca="1">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 ca="1">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 ca="1">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 ca="1">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 ca="1">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 ca="1">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 ca="1">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 ca="1">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 ca="1">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 ca="1">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 ca="1">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 ca="1">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 ca="1">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 ca="1">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 ca="1">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 ca="1">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 ca="1">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 ca="1">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 ca="1">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 ca="1">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 ca="1">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 ca="1">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 ca="1">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 ca="1">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 ca="1">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 ca="1">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 ca="1">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 ca="1">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 ca="1">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 ca="1">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 ca="1">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 ca="1">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 ca="1">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 ca="1">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 ca="1">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 ca="1">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 ca="1">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 ca="1">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 ca="1">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 ca="1">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 ca="1">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 ca="1">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 ca="1">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 ca="1">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 ca="1">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 ca="1">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 ca="1">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 ca="1">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 ca="1">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 ca="1">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 ca="1">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 ca="1">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 ca="1">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 ca="1">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 ca="1">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 ca="1">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 ca="1">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 ca="1">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 ca="1">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 ca="1">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 ca="1">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 ca="1">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 ca="1">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 ca="1">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 ca="1">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 ca="1">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 ca="1">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 ca="1">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 ca="1">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 ca="1">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 ca="1">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 ca="1">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 ca="1">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 ca="1">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 ca="1">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 ca="1">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 ca="1">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 ca="1">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 ca="1">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 ca="1">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 ca="1">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 ca="1">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 ca="1">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 ca="1">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 ca="1">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 ca="1">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 ca="1">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 ca="1">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 ca="1">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 ca="1">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 ca="1">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 ca="1">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 ca="1">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 ca="1">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 ca="1">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 ca="1">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 ca="1">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 ca="1">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 ca="1">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 ca="1">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 ca="1">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 ca="1">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 ca="1">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 ca="1">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 ca="1">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 ca="1">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 ca="1">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 ca="1">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 ca="1">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 ca="1">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 ca="1">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 ca="1">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 ca="1">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 ca="1">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 ca="1">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 ca="1">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 ca="1">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 ca="1">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 ca="1">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 ca="1">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 ca="1">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 ca="1">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 ca="1">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 ca="1">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 ca="1">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 ca="1">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 ca="1">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 ca="1">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 ca="1">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 ca="1">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 ca="1">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 ca="1">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 ca="1">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 ca="1">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 ca="1">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 ca="1">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 ca="1">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 ca="1">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 ca="1">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 ca="1">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 ca="1">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 ca="1">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 ca="1">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 ca="1">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 ca="1">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 ca="1">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 ca="1">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 ca="1">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 ca="1">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 ca="1">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 ca="1">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 ca="1">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 ca="1">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 ca="1">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 ca="1">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 ca="1">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 ca="1">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 ca="1">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 ca="1">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 ca="1">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 ca="1">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 ca="1">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 ca="1">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 ca="1">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 ca="1">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 ca="1">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 ca="1">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 ca="1">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 ca="1">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 ca="1">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 ca="1">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 ca="1">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 ca="1">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 ca="1">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 ca="1">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 ca="1">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 ca="1">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 ca="1">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 ca="1">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 ca="1">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 ca="1">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 ca="1">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 ca="1">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 ca="1">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 ca="1">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 ca="1">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 ca="1">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 ca="1">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 ca="1">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 ca="1">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 ca="1">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 ca="1">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 ca="1">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 ca="1">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 ca="1">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 ca="1">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 ca="1">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 ca="1">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 ca="1">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 ca="1">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 ca="1">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 ca="1">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 ca="1">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 ca="1">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 ca="1">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 ca="1">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 ca="1">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 ca="1">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 ca="1">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 ca="1">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 ca="1">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 ca="1">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 ca="1">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 ca="1">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 ca="1">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 ca="1">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 ca="1">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 ca="1">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 ca="1">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 ca="1">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 ca="1">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 ca="1">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 ca="1">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 ca="1">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 ca="1">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 ca="1">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 ca="1">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 ca="1">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 ca="1">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 ca="1">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 ca="1">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 ca="1">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 ca="1">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 ca="1">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 ca="1">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 ca="1">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 ca="1">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 ca="1">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 ca="1">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 ca="1">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 ca="1">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 ca="1">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 ca="1">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 ca="1">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 ca="1">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 ca="1">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 ca="1">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 ca="1">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 ca="1">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 ca="1">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 ca="1">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 ca="1">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 ca="1">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 ca="1">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 ca="1">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 ca="1">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 ca="1">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 ca="1">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 ca="1">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 ca="1">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 ca="1">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 ca="1">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 ca="1">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 ca="1">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 ca="1">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 ca="1">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 ca="1">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 ca="1">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 ca="1">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 ca="1">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 ca="1">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 ca="1">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 ca="1">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 ca="1">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 ca="1">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 ca="1">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 ca="1">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 ca="1">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 ca="1">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 ca="1">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 ca="1">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 ca="1">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 ca="1">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 ca="1">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 ca="1">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 ca="1">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 ca="1">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 ca="1">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 ca="1">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 ca="1">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 ca="1">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 ca="1">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 ca="1">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 ca="1">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 ca="1">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 ca="1">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 ca="1">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 ca="1">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 ca="1">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 ca="1">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 ca="1">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 ca="1">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 ca="1">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 ca="1">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 ca="1">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 ca="1">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 ca="1">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 ca="1">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 ca="1">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 ca="1">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 ca="1">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 ca="1">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 ca="1">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 ca="1">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 ca="1">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 ca="1">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 ca="1">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 ca="1">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 ca="1">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 ca="1">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 ca="1">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 ca="1">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 ca="1">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 ca="1">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 ca="1">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 ca="1">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 ca="1">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 ca="1">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 ca="1">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 ca="1">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 ca="1">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 ca="1">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 ca="1">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 ca="1">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 ca="1">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 ca="1">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 ca="1">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 ca="1">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 ca="1">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 ca="1">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 ca="1">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 ca="1">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 ca="1">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 ca="1">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 ca="1">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 ca="1">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 ca="1">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 ca="1">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 ca="1">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 ca="1">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 ca="1">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 ca="1">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 ca="1">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 ca="1">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 ca="1">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 ca="1">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 ca="1">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 ca="1">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 ca="1">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 ca="1">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 ca="1">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 ca="1">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 ca="1">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 ca="1">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 ca="1">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 ca="1">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 ca="1">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 ca="1">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 ca="1">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 ca="1">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 ca="1">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 ca="1">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 ca="1">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 ca="1">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 ca="1">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 ca="1">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 ca="1">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 ca="1">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 ca="1">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 ca="1">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 ca="1">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 ca="1">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 ca="1">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 ca="1">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 ca="1">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 ca="1">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 ca="1">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 ca="1">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 ca="1">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 ca="1">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 ca="1">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 ca="1">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 ca="1">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 ca="1">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 ca="1">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 ca="1">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 ca="1">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 ca="1">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 ca="1">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 ca="1">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 ca="1">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 ca="1">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 ca="1">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 ca="1">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 ca="1">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 ca="1">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 ca="1">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 ca="1">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 ca="1">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 ca="1">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 ca="1">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 ca="1">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 ca="1">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 ca="1">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 ca="1">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 ca="1">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 ca="1">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 ca="1">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 ca="1">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 ca="1">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 ca="1">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 ca="1">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 ca="1">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 ca="1">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 ca="1">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 ca="1">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 ca="1">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 ca="1">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 ca="1">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 ca="1">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 ca="1">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 ca="1">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 ca="1">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 ca="1">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 ca="1">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 ca="1">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 ca="1">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 ca="1">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 ca="1">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 ca="1">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 ca="1">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 ca="1">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 ca="1">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 ca="1">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 ca="1">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 ca="1">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 ca="1">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 ca="1">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 ca="1">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 ca="1">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 ca="1">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 ca="1">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 ca="1">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 ca="1">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 ca="1">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 ca="1">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 ca="1">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 ca="1">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 ca="1">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 ca="1">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 ca="1">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 ca="1">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 ca="1">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 ca="1">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 ca="1">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 ca="1">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 ca="1">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 ca="1">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 ca="1">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 ca="1">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 ca="1">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 ca="1">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 ca="1">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 ca="1">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 ca="1">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 ca="1">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 ca="1">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 ca="1">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 ca="1">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 ca="1">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 ca="1">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 ca="1">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 ca="1">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 ca="1">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 ca="1">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 ca="1">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 ca="1">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 ca="1">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 ca="1">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 ca="1">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 ca="1">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 ca="1">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 ca="1">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 ca="1">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 ca="1">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 ca="1">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 ca="1">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 ca="1">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 ca="1">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 ca="1">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 ca="1">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 ca="1">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 ca="1">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 ca="1">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 ca="1">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 ca="1">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 ca="1">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 ca="1">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 ca="1">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 ca="1">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 ca="1">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 ca="1">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 ca="1">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 ca="1">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 ca="1">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 ca="1">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 ca="1">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 ca="1">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 ca="1">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 ca="1">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 ca="1">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 ca="1">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 ca="1">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 ca="1">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 ca="1">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 ca="1">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 ca="1">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 ca="1">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 ca="1">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 ca="1">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 ca="1">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 ca="1">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 ca="1">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 ca="1">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 ca="1">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 ca="1">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 ca="1">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 ca="1">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 ca="1">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 ca="1">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 ca="1">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 ca="1">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 ca="1">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 ca="1">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 ca="1">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 ca="1">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 ca="1">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 ca="1">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 ca="1">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 ca="1">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 ca="1">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 ca="1">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 ca="1">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 ca="1">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 ca="1">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 ca="1">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 ca="1">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 ca="1">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 ca="1">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 ca="1">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 ca="1">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 ca="1">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 ca="1">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 ca="1">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 ca="1">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 ca="1">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 ca="1">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 ca="1">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 ca="1">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 ca="1">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 ca="1">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 ca="1">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 ca="1">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 ca="1">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 ca="1">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 ca="1">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 ca="1">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 ca="1">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 ca="1">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 ca="1">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 ca="1">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 ca="1">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 ca="1">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 ca="1">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 ca="1">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 ca="1">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 ca="1">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 ca="1">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 ca="1">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 ca="1">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 ca="1">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 ca="1">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 ca="1">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 ca="1">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 ca="1">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 ca="1">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 ca="1">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 ca="1">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 ca="1">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 ca="1">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 ca="1">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 ca="1">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 ca="1">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 ca="1">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 ca="1">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 ca="1">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 ca="1">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 ca="1">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 ca="1">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 ca="1">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 ca="1">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 ca="1">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 ca="1">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 ca="1">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 ca="1">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 ca="1">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 ca="1">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 ca="1">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 ca="1">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 ca="1">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 ca="1">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 ca="1">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 ca="1">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 ca="1">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 ca="1">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 ca="1">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 ca="1">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 ca="1">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 ca="1">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 ca="1">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 ca="1">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 ca="1">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 ca="1">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 ca="1">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 ca="1">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 ca="1">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 ca="1">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 ca="1">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 ca="1">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 ca="1">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 ca="1">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 ca="1">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 ca="1">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 ca="1">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 ca="1">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 ca="1">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 ca="1">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 ca="1">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 ca="1">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 ca="1">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 ca="1">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 ca="1">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 ca="1">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 ca="1">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 ca="1">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 ca="1">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 ca="1">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 ca="1">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 ca="1">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 ca="1">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 ca="1">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 ca="1">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 ca="1">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 ca="1">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 ca="1">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 ca="1">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 ca="1">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 ca="1">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 ca="1">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 ca="1">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 ca="1">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 ca="1">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 ca="1">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 ca="1">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 ca="1">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 ca="1">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 ca="1">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 ca="1">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 ca="1">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 ca="1">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 ca="1">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 ca="1">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 ca="1">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 ca="1">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 ca="1">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 ca="1">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 ca="1">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 ca="1">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 ca="1">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 ca="1">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 ca="1">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 ca="1">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 ca="1">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 ca="1">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 ca="1">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 ca="1">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 ca="1">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 ca="1">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 ca="1">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 ca="1">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 ca="1">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 ca="1">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 ca="1">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 ca="1">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 ca="1">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 ca="1">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 ca="1">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 ca="1">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 ca="1">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 ca="1">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 ca="1">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 ca="1">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 ca="1">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 ca="1">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 ca="1">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 ca="1">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 ca="1">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 ca="1">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 ca="1">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 ca="1">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 ca="1">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 ca="1">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 ca="1">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 ca="1">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 ca="1">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 ca="1">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 ca="1">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 ca="1">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 ca="1">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 ca="1">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 ca="1">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 ca="1">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 ca="1">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 ca="1">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 ca="1">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 ca="1">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 ca="1">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 ca="1">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 ca="1">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 ca="1">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0"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