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71" documentId="8_{9058C769-37DB-4D75-B77A-5C1D47EA4B73}" xr6:coauthVersionLast="47" xr6:coauthVersionMax="47" xr10:uidLastSave="{69CD58D1-8305-4B12-A54C-1B3FF9C08BB3}"/>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8" i="19" l="1"/>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<sst xmlns="http://schemas.openxmlformats.org/spreadsheetml/2006/main" count="62748" uniqueCount="4069">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</sst>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8" totalsRowShown="0">
  <autoFilter ref="A2:F78"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8"/>
  <sheetViews>
    <sheetView tabSelected="1" workbookViewId="0">
      <pane ySplit="2" topLeftCell="A64" activePane="bottomLeft" state="frozen"/>
      <selection pane="bottomLeft" activeCell="F70" sqref="F70"/>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c r="F14" s="313">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c r="F69" s="313">
        <v>46275</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row r="75" spans="1:6">
      <c r="A75" t="s">
        <v>4061</v>
      </c>
      <c r="B75">
        <f>SUMIFS(Réttabanki!$T:$T,Réttabanki!$W:$W,$A75)</f>
        <v>0</v>
      </c>
      <c r="C75">
        <f>SUMIFS(Réttabanki!$C:$C,Réttabanki!$W:$W,$A75)/1000</f>
        <v>0</v>
      </c>
      <c r="D75" t="str">
        <f>IFERROR(B75/C75,"")</f>
        <v/>
      </c>
      <c r="E75">
        <f>COUNTIFS(Réttabanki!$W:$W,$A75,Réttabanki!$B:$B,"&lt;&gt;")</f>
        <v>0</v>
      </c>
      <c r="F75" s="313">
        <v>46268</v>
      </c>
    </row>
    <row r="76" spans="1:6">
      <c r="A76" t="s">
        <v>4062</v>
      </c>
      <c r="B76">
        <f>SUMIFS(Réttabanki!$T:$T,Réttabanki!$W:$W,$A76)</f>
        <v>0</v>
      </c>
      <c r="C76">
        <f>SUMIFS(Réttabanki!$C:$C,Réttabanki!$W:$W,$A76)/1000</f>
        <v>0</v>
      </c>
      <c r="D76" t="str">
        <f>IFERROR(B76/C76,"")</f>
        <v/>
      </c>
      <c r="E76">
        <f>COUNTIFS(Réttabanki!$W:$W,$A76,Réttabanki!$B:$B,"&lt;&gt;")</f>
        <v>0</v>
      </c>
      <c r="F76" s="313">
        <v>46269</v>
      </c>
    </row>
    <row r="77" spans="1:6">
      <c r="A77" t="s">
        <v>4063</v>
      </c>
      <c r="B77">
        <f>SUMIFS(Réttabanki!$T:$T,Réttabanki!$W:$W,$A77)</f>
        <v>0</v>
      </c>
      <c r="C77">
        <f>SUMIFS(Réttabanki!$C:$C,Réttabanki!$W:$W,$A77)/1000</f>
        <v>0</v>
      </c>
      <c r="D77" t="str">
        <f>IFERROR(B77/C77,"")</f>
        <v/>
      </c>
      <c r="E77">
        <f>COUNTIFS(Réttabanki!$W:$W,$A77,Réttabanki!$B:$B,"&lt;&gt;")</f>
        <v>0</v>
      </c>
      <c r="F77" s="313">
        <v>46272</v>
      </c>
    </row>
    <row r="78" spans="1:6">
      <c r="A78" t="s">
        <v>4064</v>
      </c>
      <c r="B78">
        <f>SUMIFS(Réttabanki!$T:$T,Réttabanki!$W:$W,$A78)</f>
        <v>0</v>
      </c>
      <c r="C78">
        <f>SUMIFS(Réttabanki!$C:$C,Réttabanki!$W:$W,$A78)/1000</f>
        <v>0</v>
      </c>
      <c r="D78" t="str">
        <f>IFERROR(B78/C78,"")</f>
        <v/>
      </c>
      <c r="E78">
        <f>COUNTIFS(Réttabanki!$W:$W,$A78,Réttabanki!$B:$B,"&lt;&gt;")</f>
        <v>0</v>
      </c>
      <c r="F78" s="313">
        <v>46273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4065</v>
      </c>
      <c r="B1" s="294"/>
      <c r="C1" s="294"/>
      <c r="D1" s="294"/>
      <c r="E1" s="294"/>
    </row>
    <row r="2" spans="1:5">
      <c r="A2" t="s">
        <v>4009</v>
      </c>
      <c r="B2" t="s">
        <v>4066</v>
      </c>
      <c r="C2" t="s">
        <v>5</v>
      </c>
      <c r="D2" t="s">
        <v>4067</v>
      </c>
      <c r="E2" t="s">
        <v>4068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